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D:\Users\Documents\MAPA DE RIESGOS DE CORRUPCION\MRC 2021\MRC CONTRATACION EMERGENCIA SANITARIA\IDENTIFICACIÓN\"/>
    </mc:Choice>
  </mc:AlternateContent>
  <xr:revisionPtr revIDLastSave="0" documentId="13_ncr:1_{3EAE319D-495A-4D63-956B-C439BFC9F066}" xr6:coauthVersionLast="45" xr6:coauthVersionMax="45" xr10:uidLastSave="{00000000-0000-0000-0000-000000000000}"/>
  <bookViews>
    <workbookView xWindow="-120" yWindow="-120" windowWidth="20730" windowHeight="11160" firstSheet="4" activeTab="4" xr2:uid="{00000000-000D-0000-FFFF-FFFF00000000}"/>
  </bookViews>
  <sheets>
    <sheet name="Hoja1" sheetId="3" state="hidden" r:id="rId1"/>
    <sheet name="Clasificación del Riesgo" sheetId="5" state="hidden" r:id="rId2"/>
    <sheet name="Gestión Comercial" sheetId="20" state="hidden" r:id="rId3"/>
    <sheet name="Gestión Humana" sheetId="19" state="hidden" r:id="rId4"/>
    <sheet name="MRC CONTRATACIÓN - COVID19" sheetId="14" r:id="rId5"/>
    <sheet name="Hoja2" sheetId="21" state="hidden" r:id="rId6"/>
    <sheet name="Hoja3" sheetId="22" state="hidden" r:id="rId7"/>
    <sheet name="Encuesta de Probablilidad" sheetId="18" state="hidden" r:id="rId8"/>
    <sheet name="Probabilidad" sheetId="15" state="hidden" r:id="rId9"/>
    <sheet name="Impacto" sheetId="16" state="hidden" r:id="rId10"/>
    <sheet name="Controles" sheetId="17" state="hidden" r:id="rId11"/>
  </sheets>
  <definedNames>
    <definedName name="_xlnm._FilterDatabase" localSheetId="1" hidden="1">'Clasificación del Riesgo'!$A$223:$J$223</definedName>
    <definedName name="_xlnm._FilterDatabase" localSheetId="4" hidden="1">'MRC CONTRATACIÓN - COVID19'!$A$8:$AK$71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63" i="17" l="1"/>
  <c r="AL520" i="17"/>
  <c r="AE520" i="17"/>
  <c r="X520" i="17"/>
  <c r="Q520" i="17"/>
  <c r="J520" i="17"/>
  <c r="AL477" i="17"/>
  <c r="AE477" i="17"/>
  <c r="X477" i="17"/>
  <c r="Q477" i="17"/>
  <c r="J477" i="17"/>
  <c r="AL305" i="17"/>
  <c r="AE305" i="17"/>
  <c r="X305" i="17"/>
  <c r="Q305" i="17"/>
  <c r="J305" i="17"/>
  <c r="X176" i="17"/>
  <c r="Q176" i="17"/>
  <c r="J176" i="17"/>
  <c r="C176" i="17"/>
  <c r="BA548" i="16" l="1"/>
  <c r="BA508" i="16"/>
  <c r="BA468" i="16"/>
  <c r="BA428" i="16"/>
  <c r="BA348" i="16"/>
  <c r="BA308" i="16"/>
  <c r="BA268" i="16"/>
  <c r="BA188" i="16"/>
  <c r="BA148" i="16"/>
  <c r="BA108" i="16"/>
  <c r="BA68" i="16"/>
  <c r="BA28" i="16"/>
  <c r="BG5" i="18"/>
  <c r="BG6" i="18"/>
  <c r="BG7" i="18"/>
  <c r="BG8" i="18"/>
  <c r="BG9" i="18"/>
  <c r="BG10" i="18"/>
  <c r="BG11" i="18"/>
  <c r="BG12" i="18"/>
  <c r="BG13" i="18"/>
  <c r="BG14" i="18"/>
  <c r="BG15" i="18"/>
  <c r="BG16" i="18"/>
  <c r="BG17" i="18"/>
  <c r="BG4" i="18"/>
  <c r="BF16" i="18"/>
  <c r="BF5" i="18"/>
  <c r="BF6" i="18"/>
  <c r="BF7" i="18"/>
  <c r="BF8" i="18"/>
  <c r="BF9" i="18"/>
  <c r="BF10" i="18"/>
  <c r="BF11" i="18"/>
  <c r="BF12" i="18"/>
  <c r="BF13" i="18"/>
  <c r="BF14" i="18"/>
  <c r="BF15" i="18"/>
  <c r="BF17" i="18"/>
  <c r="BF4" i="18"/>
  <c r="J563" i="17" l="1"/>
  <c r="C520" i="17"/>
  <c r="C477" i="17"/>
  <c r="Q434" i="17"/>
  <c r="J434" i="17"/>
  <c r="C434" i="17"/>
  <c r="AS391" i="17"/>
  <c r="AL391" i="17"/>
  <c r="AE391" i="17"/>
  <c r="X391" i="17"/>
  <c r="Q391" i="17"/>
  <c r="J391" i="17"/>
  <c r="C391" i="17"/>
  <c r="AV424" i="17"/>
  <c r="AV423" i="17"/>
  <c r="AV422" i="17"/>
  <c r="AV412" i="17"/>
  <c r="AV411" i="17"/>
  <c r="AV409" i="17"/>
  <c r="AV407" i="17"/>
  <c r="AV405" i="17"/>
  <c r="AV404" i="17"/>
  <c r="AV402" i="17"/>
  <c r="AV400" i="17"/>
  <c r="AV398" i="17"/>
  <c r="Q348" i="17"/>
  <c r="J348" i="17"/>
  <c r="C348" i="17"/>
  <c r="C305" i="17"/>
  <c r="J262" i="17"/>
  <c r="Q262" i="17"/>
  <c r="X262" i="17"/>
  <c r="AE262" i="17"/>
  <c r="C262" i="17"/>
  <c r="J219" i="17"/>
  <c r="Q219" i="17"/>
  <c r="X219" i="17"/>
  <c r="C219" i="17"/>
  <c r="J133" i="17"/>
  <c r="Q133" i="17"/>
  <c r="X133" i="17"/>
  <c r="C133" i="17"/>
  <c r="X90" i="17"/>
  <c r="Q90" i="17"/>
  <c r="J90" i="17"/>
  <c r="C90" i="17"/>
  <c r="J47" i="17"/>
  <c r="Q47" i="17"/>
  <c r="X47" i="17"/>
  <c r="AE47" i="17"/>
  <c r="C47" i="17"/>
  <c r="X4" i="17"/>
  <c r="Q4" i="17"/>
  <c r="C347" i="17"/>
  <c r="C562" i="17"/>
  <c r="C519" i="17"/>
  <c r="C476" i="17"/>
  <c r="C433" i="17"/>
  <c r="C390" i="17"/>
  <c r="AS390" i="17" s="1"/>
  <c r="C304" i="17"/>
  <c r="C261" i="17"/>
  <c r="C218" i="17"/>
  <c r="C175" i="17"/>
  <c r="C132" i="17"/>
  <c r="C89" i="17"/>
  <c r="C46" i="17"/>
  <c r="C3" i="17"/>
  <c r="AV425" i="17" l="1"/>
  <c r="AT425" i="17" s="1"/>
  <c r="AS429" i="17" s="1"/>
  <c r="AT418" i="17"/>
  <c r="AR429" i="17" s="1"/>
  <c r="AO510" i="17"/>
  <c r="AH510" i="17"/>
  <c r="AA510" i="17"/>
  <c r="T510" i="17"/>
  <c r="M510" i="17"/>
  <c r="F510" i="17"/>
  <c r="AO509" i="17"/>
  <c r="AH509" i="17"/>
  <c r="AA509" i="17"/>
  <c r="T509" i="17"/>
  <c r="M509" i="17"/>
  <c r="F509" i="17"/>
  <c r="AO508" i="17"/>
  <c r="AH508" i="17"/>
  <c r="AA508" i="17"/>
  <c r="T508" i="17"/>
  <c r="M508" i="17"/>
  <c r="F508" i="17"/>
  <c r="AO498" i="17"/>
  <c r="AH498" i="17"/>
  <c r="AA498" i="17"/>
  <c r="T498" i="17"/>
  <c r="M498" i="17"/>
  <c r="F498" i="17"/>
  <c r="AO497" i="17"/>
  <c r="AH497" i="17"/>
  <c r="AA497" i="17"/>
  <c r="T497" i="17"/>
  <c r="M497" i="17"/>
  <c r="F497" i="17"/>
  <c r="AO495" i="17"/>
  <c r="AH495" i="17"/>
  <c r="AA495" i="17"/>
  <c r="T495" i="17"/>
  <c r="M495" i="17"/>
  <c r="F495" i="17"/>
  <c r="AO493" i="17"/>
  <c r="AH493" i="17"/>
  <c r="AA493" i="17"/>
  <c r="T493" i="17"/>
  <c r="M493" i="17"/>
  <c r="F493" i="17"/>
  <c r="AO491" i="17"/>
  <c r="AH491" i="17"/>
  <c r="AA491" i="17"/>
  <c r="T491" i="17"/>
  <c r="M491" i="17"/>
  <c r="F491" i="17"/>
  <c r="AO490" i="17"/>
  <c r="AH490" i="17"/>
  <c r="AA490" i="17"/>
  <c r="T490" i="17"/>
  <c r="M490" i="17"/>
  <c r="F490" i="17"/>
  <c r="AO488" i="17"/>
  <c r="AH488" i="17"/>
  <c r="AA488" i="17"/>
  <c r="T488" i="17"/>
  <c r="M488" i="17"/>
  <c r="F488" i="17"/>
  <c r="AO486" i="17"/>
  <c r="AH486" i="17"/>
  <c r="AA486" i="17"/>
  <c r="T486" i="17"/>
  <c r="M486" i="17"/>
  <c r="F486" i="17"/>
  <c r="AO484" i="17"/>
  <c r="AH484" i="17"/>
  <c r="AA484" i="17"/>
  <c r="T484" i="17"/>
  <c r="M484" i="17"/>
  <c r="F484" i="17"/>
  <c r="AE476" i="17"/>
  <c r="AO467" i="17"/>
  <c r="AH467" i="17"/>
  <c r="AA467" i="17"/>
  <c r="T467" i="17"/>
  <c r="M467" i="17"/>
  <c r="F467" i="17"/>
  <c r="AO466" i="17"/>
  <c r="AH466" i="17"/>
  <c r="AA466" i="17"/>
  <c r="T466" i="17"/>
  <c r="M466" i="17"/>
  <c r="F466" i="17"/>
  <c r="AO465" i="17"/>
  <c r="AH465" i="17"/>
  <c r="AA465" i="17"/>
  <c r="T465" i="17"/>
  <c r="M465" i="17"/>
  <c r="F465" i="17"/>
  <c r="AO455" i="17"/>
  <c r="AH455" i="17"/>
  <c r="AA455" i="17"/>
  <c r="T455" i="17"/>
  <c r="M455" i="17"/>
  <c r="F455" i="17"/>
  <c r="AO454" i="17"/>
  <c r="AH454" i="17"/>
  <c r="AA454" i="17"/>
  <c r="T454" i="17"/>
  <c r="M454" i="17"/>
  <c r="F454" i="17"/>
  <c r="AO452" i="17"/>
  <c r="AH452" i="17"/>
  <c r="AA452" i="17"/>
  <c r="T452" i="17"/>
  <c r="M452" i="17"/>
  <c r="F452" i="17"/>
  <c r="AO450" i="17"/>
  <c r="AH450" i="17"/>
  <c r="AA450" i="17"/>
  <c r="T450" i="17"/>
  <c r="M450" i="17"/>
  <c r="F450" i="17"/>
  <c r="AO448" i="17"/>
  <c r="AH448" i="17"/>
  <c r="AA448" i="17"/>
  <c r="T448" i="17"/>
  <c r="M448" i="17"/>
  <c r="F448" i="17"/>
  <c r="AO447" i="17"/>
  <c r="AH447" i="17"/>
  <c r="AA447" i="17"/>
  <c r="T447" i="17"/>
  <c r="M447" i="17"/>
  <c r="F447" i="17"/>
  <c r="AO445" i="17"/>
  <c r="AH445" i="17"/>
  <c r="AA445" i="17"/>
  <c r="T445" i="17"/>
  <c r="M445" i="17"/>
  <c r="F445" i="17"/>
  <c r="AO443" i="17"/>
  <c r="AH443" i="17"/>
  <c r="AA443" i="17"/>
  <c r="T443" i="17"/>
  <c r="M443" i="17"/>
  <c r="F443" i="17"/>
  <c r="AO441" i="17"/>
  <c r="AH441" i="17"/>
  <c r="AA441" i="17"/>
  <c r="T441" i="17"/>
  <c r="M441" i="17"/>
  <c r="F441" i="17"/>
  <c r="AE434" i="17"/>
  <c r="X434" i="17"/>
  <c r="Q433" i="17"/>
  <c r="AO424" i="17"/>
  <c r="AH424" i="17"/>
  <c r="AA424" i="17"/>
  <c r="T424" i="17"/>
  <c r="M424" i="17"/>
  <c r="F424" i="17"/>
  <c r="AO423" i="17"/>
  <c r="AH423" i="17"/>
  <c r="AA423" i="17"/>
  <c r="T423" i="17"/>
  <c r="M423" i="17"/>
  <c r="F423" i="17"/>
  <c r="AO422" i="17"/>
  <c r="AH422" i="17"/>
  <c r="AA422" i="17"/>
  <c r="T422" i="17"/>
  <c r="M422" i="17"/>
  <c r="F422" i="17"/>
  <c r="AO412" i="17"/>
  <c r="AH412" i="17"/>
  <c r="AA412" i="17"/>
  <c r="T412" i="17"/>
  <c r="M412" i="17"/>
  <c r="F412" i="17"/>
  <c r="AO411" i="17"/>
  <c r="AH411" i="17"/>
  <c r="AA411" i="17"/>
  <c r="T411" i="17"/>
  <c r="M411" i="17"/>
  <c r="F411" i="17"/>
  <c r="AO409" i="17"/>
  <c r="AH409" i="17"/>
  <c r="AA409" i="17"/>
  <c r="T409" i="17"/>
  <c r="M409" i="17"/>
  <c r="F409" i="17"/>
  <c r="AO407" i="17"/>
  <c r="AH407" i="17"/>
  <c r="AA407" i="17"/>
  <c r="T407" i="17"/>
  <c r="M407" i="17"/>
  <c r="F407" i="17"/>
  <c r="AO405" i="17"/>
  <c r="AH405" i="17"/>
  <c r="AA405" i="17"/>
  <c r="T405" i="17"/>
  <c r="M405" i="17"/>
  <c r="F405" i="17"/>
  <c r="AO404" i="17"/>
  <c r="AH404" i="17"/>
  <c r="AA404" i="17"/>
  <c r="T404" i="17"/>
  <c r="M404" i="17"/>
  <c r="F404" i="17"/>
  <c r="AO402" i="17"/>
  <c r="AH402" i="17"/>
  <c r="AA402" i="17"/>
  <c r="T402" i="17"/>
  <c r="M402" i="17"/>
  <c r="F402" i="17"/>
  <c r="AO400" i="17"/>
  <c r="AH400" i="17"/>
  <c r="AA400" i="17"/>
  <c r="T400" i="17"/>
  <c r="M400" i="17"/>
  <c r="F400" i="17"/>
  <c r="AO398" i="17"/>
  <c r="AH398" i="17"/>
  <c r="AA398" i="17"/>
  <c r="T398" i="17"/>
  <c r="M398" i="17"/>
  <c r="F398" i="17"/>
  <c r="AE390" i="17"/>
  <c r="X390" i="17"/>
  <c r="Q390" i="17"/>
  <c r="J390" i="17"/>
  <c r="AL390" i="17"/>
  <c r="AO381" i="17"/>
  <c r="AH381" i="17"/>
  <c r="AA381" i="17"/>
  <c r="T381" i="17"/>
  <c r="M381" i="17"/>
  <c r="F381" i="17"/>
  <c r="AO380" i="17"/>
  <c r="AH380" i="17"/>
  <c r="AA380" i="17"/>
  <c r="T380" i="17"/>
  <c r="M380" i="17"/>
  <c r="F380" i="17"/>
  <c r="AO379" i="17"/>
  <c r="AH379" i="17"/>
  <c r="AA379" i="17"/>
  <c r="T379" i="17"/>
  <c r="M379" i="17"/>
  <c r="F379" i="17"/>
  <c r="AO369" i="17"/>
  <c r="AH369" i="17"/>
  <c r="AA369" i="17"/>
  <c r="T369" i="17"/>
  <c r="M369" i="17"/>
  <c r="F369" i="17"/>
  <c r="AO368" i="17"/>
  <c r="AH368" i="17"/>
  <c r="AA368" i="17"/>
  <c r="T368" i="17"/>
  <c r="M368" i="17"/>
  <c r="F368" i="17"/>
  <c r="AO366" i="17"/>
  <c r="AH366" i="17"/>
  <c r="AA366" i="17"/>
  <c r="T366" i="17"/>
  <c r="M366" i="17"/>
  <c r="F366" i="17"/>
  <c r="AO364" i="17"/>
  <c r="AH364" i="17"/>
  <c r="AA364" i="17"/>
  <c r="T364" i="17"/>
  <c r="M364" i="17"/>
  <c r="F364" i="17"/>
  <c r="AO362" i="17"/>
  <c r="AH362" i="17"/>
  <c r="AA362" i="17"/>
  <c r="T362" i="17"/>
  <c r="M362" i="17"/>
  <c r="F362" i="17"/>
  <c r="AO361" i="17"/>
  <c r="AH361" i="17"/>
  <c r="AA361" i="17"/>
  <c r="T361" i="17"/>
  <c r="M361" i="17"/>
  <c r="F361" i="17"/>
  <c r="AO359" i="17"/>
  <c r="AH359" i="17"/>
  <c r="AA359" i="17"/>
  <c r="T359" i="17"/>
  <c r="M359" i="17"/>
  <c r="F359" i="17"/>
  <c r="AO357" i="17"/>
  <c r="AH357" i="17"/>
  <c r="AA357" i="17"/>
  <c r="T357" i="17"/>
  <c r="M357" i="17"/>
  <c r="F357" i="17"/>
  <c r="AO355" i="17"/>
  <c r="AH355" i="17"/>
  <c r="AA355" i="17"/>
  <c r="T355" i="17"/>
  <c r="M355" i="17"/>
  <c r="F355" i="17"/>
  <c r="AE348" i="17"/>
  <c r="X348" i="17"/>
  <c r="AL347" i="17"/>
  <c r="AO338" i="17"/>
  <c r="AH338" i="17"/>
  <c r="AA338" i="17"/>
  <c r="T338" i="17"/>
  <c r="M338" i="17"/>
  <c r="F338" i="17"/>
  <c r="AO337" i="17"/>
  <c r="AH337" i="17"/>
  <c r="AA337" i="17"/>
  <c r="T337" i="17"/>
  <c r="M337" i="17"/>
  <c r="F337" i="17"/>
  <c r="AO336" i="17"/>
  <c r="AH336" i="17"/>
  <c r="AA336" i="17"/>
  <c r="T336" i="17"/>
  <c r="M336" i="17"/>
  <c r="F336" i="17"/>
  <c r="AO326" i="17"/>
  <c r="AH326" i="17"/>
  <c r="AA326" i="17"/>
  <c r="T326" i="17"/>
  <c r="M326" i="17"/>
  <c r="F326" i="17"/>
  <c r="AO325" i="17"/>
  <c r="AH325" i="17"/>
  <c r="AA325" i="17"/>
  <c r="T325" i="17"/>
  <c r="M325" i="17"/>
  <c r="F325" i="17"/>
  <c r="AO323" i="17"/>
  <c r="AH323" i="17"/>
  <c r="AA323" i="17"/>
  <c r="T323" i="17"/>
  <c r="M323" i="17"/>
  <c r="F323" i="17"/>
  <c r="AO321" i="17"/>
  <c r="AH321" i="17"/>
  <c r="AA321" i="17"/>
  <c r="T321" i="17"/>
  <c r="M321" i="17"/>
  <c r="F321" i="17"/>
  <c r="AO319" i="17"/>
  <c r="AH319" i="17"/>
  <c r="AA319" i="17"/>
  <c r="T319" i="17"/>
  <c r="M319" i="17"/>
  <c r="F319" i="17"/>
  <c r="AO318" i="17"/>
  <c r="AH318" i="17"/>
  <c r="AA318" i="17"/>
  <c r="T318" i="17"/>
  <c r="M318" i="17"/>
  <c r="F318" i="17"/>
  <c r="AO316" i="17"/>
  <c r="AH316" i="17"/>
  <c r="AA316" i="17"/>
  <c r="T316" i="17"/>
  <c r="M316" i="17"/>
  <c r="F316" i="17"/>
  <c r="AO314" i="17"/>
  <c r="AH314" i="17"/>
  <c r="AA314" i="17"/>
  <c r="T314" i="17"/>
  <c r="M314" i="17"/>
  <c r="F314" i="17"/>
  <c r="AO312" i="17"/>
  <c r="AH312" i="17"/>
  <c r="AA312" i="17"/>
  <c r="T312" i="17"/>
  <c r="M312" i="17"/>
  <c r="F312" i="17"/>
  <c r="AE304" i="17"/>
  <c r="AO295" i="17"/>
  <c r="AH295" i="17"/>
  <c r="AA295" i="17"/>
  <c r="T295" i="17"/>
  <c r="M295" i="17"/>
  <c r="F295" i="17"/>
  <c r="AO294" i="17"/>
  <c r="AH294" i="17"/>
  <c r="AA294" i="17"/>
  <c r="T294" i="17"/>
  <c r="M294" i="17"/>
  <c r="F294" i="17"/>
  <c r="AO293" i="17"/>
  <c r="AH293" i="17"/>
  <c r="AA293" i="17"/>
  <c r="T293" i="17"/>
  <c r="M293" i="17"/>
  <c r="F293" i="17"/>
  <c r="AO283" i="17"/>
  <c r="AH283" i="17"/>
  <c r="AA283" i="17"/>
  <c r="T283" i="17"/>
  <c r="M283" i="17"/>
  <c r="F283" i="17"/>
  <c r="AO282" i="17"/>
  <c r="AH282" i="17"/>
  <c r="AA282" i="17"/>
  <c r="T282" i="17"/>
  <c r="M282" i="17"/>
  <c r="F282" i="17"/>
  <c r="AO280" i="17"/>
  <c r="AH280" i="17"/>
  <c r="AA280" i="17"/>
  <c r="T280" i="17"/>
  <c r="M280" i="17"/>
  <c r="F280" i="17"/>
  <c r="AO278" i="17"/>
  <c r="AH278" i="17"/>
  <c r="AA278" i="17"/>
  <c r="T278" i="17"/>
  <c r="M278" i="17"/>
  <c r="F278" i="17"/>
  <c r="AO276" i="17"/>
  <c r="AH276" i="17"/>
  <c r="AA276" i="17"/>
  <c r="T276" i="17"/>
  <c r="M276" i="17"/>
  <c r="F276" i="17"/>
  <c r="AO275" i="17"/>
  <c r="AH275" i="17"/>
  <c r="AA275" i="17"/>
  <c r="T275" i="17"/>
  <c r="M275" i="17"/>
  <c r="F275" i="17"/>
  <c r="AO273" i="17"/>
  <c r="AH273" i="17"/>
  <c r="AA273" i="17"/>
  <c r="T273" i="17"/>
  <c r="M273" i="17"/>
  <c r="F273" i="17"/>
  <c r="AO271" i="17"/>
  <c r="AH271" i="17"/>
  <c r="AA271" i="17"/>
  <c r="T271" i="17"/>
  <c r="M271" i="17"/>
  <c r="F271" i="17"/>
  <c r="AO269" i="17"/>
  <c r="AH269" i="17"/>
  <c r="AA269" i="17"/>
  <c r="T269" i="17"/>
  <c r="M269" i="17"/>
  <c r="F269" i="17"/>
  <c r="X261" i="17"/>
  <c r="AO252" i="17"/>
  <c r="AH252" i="17"/>
  <c r="AA252" i="17"/>
  <c r="T252" i="17"/>
  <c r="M252" i="17"/>
  <c r="F252" i="17"/>
  <c r="AO251" i="17"/>
  <c r="AH251" i="17"/>
  <c r="AA251" i="17"/>
  <c r="T251" i="17"/>
  <c r="M251" i="17"/>
  <c r="F251" i="17"/>
  <c r="AO250" i="17"/>
  <c r="AH250" i="17"/>
  <c r="AA250" i="17"/>
  <c r="T250" i="17"/>
  <c r="M250" i="17"/>
  <c r="F250" i="17"/>
  <c r="AO240" i="17"/>
  <c r="AH240" i="17"/>
  <c r="AA240" i="17"/>
  <c r="T240" i="17"/>
  <c r="M240" i="17"/>
  <c r="F240" i="17"/>
  <c r="AO239" i="17"/>
  <c r="AH239" i="17"/>
  <c r="AA239" i="17"/>
  <c r="T239" i="17"/>
  <c r="M239" i="17"/>
  <c r="F239" i="17"/>
  <c r="AO237" i="17"/>
  <c r="AH237" i="17"/>
  <c r="AA237" i="17"/>
  <c r="T237" i="17"/>
  <c r="M237" i="17"/>
  <c r="F237" i="17"/>
  <c r="AO235" i="17"/>
  <c r="AH235" i="17"/>
  <c r="AA235" i="17"/>
  <c r="T235" i="17"/>
  <c r="M235" i="17"/>
  <c r="F235" i="17"/>
  <c r="AO233" i="17"/>
  <c r="AH233" i="17"/>
  <c r="AA233" i="17"/>
  <c r="T233" i="17"/>
  <c r="M233" i="17"/>
  <c r="F233" i="17"/>
  <c r="AO232" i="17"/>
  <c r="AH232" i="17"/>
  <c r="AA232" i="17"/>
  <c r="T232" i="17"/>
  <c r="M232" i="17"/>
  <c r="F232" i="17"/>
  <c r="AO230" i="17"/>
  <c r="AH230" i="17"/>
  <c r="AA230" i="17"/>
  <c r="T230" i="17"/>
  <c r="M230" i="17"/>
  <c r="F230" i="17"/>
  <c r="AO228" i="17"/>
  <c r="AH228" i="17"/>
  <c r="AA228" i="17"/>
  <c r="T228" i="17"/>
  <c r="M228" i="17"/>
  <c r="F228" i="17"/>
  <c r="AO226" i="17"/>
  <c r="AH226" i="17"/>
  <c r="AA226" i="17"/>
  <c r="T226" i="17"/>
  <c r="M226" i="17"/>
  <c r="F226" i="17"/>
  <c r="AL219" i="17"/>
  <c r="AE219" i="17"/>
  <c r="AL218" i="17"/>
  <c r="AO209" i="17"/>
  <c r="AH209" i="17"/>
  <c r="AA209" i="17"/>
  <c r="T209" i="17"/>
  <c r="M209" i="17"/>
  <c r="F209" i="17"/>
  <c r="AO208" i="17"/>
  <c r="AH208" i="17"/>
  <c r="AA208" i="17"/>
  <c r="T208" i="17"/>
  <c r="M208" i="17"/>
  <c r="F208" i="17"/>
  <c r="AO207" i="17"/>
  <c r="AH207" i="17"/>
  <c r="AA207" i="17"/>
  <c r="T207" i="17"/>
  <c r="M207" i="17"/>
  <c r="F207" i="17"/>
  <c r="AO197" i="17"/>
  <c r="AH197" i="17"/>
  <c r="AA197" i="17"/>
  <c r="T197" i="17"/>
  <c r="M197" i="17"/>
  <c r="F197" i="17"/>
  <c r="AO196" i="17"/>
  <c r="AH196" i="17"/>
  <c r="AA196" i="17"/>
  <c r="T196" i="17"/>
  <c r="M196" i="17"/>
  <c r="F196" i="17"/>
  <c r="AO194" i="17"/>
  <c r="AH194" i="17"/>
  <c r="AA194" i="17"/>
  <c r="T194" i="17"/>
  <c r="M194" i="17"/>
  <c r="F194" i="17"/>
  <c r="AO192" i="17"/>
  <c r="AH192" i="17"/>
  <c r="AA192" i="17"/>
  <c r="T192" i="17"/>
  <c r="M192" i="17"/>
  <c r="F192" i="17"/>
  <c r="AO190" i="17"/>
  <c r="AH190" i="17"/>
  <c r="AA190" i="17"/>
  <c r="T190" i="17"/>
  <c r="M190" i="17"/>
  <c r="F190" i="17"/>
  <c r="AO189" i="17"/>
  <c r="AH189" i="17"/>
  <c r="AA189" i="17"/>
  <c r="T189" i="17"/>
  <c r="M189" i="17"/>
  <c r="F189" i="17"/>
  <c r="AO187" i="17"/>
  <c r="AH187" i="17"/>
  <c r="AA187" i="17"/>
  <c r="T187" i="17"/>
  <c r="M187" i="17"/>
  <c r="F187" i="17"/>
  <c r="AO185" i="17"/>
  <c r="AH185" i="17"/>
  <c r="AA185" i="17"/>
  <c r="T185" i="17"/>
  <c r="M185" i="17"/>
  <c r="F185" i="17"/>
  <c r="AO183" i="17"/>
  <c r="AH183" i="17"/>
  <c r="AA183" i="17"/>
  <c r="T183" i="17"/>
  <c r="M183" i="17"/>
  <c r="F183" i="17"/>
  <c r="AL175" i="17"/>
  <c r="AO166" i="17"/>
  <c r="AH166" i="17"/>
  <c r="AA166" i="17"/>
  <c r="T166" i="17"/>
  <c r="M166" i="17"/>
  <c r="F166" i="17"/>
  <c r="AO165" i="17"/>
  <c r="AH165" i="17"/>
  <c r="AA165" i="17"/>
  <c r="T165" i="17"/>
  <c r="M165" i="17"/>
  <c r="F165" i="17"/>
  <c r="AO164" i="17"/>
  <c r="AH164" i="17"/>
  <c r="AA164" i="17"/>
  <c r="T164" i="17"/>
  <c r="M164" i="17"/>
  <c r="F164" i="17"/>
  <c r="AO154" i="17"/>
  <c r="AH154" i="17"/>
  <c r="AA154" i="17"/>
  <c r="T154" i="17"/>
  <c r="M154" i="17"/>
  <c r="F154" i="17"/>
  <c r="AO153" i="17"/>
  <c r="AH153" i="17"/>
  <c r="AA153" i="17"/>
  <c r="T153" i="17"/>
  <c r="M153" i="17"/>
  <c r="F153" i="17"/>
  <c r="AO151" i="17"/>
  <c r="AH151" i="17"/>
  <c r="AA151" i="17"/>
  <c r="T151" i="17"/>
  <c r="M151" i="17"/>
  <c r="F151" i="17"/>
  <c r="AO149" i="17"/>
  <c r="AH149" i="17"/>
  <c r="AA149" i="17"/>
  <c r="T149" i="17"/>
  <c r="M149" i="17"/>
  <c r="F149" i="17"/>
  <c r="AO147" i="17"/>
  <c r="AH147" i="17"/>
  <c r="AA147" i="17"/>
  <c r="T147" i="17"/>
  <c r="M147" i="17"/>
  <c r="F147" i="17"/>
  <c r="AO146" i="17"/>
  <c r="AH146" i="17"/>
  <c r="AA146" i="17"/>
  <c r="T146" i="17"/>
  <c r="M146" i="17"/>
  <c r="F146" i="17"/>
  <c r="AO144" i="17"/>
  <c r="AH144" i="17"/>
  <c r="AA144" i="17"/>
  <c r="T144" i="17"/>
  <c r="M144" i="17"/>
  <c r="F144" i="17"/>
  <c r="AO142" i="17"/>
  <c r="AH142" i="17"/>
  <c r="AA142" i="17"/>
  <c r="T142" i="17"/>
  <c r="M142" i="17"/>
  <c r="F142" i="17"/>
  <c r="AO140" i="17"/>
  <c r="AH140" i="17"/>
  <c r="AA140" i="17"/>
  <c r="T140" i="17"/>
  <c r="M140" i="17"/>
  <c r="F140" i="17"/>
  <c r="AL133" i="17"/>
  <c r="AE133" i="17"/>
  <c r="AE132" i="17"/>
  <c r="AO123" i="17"/>
  <c r="AH123" i="17"/>
  <c r="AA123" i="17"/>
  <c r="T123" i="17"/>
  <c r="M123" i="17"/>
  <c r="F123" i="17"/>
  <c r="AO122" i="17"/>
  <c r="AH122" i="17"/>
  <c r="AA122" i="17"/>
  <c r="T122" i="17"/>
  <c r="M122" i="17"/>
  <c r="F122" i="17"/>
  <c r="AO121" i="17"/>
  <c r="AH121" i="17"/>
  <c r="AA121" i="17"/>
  <c r="T121" i="17"/>
  <c r="M121" i="17"/>
  <c r="F121" i="17"/>
  <c r="AO111" i="17"/>
  <c r="AH111" i="17"/>
  <c r="AA111" i="17"/>
  <c r="T111" i="17"/>
  <c r="M111" i="17"/>
  <c r="F111" i="17"/>
  <c r="AO110" i="17"/>
  <c r="AH110" i="17"/>
  <c r="AA110" i="17"/>
  <c r="T110" i="17"/>
  <c r="M110" i="17"/>
  <c r="F110" i="17"/>
  <c r="AO108" i="17"/>
  <c r="AH108" i="17"/>
  <c r="AA108" i="17"/>
  <c r="T108" i="17"/>
  <c r="M108" i="17"/>
  <c r="F108" i="17"/>
  <c r="AO106" i="17"/>
  <c r="AH106" i="17"/>
  <c r="AA106" i="17"/>
  <c r="T106" i="17"/>
  <c r="M106" i="17"/>
  <c r="F106" i="17"/>
  <c r="AO104" i="17"/>
  <c r="AH104" i="17"/>
  <c r="AA104" i="17"/>
  <c r="T104" i="17"/>
  <c r="M104" i="17"/>
  <c r="F104" i="17"/>
  <c r="AO103" i="17"/>
  <c r="AH103" i="17"/>
  <c r="AA103" i="17"/>
  <c r="T103" i="17"/>
  <c r="M103" i="17"/>
  <c r="F103" i="17"/>
  <c r="AO101" i="17"/>
  <c r="AH101" i="17"/>
  <c r="AA101" i="17"/>
  <c r="T101" i="17"/>
  <c r="M101" i="17"/>
  <c r="F101" i="17"/>
  <c r="AO99" i="17"/>
  <c r="AH99" i="17"/>
  <c r="AA99" i="17"/>
  <c r="T99" i="17"/>
  <c r="M99" i="17"/>
  <c r="F99" i="17"/>
  <c r="AO97" i="17"/>
  <c r="AH97" i="17"/>
  <c r="AA97" i="17"/>
  <c r="T97" i="17"/>
  <c r="M97" i="17"/>
  <c r="F97" i="17"/>
  <c r="AL89" i="17"/>
  <c r="AR430" i="17" l="1"/>
  <c r="AS430" i="17"/>
  <c r="AT430" i="17" s="1"/>
  <c r="AT429" i="17" s="1"/>
  <c r="AU429" i="17" s="1"/>
  <c r="Y504" i="17"/>
  <c r="W515" i="17" s="1"/>
  <c r="AO511" i="17"/>
  <c r="AM511" i="17" s="1"/>
  <c r="AL515" i="17" s="1"/>
  <c r="Y461" i="17"/>
  <c r="W472" i="17" s="1"/>
  <c r="W473" i="17" s="1"/>
  <c r="AO468" i="17"/>
  <c r="AM468" i="17" s="1"/>
  <c r="AL472" i="17" s="1"/>
  <c r="AL473" i="17" s="1"/>
  <c r="AH124" i="17"/>
  <c r="AF124" i="17" s="1"/>
  <c r="AE128" i="17" s="1"/>
  <c r="AE129" i="17" s="1"/>
  <c r="AH296" i="17"/>
  <c r="AF296" i="17" s="1"/>
  <c r="AE300" i="17" s="1"/>
  <c r="F382" i="17"/>
  <c r="D382" i="17" s="1"/>
  <c r="C386" i="17" s="1"/>
  <c r="AA339" i="17"/>
  <c r="Y339" i="17" s="1"/>
  <c r="X343" i="17" s="1"/>
  <c r="AF461" i="17"/>
  <c r="AD472" i="17" s="1"/>
  <c r="AD473" i="17" s="1"/>
  <c r="R418" i="17"/>
  <c r="P429" i="17" s="1"/>
  <c r="AO124" i="17"/>
  <c r="AM124" i="17" s="1"/>
  <c r="AL128" i="17" s="1"/>
  <c r="AL129" i="17" s="1"/>
  <c r="R160" i="17"/>
  <c r="P171" i="17" s="1"/>
  <c r="T167" i="17"/>
  <c r="R167" i="17" s="1"/>
  <c r="Q171" i="17" s="1"/>
  <c r="AH167" i="17"/>
  <c r="AF167" i="17" s="1"/>
  <c r="AE171" i="17" s="1"/>
  <c r="AE172" i="17" s="1"/>
  <c r="K203" i="17"/>
  <c r="I214" i="17" s="1"/>
  <c r="M210" i="17"/>
  <c r="K210" i="17" s="1"/>
  <c r="J214" i="17" s="1"/>
  <c r="AA210" i="17"/>
  <c r="Y210" i="17" s="1"/>
  <c r="X214" i="17" s="1"/>
  <c r="AF246" i="17"/>
  <c r="AD257" i="17" s="1"/>
  <c r="AD258" i="17" s="1"/>
  <c r="Y289" i="17"/>
  <c r="W300" i="17" s="1"/>
  <c r="AO296" i="17"/>
  <c r="AM296" i="17" s="1"/>
  <c r="AL300" i="17" s="1"/>
  <c r="AL301" i="17" s="1"/>
  <c r="K375" i="17"/>
  <c r="I386" i="17" s="1"/>
  <c r="M382" i="17"/>
  <c r="K382" i="17" s="1"/>
  <c r="J386" i="17" s="1"/>
  <c r="AA382" i="17"/>
  <c r="Y382" i="17" s="1"/>
  <c r="X386" i="17" s="1"/>
  <c r="X387" i="17" s="1"/>
  <c r="AA468" i="17"/>
  <c r="Y468" i="17" s="1"/>
  <c r="X472" i="17" s="1"/>
  <c r="X473" i="17" s="1"/>
  <c r="AH425" i="17"/>
  <c r="AF425" i="17" s="1"/>
  <c r="AE429" i="17" s="1"/>
  <c r="AF117" i="17"/>
  <c r="AD128" i="17" s="1"/>
  <c r="AD129" i="17" s="1"/>
  <c r="AF289" i="17"/>
  <c r="AD300" i="17" s="1"/>
  <c r="Y332" i="17"/>
  <c r="W343" i="17" s="1"/>
  <c r="T382" i="17"/>
  <c r="R382" i="17" s="1"/>
  <c r="Q386" i="17" s="1"/>
  <c r="F425" i="17"/>
  <c r="D425" i="17" s="1"/>
  <c r="C429" i="17" s="1"/>
  <c r="C430" i="17" s="1"/>
  <c r="T425" i="17"/>
  <c r="R425" i="17" s="1"/>
  <c r="Q429" i="17" s="1"/>
  <c r="Y160" i="17"/>
  <c r="W171" i="17" s="1"/>
  <c r="T210" i="17"/>
  <c r="R210" i="17" s="1"/>
  <c r="Q214" i="17" s="1"/>
  <c r="AH210" i="17"/>
  <c r="AF210" i="17" s="1"/>
  <c r="AE214" i="17" s="1"/>
  <c r="AE215" i="17" s="1"/>
  <c r="AM246" i="17"/>
  <c r="AK257" i="17" s="1"/>
  <c r="AK258" i="17" s="1"/>
  <c r="AO339" i="17"/>
  <c r="AM339" i="17" s="1"/>
  <c r="AL343" i="17" s="1"/>
  <c r="R375" i="17"/>
  <c r="P386" i="17" s="1"/>
  <c r="AH382" i="17"/>
  <c r="AF382" i="17" s="1"/>
  <c r="AE386" i="17" s="1"/>
  <c r="AE387" i="17" s="1"/>
  <c r="AH468" i="17"/>
  <c r="AF468" i="17" s="1"/>
  <c r="AE472" i="17" s="1"/>
  <c r="AE473" i="17" s="1"/>
  <c r="AM117" i="17"/>
  <c r="AK128" i="17" s="1"/>
  <c r="AK129" i="17" s="1"/>
  <c r="D246" i="17"/>
  <c r="B257" i="17" s="1"/>
  <c r="F253" i="17"/>
  <c r="D253" i="17" s="1"/>
  <c r="C257" i="17" s="1"/>
  <c r="AF332" i="17"/>
  <c r="AD343" i="17" s="1"/>
  <c r="AM461" i="17"/>
  <c r="AK472" i="17" s="1"/>
  <c r="AK473" i="17" s="1"/>
  <c r="AF504" i="17"/>
  <c r="AD515" i="17" s="1"/>
  <c r="D117" i="17"/>
  <c r="B128" i="17" s="1"/>
  <c r="F124" i="17"/>
  <c r="D124" i="17" s="1"/>
  <c r="C128" i="17" s="1"/>
  <c r="C129" i="17" s="1"/>
  <c r="AO167" i="17"/>
  <c r="AM167" i="17" s="1"/>
  <c r="AL171" i="17" s="1"/>
  <c r="AL172" i="17" s="1"/>
  <c r="R203" i="17"/>
  <c r="P214" i="17" s="1"/>
  <c r="K246" i="17"/>
  <c r="I257" i="17" s="1"/>
  <c r="M253" i="17"/>
  <c r="K253" i="17" s="1"/>
  <c r="J257" i="17" s="1"/>
  <c r="AA253" i="17"/>
  <c r="Y253" i="17" s="1"/>
  <c r="X257" i="17" s="1"/>
  <c r="D289" i="17"/>
  <c r="B300" i="17" s="1"/>
  <c r="F296" i="17"/>
  <c r="D296" i="17" s="1"/>
  <c r="C300" i="17" s="1"/>
  <c r="C301" i="17" s="1"/>
  <c r="AM332" i="17"/>
  <c r="AK343" i="17" s="1"/>
  <c r="Y418" i="17"/>
  <c r="W429" i="17" s="1"/>
  <c r="AO425" i="17"/>
  <c r="AM425" i="17" s="1"/>
  <c r="AL429" i="17" s="1"/>
  <c r="D461" i="17"/>
  <c r="B472" i="17" s="1"/>
  <c r="F468" i="17"/>
  <c r="D468" i="17" s="1"/>
  <c r="C472" i="17" s="1"/>
  <c r="C473" i="17" s="1"/>
  <c r="AM504" i="17"/>
  <c r="AK515" i="17" s="1"/>
  <c r="K117" i="17"/>
  <c r="I128" i="17" s="1"/>
  <c r="M124" i="17"/>
  <c r="K124" i="17" s="1"/>
  <c r="J128" i="17" s="1"/>
  <c r="AO210" i="17"/>
  <c r="AM210" i="17" s="1"/>
  <c r="AL214" i="17" s="1"/>
  <c r="AL215" i="17" s="1"/>
  <c r="AH253" i="17"/>
  <c r="AF253" i="17" s="1"/>
  <c r="AE257" i="17" s="1"/>
  <c r="AE258" i="17" s="1"/>
  <c r="D332" i="17"/>
  <c r="B343" i="17" s="1"/>
  <c r="D504" i="17"/>
  <c r="B515" i="17" s="1"/>
  <c r="AM160" i="17"/>
  <c r="AK171" i="17" s="1"/>
  <c r="AK172" i="17" s="1"/>
  <c r="AF203" i="17"/>
  <c r="AD214" i="17" s="1"/>
  <c r="AD215" i="17" s="1"/>
  <c r="R289" i="17"/>
  <c r="P300" i="17" s="1"/>
  <c r="T296" i="17"/>
  <c r="R296" i="17" s="1"/>
  <c r="Q300" i="17" s="1"/>
  <c r="K332" i="17"/>
  <c r="I343" i="17" s="1"/>
  <c r="M339" i="17"/>
  <c r="K339" i="17" s="1"/>
  <c r="J343" i="17" s="1"/>
  <c r="AF375" i="17"/>
  <c r="AD386" i="17" s="1"/>
  <c r="AD387" i="17" s="1"/>
  <c r="AM418" i="17"/>
  <c r="AK429" i="17" s="1"/>
  <c r="R461" i="17"/>
  <c r="P472" i="17" s="1"/>
  <c r="T468" i="17"/>
  <c r="R468" i="17" s="1"/>
  <c r="Q472" i="17" s="1"/>
  <c r="K504" i="17"/>
  <c r="I515" i="17" s="1"/>
  <c r="M511" i="17"/>
  <c r="K511" i="17" s="1"/>
  <c r="J515" i="17" s="1"/>
  <c r="AA511" i="17"/>
  <c r="Y511" i="17" s="1"/>
  <c r="X515" i="17" s="1"/>
  <c r="AM289" i="17"/>
  <c r="AK300" i="17" s="1"/>
  <c r="AK301" i="17" s="1"/>
  <c r="AA124" i="17"/>
  <c r="Y124" i="17" s="1"/>
  <c r="X128" i="17" s="1"/>
  <c r="Y203" i="17"/>
  <c r="W214" i="17" s="1"/>
  <c r="AA296" i="17"/>
  <c r="Y296" i="17" s="1"/>
  <c r="X300" i="17" s="1"/>
  <c r="F339" i="17"/>
  <c r="D339" i="17" s="1"/>
  <c r="C343" i="17" s="1"/>
  <c r="AF418" i="17"/>
  <c r="AD429" i="17" s="1"/>
  <c r="F511" i="17"/>
  <c r="D511" i="17" s="1"/>
  <c r="C515" i="17" s="1"/>
  <c r="C516" i="17" s="1"/>
  <c r="R117" i="17"/>
  <c r="P128" i="17" s="1"/>
  <c r="T124" i="17"/>
  <c r="R124" i="17" s="1"/>
  <c r="Q128" i="17" s="1"/>
  <c r="Y117" i="17"/>
  <c r="W128" i="17" s="1"/>
  <c r="D160" i="17"/>
  <c r="B171" i="17" s="1"/>
  <c r="F167" i="17"/>
  <c r="D167" i="17" s="1"/>
  <c r="C171" i="17" s="1"/>
  <c r="C172" i="17" s="1"/>
  <c r="AM203" i="17"/>
  <c r="AK214" i="17" s="1"/>
  <c r="AK215" i="17" s="1"/>
  <c r="R246" i="17"/>
  <c r="P257" i="17" s="1"/>
  <c r="R332" i="17"/>
  <c r="P343" i="17" s="1"/>
  <c r="T339" i="17"/>
  <c r="R339" i="17" s="1"/>
  <c r="Q343" i="17" s="1"/>
  <c r="AH339" i="17"/>
  <c r="AF339" i="17" s="1"/>
  <c r="AE343" i="17" s="1"/>
  <c r="AM375" i="17"/>
  <c r="AK386" i="17" s="1"/>
  <c r="AK387" i="17" s="1"/>
  <c r="D418" i="17"/>
  <c r="B429" i="17" s="1"/>
  <c r="R504" i="17"/>
  <c r="P515" i="17" s="1"/>
  <c r="T511" i="17"/>
  <c r="R511" i="17" s="1"/>
  <c r="Q515" i="17" s="1"/>
  <c r="AH511" i="17"/>
  <c r="AF511" i="17" s="1"/>
  <c r="AE515" i="17" s="1"/>
  <c r="AF160" i="17"/>
  <c r="AD171" i="17" s="1"/>
  <c r="AD172" i="17" s="1"/>
  <c r="T253" i="17"/>
  <c r="R253" i="17" s="1"/>
  <c r="Q257" i="17" s="1"/>
  <c r="K289" i="17"/>
  <c r="I300" i="17" s="1"/>
  <c r="M296" i="17"/>
  <c r="K296" i="17" s="1"/>
  <c r="J300" i="17" s="1"/>
  <c r="Y375" i="17"/>
  <c r="W386" i="17" s="1"/>
  <c r="W387" i="17" s="1"/>
  <c r="AO382" i="17"/>
  <c r="AM382" i="17" s="1"/>
  <c r="AL386" i="17" s="1"/>
  <c r="AL387" i="17" s="1"/>
  <c r="K461" i="17"/>
  <c r="I472" i="17" s="1"/>
  <c r="M468" i="17"/>
  <c r="K468" i="17" s="1"/>
  <c r="J472" i="17" s="1"/>
  <c r="K160" i="17"/>
  <c r="I171" i="17" s="1"/>
  <c r="M167" i="17"/>
  <c r="K167" i="17" s="1"/>
  <c r="J171" i="17" s="1"/>
  <c r="AA167" i="17"/>
  <c r="Y167" i="17" s="1"/>
  <c r="X171" i="17" s="1"/>
  <c r="D203" i="17"/>
  <c r="B214" i="17" s="1"/>
  <c r="F210" i="17"/>
  <c r="D210" i="17" s="1"/>
  <c r="C214" i="17" s="1"/>
  <c r="Y246" i="17"/>
  <c r="W257" i="17" s="1"/>
  <c r="AO253" i="17"/>
  <c r="AM253" i="17" s="1"/>
  <c r="AL257" i="17" s="1"/>
  <c r="AL258" i="17" s="1"/>
  <c r="D375" i="17"/>
  <c r="B386" i="17" s="1"/>
  <c r="K418" i="17"/>
  <c r="I429" i="17" s="1"/>
  <c r="M425" i="17"/>
  <c r="K425" i="17" s="1"/>
  <c r="J429" i="17" s="1"/>
  <c r="AA425" i="17"/>
  <c r="Y425" i="17" s="1"/>
  <c r="X429" i="17" s="1"/>
  <c r="J476" i="17"/>
  <c r="Q476" i="17"/>
  <c r="X476" i="17"/>
  <c r="X433" i="17"/>
  <c r="AE433" i="17"/>
  <c r="AL476" i="17"/>
  <c r="AL433" i="17"/>
  <c r="J433" i="17"/>
  <c r="J347" i="17"/>
  <c r="AE347" i="17"/>
  <c r="Q347" i="17"/>
  <c r="X347" i="17"/>
  <c r="X304" i="17"/>
  <c r="AE261" i="17"/>
  <c r="AL304" i="17"/>
  <c r="J261" i="17"/>
  <c r="AL261" i="17"/>
  <c r="J304" i="17"/>
  <c r="Q304" i="17"/>
  <c r="Q261" i="17"/>
  <c r="J218" i="17"/>
  <c r="J175" i="17"/>
  <c r="Q218" i="17"/>
  <c r="Q175" i="17"/>
  <c r="X218" i="17"/>
  <c r="X175" i="17"/>
  <c r="AE218" i="17"/>
  <c r="AE175" i="17"/>
  <c r="Q132" i="17"/>
  <c r="AE89" i="17"/>
  <c r="AL132" i="17"/>
  <c r="J132" i="17"/>
  <c r="J89" i="17"/>
  <c r="Q89" i="17"/>
  <c r="X132" i="17"/>
  <c r="X89" i="17"/>
  <c r="AO596" i="17"/>
  <c r="AH596" i="17"/>
  <c r="AA596" i="17"/>
  <c r="T596" i="17"/>
  <c r="M596" i="17"/>
  <c r="F596" i="17"/>
  <c r="AO595" i="17"/>
  <c r="AH595" i="17"/>
  <c r="AA595" i="17"/>
  <c r="T595" i="17"/>
  <c r="M595" i="17"/>
  <c r="F595" i="17"/>
  <c r="AO594" i="17"/>
  <c r="AH594" i="17"/>
  <c r="AA594" i="17"/>
  <c r="T594" i="17"/>
  <c r="M594" i="17"/>
  <c r="F594" i="17"/>
  <c r="AO584" i="17"/>
  <c r="AH584" i="17"/>
  <c r="AA584" i="17"/>
  <c r="T584" i="17"/>
  <c r="M584" i="17"/>
  <c r="F584" i="17"/>
  <c r="AO583" i="17"/>
  <c r="AH583" i="17"/>
  <c r="AA583" i="17"/>
  <c r="T583" i="17"/>
  <c r="M583" i="17"/>
  <c r="F583" i="17"/>
  <c r="AO581" i="17"/>
  <c r="AH581" i="17"/>
  <c r="AA581" i="17"/>
  <c r="T581" i="17"/>
  <c r="M581" i="17"/>
  <c r="F581" i="17"/>
  <c r="AO579" i="17"/>
  <c r="AH579" i="17"/>
  <c r="AA579" i="17"/>
  <c r="T579" i="17"/>
  <c r="M579" i="17"/>
  <c r="F579" i="17"/>
  <c r="AO577" i="17"/>
  <c r="AH577" i="17"/>
  <c r="AA577" i="17"/>
  <c r="T577" i="17"/>
  <c r="M577" i="17"/>
  <c r="F577" i="17"/>
  <c r="AO576" i="17"/>
  <c r="AH576" i="17"/>
  <c r="AA576" i="17"/>
  <c r="T576" i="17"/>
  <c r="M576" i="17"/>
  <c r="F576" i="17"/>
  <c r="AO574" i="17"/>
  <c r="AH574" i="17"/>
  <c r="AA574" i="17"/>
  <c r="T574" i="17"/>
  <c r="M574" i="17"/>
  <c r="F574" i="17"/>
  <c r="AO572" i="17"/>
  <c r="AH572" i="17"/>
  <c r="AA572" i="17"/>
  <c r="T572" i="17"/>
  <c r="M572" i="17"/>
  <c r="F572" i="17"/>
  <c r="AO570" i="17"/>
  <c r="AH570" i="17"/>
  <c r="AA570" i="17"/>
  <c r="T570" i="17"/>
  <c r="M570" i="17"/>
  <c r="F570" i="17"/>
  <c r="AL563" i="17"/>
  <c r="AE563" i="17"/>
  <c r="X563" i="17"/>
  <c r="Q563" i="17"/>
  <c r="AL562" i="17"/>
  <c r="AE562" i="17"/>
  <c r="AO553" i="17"/>
  <c r="AH553" i="17"/>
  <c r="AA553" i="17"/>
  <c r="T553" i="17"/>
  <c r="M553" i="17"/>
  <c r="F553" i="17"/>
  <c r="AO552" i="17"/>
  <c r="AH552" i="17"/>
  <c r="AA552" i="17"/>
  <c r="T552" i="17"/>
  <c r="M552" i="17"/>
  <c r="F552" i="17"/>
  <c r="AO551" i="17"/>
  <c r="AH551" i="17"/>
  <c r="AA551" i="17"/>
  <c r="T551" i="17"/>
  <c r="M551" i="17"/>
  <c r="F551" i="17"/>
  <c r="AO541" i="17"/>
  <c r="AH541" i="17"/>
  <c r="AA541" i="17"/>
  <c r="T541" i="17"/>
  <c r="M541" i="17"/>
  <c r="F541" i="17"/>
  <c r="AO540" i="17"/>
  <c r="AH540" i="17"/>
  <c r="AA540" i="17"/>
  <c r="T540" i="17"/>
  <c r="M540" i="17"/>
  <c r="F540" i="17"/>
  <c r="AO538" i="17"/>
  <c r="AH538" i="17"/>
  <c r="AA538" i="17"/>
  <c r="T538" i="17"/>
  <c r="M538" i="17"/>
  <c r="F538" i="17"/>
  <c r="AO536" i="17"/>
  <c r="AH536" i="17"/>
  <c r="AA536" i="17"/>
  <c r="T536" i="17"/>
  <c r="M536" i="17"/>
  <c r="F536" i="17"/>
  <c r="AO534" i="17"/>
  <c r="AH534" i="17"/>
  <c r="AA534" i="17"/>
  <c r="T534" i="17"/>
  <c r="M534" i="17"/>
  <c r="F534" i="17"/>
  <c r="AO533" i="17"/>
  <c r="AH533" i="17"/>
  <c r="AA533" i="17"/>
  <c r="T533" i="17"/>
  <c r="M533" i="17"/>
  <c r="F533" i="17"/>
  <c r="AO531" i="17"/>
  <c r="AH531" i="17"/>
  <c r="AA531" i="17"/>
  <c r="T531" i="17"/>
  <c r="M531" i="17"/>
  <c r="F531" i="17"/>
  <c r="AO529" i="17"/>
  <c r="AH529" i="17"/>
  <c r="AA529" i="17"/>
  <c r="T529" i="17"/>
  <c r="M529" i="17"/>
  <c r="F529" i="17"/>
  <c r="AO527" i="17"/>
  <c r="AH527" i="17"/>
  <c r="AA527" i="17"/>
  <c r="T527" i="17"/>
  <c r="M527" i="17"/>
  <c r="F527" i="17"/>
  <c r="AL519" i="17"/>
  <c r="AL46" i="17"/>
  <c r="AE46" i="17"/>
  <c r="X46" i="17"/>
  <c r="Q46" i="17"/>
  <c r="J46" i="17"/>
  <c r="J4" i="17"/>
  <c r="C4" i="17"/>
  <c r="AL3" i="17"/>
  <c r="X3" i="17"/>
  <c r="Q3" i="17"/>
  <c r="J3" i="17"/>
  <c r="AO80" i="17"/>
  <c r="AH80" i="17"/>
  <c r="AA80" i="17"/>
  <c r="T80" i="17"/>
  <c r="M80" i="17"/>
  <c r="F80" i="17"/>
  <c r="AO79" i="17"/>
  <c r="AH79" i="17"/>
  <c r="AA79" i="17"/>
  <c r="T79" i="17"/>
  <c r="M79" i="17"/>
  <c r="F79" i="17"/>
  <c r="AO78" i="17"/>
  <c r="AH78" i="17"/>
  <c r="AA78" i="17"/>
  <c r="T78" i="17"/>
  <c r="M78" i="17"/>
  <c r="F78" i="17"/>
  <c r="AO68" i="17"/>
  <c r="AH68" i="17"/>
  <c r="AA68" i="17"/>
  <c r="T68" i="17"/>
  <c r="M68" i="17"/>
  <c r="F68" i="17"/>
  <c r="AO67" i="17"/>
  <c r="AH67" i="17"/>
  <c r="AA67" i="17"/>
  <c r="T67" i="17"/>
  <c r="M67" i="17"/>
  <c r="F67" i="17"/>
  <c r="AO65" i="17"/>
  <c r="AH65" i="17"/>
  <c r="AA65" i="17"/>
  <c r="T65" i="17"/>
  <c r="M65" i="17"/>
  <c r="F65" i="17"/>
  <c r="AO63" i="17"/>
  <c r="AH63" i="17"/>
  <c r="AA63" i="17"/>
  <c r="T63" i="17"/>
  <c r="M63" i="17"/>
  <c r="F63" i="17"/>
  <c r="AO61" i="17"/>
  <c r="AH61" i="17"/>
  <c r="AA61" i="17"/>
  <c r="T61" i="17"/>
  <c r="M61" i="17"/>
  <c r="F61" i="17"/>
  <c r="AO60" i="17"/>
  <c r="AH60" i="17"/>
  <c r="AA60" i="17"/>
  <c r="T60" i="17"/>
  <c r="M60" i="17"/>
  <c r="F60" i="17"/>
  <c r="AO58" i="17"/>
  <c r="AH58" i="17"/>
  <c r="AA58" i="17"/>
  <c r="T58" i="17"/>
  <c r="M58" i="17"/>
  <c r="F58" i="17"/>
  <c r="AO56" i="17"/>
  <c r="AH56" i="17"/>
  <c r="AA56" i="17"/>
  <c r="T56" i="17"/>
  <c r="M56" i="17"/>
  <c r="F56" i="17"/>
  <c r="AO54" i="17"/>
  <c r="AH54" i="17"/>
  <c r="AA54" i="17"/>
  <c r="T54" i="17"/>
  <c r="M54" i="17"/>
  <c r="F54" i="17"/>
  <c r="AO37" i="17"/>
  <c r="AH37" i="17"/>
  <c r="AA37" i="17"/>
  <c r="T37" i="17"/>
  <c r="M37" i="17"/>
  <c r="F37" i="17"/>
  <c r="AO36" i="17"/>
  <c r="AH36" i="17"/>
  <c r="AA36" i="17"/>
  <c r="T36" i="17"/>
  <c r="M36" i="17"/>
  <c r="F36" i="17"/>
  <c r="AO35" i="17"/>
  <c r="AH35" i="17"/>
  <c r="AA35" i="17"/>
  <c r="T35" i="17"/>
  <c r="M35" i="17"/>
  <c r="F35" i="17"/>
  <c r="AO25" i="17"/>
  <c r="AH25" i="17"/>
  <c r="AA25" i="17"/>
  <c r="T25" i="17"/>
  <c r="M25" i="17"/>
  <c r="F25" i="17"/>
  <c r="AO24" i="17"/>
  <c r="AH24" i="17"/>
  <c r="AA24" i="17"/>
  <c r="T24" i="17"/>
  <c r="M24" i="17"/>
  <c r="F24" i="17"/>
  <c r="AO22" i="17"/>
  <c r="AH22" i="17"/>
  <c r="AA22" i="17"/>
  <c r="T22" i="17"/>
  <c r="M22" i="17"/>
  <c r="F22" i="17"/>
  <c r="AO20" i="17"/>
  <c r="AH20" i="17"/>
  <c r="AA20" i="17"/>
  <c r="T20" i="17"/>
  <c r="M20" i="17"/>
  <c r="F20" i="17"/>
  <c r="AO18" i="17"/>
  <c r="AH18" i="17"/>
  <c r="AA18" i="17"/>
  <c r="T18" i="17"/>
  <c r="M18" i="17"/>
  <c r="F18" i="17"/>
  <c r="AO17" i="17"/>
  <c r="AH17" i="17"/>
  <c r="AA17" i="17"/>
  <c r="T17" i="17"/>
  <c r="M17" i="17"/>
  <c r="F17" i="17"/>
  <c r="AO15" i="17"/>
  <c r="AH15" i="17"/>
  <c r="AA15" i="17"/>
  <c r="T15" i="17"/>
  <c r="M15" i="17"/>
  <c r="F15" i="17"/>
  <c r="AO13" i="17"/>
  <c r="AH13" i="17"/>
  <c r="AA13" i="17"/>
  <c r="T13" i="17"/>
  <c r="M13" i="17"/>
  <c r="F13" i="17"/>
  <c r="AO11" i="17"/>
  <c r="AH11" i="17"/>
  <c r="AA11" i="17"/>
  <c r="T11" i="17"/>
  <c r="M11" i="17"/>
  <c r="F11" i="17"/>
  <c r="C387" i="17" l="1"/>
  <c r="C258" i="17"/>
  <c r="C215" i="17"/>
  <c r="J516" i="17"/>
  <c r="B516" i="17"/>
  <c r="D516" i="17" s="1"/>
  <c r="D515" i="17" s="1"/>
  <c r="AL516" i="17"/>
  <c r="AE516" i="17"/>
  <c r="I516" i="17"/>
  <c r="Q516" i="17"/>
  <c r="AK516" i="17"/>
  <c r="AM516" i="17" s="1"/>
  <c r="AM515" i="17" s="1"/>
  <c r="AD516" i="17"/>
  <c r="W516" i="17"/>
  <c r="P516" i="17"/>
  <c r="X516" i="17"/>
  <c r="B473" i="17"/>
  <c r="D473" i="17" s="1"/>
  <c r="D472" i="17" s="1"/>
  <c r="J473" i="17"/>
  <c r="I473" i="17"/>
  <c r="Q473" i="17"/>
  <c r="P473" i="17"/>
  <c r="AD430" i="17"/>
  <c r="AL430" i="17"/>
  <c r="P430" i="17"/>
  <c r="X430" i="17"/>
  <c r="J430" i="17"/>
  <c r="W430" i="17"/>
  <c r="AE430" i="17"/>
  <c r="AF430" i="17" s="1"/>
  <c r="AF429" i="17" s="1"/>
  <c r="AG429" i="17" s="1"/>
  <c r="I430" i="17"/>
  <c r="K430" i="17" s="1"/>
  <c r="K429" i="17" s="1"/>
  <c r="L429" i="17" s="1"/>
  <c r="B430" i="17"/>
  <c r="AK430" i="17"/>
  <c r="Q430" i="17"/>
  <c r="R430" i="17" s="1"/>
  <c r="R429" i="17" s="1"/>
  <c r="S429" i="17" s="1"/>
  <c r="J387" i="17"/>
  <c r="B387" i="17"/>
  <c r="P387" i="17"/>
  <c r="Q387" i="17"/>
  <c r="I387" i="17"/>
  <c r="Q301" i="17"/>
  <c r="AD301" i="17"/>
  <c r="W301" i="17"/>
  <c r="X301" i="17"/>
  <c r="J301" i="17"/>
  <c r="P301" i="17"/>
  <c r="B301" i="17"/>
  <c r="D301" i="17" s="1"/>
  <c r="D300" i="17" s="1"/>
  <c r="AE301" i="17"/>
  <c r="I301" i="17"/>
  <c r="J258" i="17"/>
  <c r="I258" i="17"/>
  <c r="Q258" i="17"/>
  <c r="P258" i="17"/>
  <c r="B258" i="17"/>
  <c r="D258" i="17" s="1"/>
  <c r="D257" i="17" s="1"/>
  <c r="W258" i="17"/>
  <c r="X258" i="17"/>
  <c r="J215" i="17"/>
  <c r="W215" i="17"/>
  <c r="I215" i="17"/>
  <c r="B215" i="17"/>
  <c r="D215" i="17" s="1"/>
  <c r="D214" i="17" s="1"/>
  <c r="P215" i="17"/>
  <c r="Q215" i="17"/>
  <c r="X215" i="17"/>
  <c r="Q172" i="17"/>
  <c r="J172" i="17"/>
  <c r="B172" i="17"/>
  <c r="D172" i="17" s="1"/>
  <c r="D171" i="17" s="1"/>
  <c r="W172" i="17"/>
  <c r="I172" i="17"/>
  <c r="P172" i="17"/>
  <c r="R172" i="17" s="1"/>
  <c r="R171" i="17" s="1"/>
  <c r="S171" i="17" s="1"/>
  <c r="X172" i="17"/>
  <c r="I129" i="17"/>
  <c r="J129" i="17"/>
  <c r="W129" i="17"/>
  <c r="X129" i="17"/>
  <c r="P129" i="17"/>
  <c r="B129" i="17"/>
  <c r="D129" i="17" s="1"/>
  <c r="D128" i="17" s="1"/>
  <c r="Q129" i="17"/>
  <c r="R129" i="17" s="1"/>
  <c r="R128" i="17" s="1"/>
  <c r="S128" i="17" s="1"/>
  <c r="AK344" i="17"/>
  <c r="X344" i="17"/>
  <c r="P344" i="17"/>
  <c r="I344" i="17"/>
  <c r="AD344" i="17"/>
  <c r="AL344" i="17"/>
  <c r="W344" i="17"/>
  <c r="Q344" i="17"/>
  <c r="AE344" i="17"/>
  <c r="J344" i="17"/>
  <c r="B344" i="17"/>
  <c r="C344" i="17"/>
  <c r="Y473" i="17"/>
  <c r="Y472" i="17" s="1"/>
  <c r="Z472" i="17" s="1"/>
  <c r="AF129" i="17"/>
  <c r="AF128" i="17" s="1"/>
  <c r="AG128" i="17" s="1"/>
  <c r="K215" i="17"/>
  <c r="K214" i="17" s="1"/>
  <c r="AM473" i="17"/>
  <c r="AM472" i="17" s="1"/>
  <c r="AN472" i="17" s="1"/>
  <c r="AF172" i="17"/>
  <c r="AF171" i="17" s="1"/>
  <c r="AG171" i="17" s="1"/>
  <c r="K516" i="17"/>
  <c r="K515" i="17" s="1"/>
  <c r="AF473" i="17"/>
  <c r="AF472" i="17" s="1"/>
  <c r="AG472" i="17" s="1"/>
  <c r="AM258" i="17"/>
  <c r="AM257" i="17" s="1"/>
  <c r="AN257" i="17" s="1"/>
  <c r="AF215" i="17"/>
  <c r="AF214" i="17" s="1"/>
  <c r="AG214" i="17" s="1"/>
  <c r="AM301" i="17"/>
  <c r="AM300" i="17" s="1"/>
  <c r="AN300" i="17" s="1"/>
  <c r="AF258" i="17"/>
  <c r="AF257" i="17" s="1"/>
  <c r="AG257" i="17" s="1"/>
  <c r="AM172" i="17"/>
  <c r="AM171" i="17" s="1"/>
  <c r="AN171" i="17" s="1"/>
  <c r="AM129" i="17"/>
  <c r="AM128" i="17" s="1"/>
  <c r="AN128" i="17" s="1"/>
  <c r="Y387" i="17"/>
  <c r="Y386" i="17" s="1"/>
  <c r="Z386" i="17" s="1"/>
  <c r="D430" i="17"/>
  <c r="D429" i="17" s="1"/>
  <c r="AF387" i="17"/>
  <c r="AF386" i="17" s="1"/>
  <c r="AG386" i="17" s="1"/>
  <c r="Y430" i="17"/>
  <c r="Y429" i="17" s="1"/>
  <c r="Z429" i="17" s="1"/>
  <c r="AF74" i="17"/>
  <c r="AD85" i="17" s="1"/>
  <c r="F81" i="17"/>
  <c r="D81" i="17" s="1"/>
  <c r="C85" i="17" s="1"/>
  <c r="K590" i="17"/>
  <c r="I601" i="17" s="1"/>
  <c r="Y590" i="17"/>
  <c r="W601" i="17" s="1"/>
  <c r="W602" i="17" s="1"/>
  <c r="AO597" i="17"/>
  <c r="AM597" i="17" s="1"/>
  <c r="AL601" i="17" s="1"/>
  <c r="AL602" i="17" s="1"/>
  <c r="AF590" i="17"/>
  <c r="AD601" i="17" s="1"/>
  <c r="AD602" i="17" s="1"/>
  <c r="R590" i="17"/>
  <c r="P601" i="17" s="1"/>
  <c r="P602" i="17" s="1"/>
  <c r="M597" i="17"/>
  <c r="K597" i="17" s="1"/>
  <c r="J601" i="17" s="1"/>
  <c r="AM387" i="17"/>
  <c r="AM386" i="17" s="1"/>
  <c r="AN386" i="17" s="1"/>
  <c r="R516" i="17"/>
  <c r="R515" i="17" s="1"/>
  <c r="AM215" i="17"/>
  <c r="AM214" i="17" s="1"/>
  <c r="AN214" i="17" s="1"/>
  <c r="Y31" i="17"/>
  <c r="W42" i="17" s="1"/>
  <c r="M38" i="17"/>
  <c r="K38" i="17" s="1"/>
  <c r="J42" i="17" s="1"/>
  <c r="AA38" i="17"/>
  <c r="Y38" i="17" s="1"/>
  <c r="X42" i="17" s="1"/>
  <c r="AA81" i="17"/>
  <c r="Y81" i="17" s="1"/>
  <c r="X85" i="17" s="1"/>
  <c r="R547" i="17"/>
  <c r="P558" i="17" s="1"/>
  <c r="AF547" i="17"/>
  <c r="AD558" i="17" s="1"/>
  <c r="AH81" i="17"/>
  <c r="AF81" i="17" s="1"/>
  <c r="AE85" i="17" s="1"/>
  <c r="R31" i="17"/>
  <c r="P42" i="17" s="1"/>
  <c r="D31" i="17"/>
  <c r="B42" i="17" s="1"/>
  <c r="Y547" i="17"/>
  <c r="W558" i="17" s="1"/>
  <c r="K74" i="17"/>
  <c r="I85" i="17" s="1"/>
  <c r="AO554" i="17"/>
  <c r="AM554" i="17" s="1"/>
  <c r="AL558" i="17" s="1"/>
  <c r="K31" i="17"/>
  <c r="I42" i="17" s="1"/>
  <c r="F38" i="17"/>
  <c r="D38" i="17" s="1"/>
  <c r="C42" i="17" s="1"/>
  <c r="R74" i="17"/>
  <c r="P85" i="17" s="1"/>
  <c r="F597" i="17"/>
  <c r="D597" i="17" s="1"/>
  <c r="C601" i="17" s="1"/>
  <c r="C602" i="17" s="1"/>
  <c r="AH38" i="17"/>
  <c r="AF38" i="17" s="1"/>
  <c r="AE42" i="17" s="1"/>
  <c r="AE43" i="17" s="1"/>
  <c r="M81" i="17"/>
  <c r="K81" i="17" s="1"/>
  <c r="J85" i="17" s="1"/>
  <c r="AO38" i="17"/>
  <c r="AM38" i="17" s="1"/>
  <c r="AL42" i="17" s="1"/>
  <c r="AL43" i="17" s="1"/>
  <c r="T81" i="17"/>
  <c r="R81" i="17" s="1"/>
  <c r="Q85" i="17" s="1"/>
  <c r="AM31" i="17"/>
  <c r="AK42" i="17" s="1"/>
  <c r="AK43" i="17" s="1"/>
  <c r="K547" i="17"/>
  <c r="I558" i="17" s="1"/>
  <c r="AA554" i="17"/>
  <c r="Y554" i="17" s="1"/>
  <c r="X558" i="17" s="1"/>
  <c r="AA597" i="17"/>
  <c r="Y597" i="17" s="1"/>
  <c r="X601" i="17" s="1"/>
  <c r="X602" i="17" s="1"/>
  <c r="M554" i="17"/>
  <c r="K554" i="17" s="1"/>
  <c r="J558" i="17" s="1"/>
  <c r="D590" i="17"/>
  <c r="B601" i="17" s="1"/>
  <c r="Q519" i="17"/>
  <c r="J519" i="17"/>
  <c r="AE519" i="17"/>
  <c r="D547" i="17"/>
  <c r="B558" i="17" s="1"/>
  <c r="X519" i="17"/>
  <c r="AH597" i="17"/>
  <c r="AF597" i="17" s="1"/>
  <c r="AE601" i="17" s="1"/>
  <c r="AE602" i="17" s="1"/>
  <c r="X562" i="17"/>
  <c r="Q562" i="17"/>
  <c r="T554" i="17"/>
  <c r="R554" i="17" s="1"/>
  <c r="Q558" i="17" s="1"/>
  <c r="AM590" i="17"/>
  <c r="AK601" i="17" s="1"/>
  <c r="AK602" i="17" s="1"/>
  <c r="AM547" i="17"/>
  <c r="AK558" i="17" s="1"/>
  <c r="AH554" i="17"/>
  <c r="AF554" i="17" s="1"/>
  <c r="AE558" i="17" s="1"/>
  <c r="J562" i="17"/>
  <c r="F554" i="17"/>
  <c r="D554" i="17" s="1"/>
  <c r="C558" i="17" s="1"/>
  <c r="C559" i="17" s="1"/>
  <c r="T597" i="17"/>
  <c r="R597" i="17" s="1"/>
  <c r="Q601" i="17" s="1"/>
  <c r="Q602" i="17" s="1"/>
  <c r="AE3" i="17"/>
  <c r="Y74" i="17"/>
  <c r="W85" i="17" s="1"/>
  <c r="T38" i="17"/>
  <c r="R38" i="17" s="1"/>
  <c r="Q42" i="17" s="1"/>
  <c r="AM74" i="17"/>
  <c r="AK85" i="17" s="1"/>
  <c r="AK86" i="17" s="1"/>
  <c r="AO81" i="17"/>
  <c r="AM81" i="17" s="1"/>
  <c r="AL85" i="17" s="1"/>
  <c r="AL86" i="17" s="1"/>
  <c r="AF31" i="17"/>
  <c r="AD42" i="17" s="1"/>
  <c r="AD43" i="17" s="1"/>
  <c r="D74" i="17"/>
  <c r="B85" i="17" s="1"/>
  <c r="AN515" i="17" l="1"/>
  <c r="S515" i="17"/>
  <c r="L515" i="17"/>
  <c r="R387" i="17"/>
  <c r="R386" i="17" s="1"/>
  <c r="K387" i="17"/>
  <c r="K386" i="17" s="1"/>
  <c r="D387" i="17"/>
  <c r="D386" i="17" s="1"/>
  <c r="AF344" i="17"/>
  <c r="AF343" i="17" s="1"/>
  <c r="Y344" i="17"/>
  <c r="Y343" i="17" s="1"/>
  <c r="AM344" i="17"/>
  <c r="AM343" i="17" s="1"/>
  <c r="R258" i="17"/>
  <c r="R257" i="17" s="1"/>
  <c r="L214" i="17"/>
  <c r="R215" i="17"/>
  <c r="R214" i="17" s="1"/>
  <c r="Y215" i="17"/>
  <c r="Y214" i="17" s="1"/>
  <c r="C86" i="17"/>
  <c r="K473" i="17"/>
  <c r="K472" i="17" s="1"/>
  <c r="L472" i="17" s="1"/>
  <c r="AE559" i="17"/>
  <c r="B559" i="17"/>
  <c r="D559" i="17" s="1"/>
  <c r="D558" i="17" s="1"/>
  <c r="I559" i="17"/>
  <c r="W559" i="17"/>
  <c r="X559" i="17"/>
  <c r="AK559" i="17"/>
  <c r="J559" i="17"/>
  <c r="K559" i="17" s="1"/>
  <c r="K558" i="17" s="1"/>
  <c r="L558" i="17" s="1"/>
  <c r="AD559" i="17"/>
  <c r="Q559" i="17"/>
  <c r="AL559" i="17"/>
  <c r="AM559" i="17" s="1"/>
  <c r="AM558" i="17" s="1"/>
  <c r="AN558" i="17" s="1"/>
  <c r="P559" i="17"/>
  <c r="E515" i="17"/>
  <c r="Y516" i="17"/>
  <c r="Y515" i="17" s="1"/>
  <c r="AF516" i="17"/>
  <c r="AF515" i="17" s="1"/>
  <c r="R473" i="17"/>
  <c r="R472" i="17" s="1"/>
  <c r="S472" i="17" s="1"/>
  <c r="E472" i="17"/>
  <c r="AM430" i="17"/>
  <c r="AM429" i="17" s="1"/>
  <c r="AN429" i="17" s="1"/>
  <c r="E429" i="17"/>
  <c r="E386" i="17"/>
  <c r="R344" i="17"/>
  <c r="R343" i="17" s="1"/>
  <c r="AF301" i="17"/>
  <c r="AF300" i="17" s="1"/>
  <c r="K344" i="17"/>
  <c r="K343" i="17" s="1"/>
  <c r="D344" i="17"/>
  <c r="D343" i="17" s="1"/>
  <c r="Y301" i="17"/>
  <c r="R301" i="17"/>
  <c r="R300" i="17" s="1"/>
  <c r="K301" i="17"/>
  <c r="K300" i="17" s="1"/>
  <c r="Y258" i="17"/>
  <c r="Y257" i="17" s="1"/>
  <c r="K258" i="17"/>
  <c r="K257" i="17" s="1"/>
  <c r="E300" i="17"/>
  <c r="E257" i="17"/>
  <c r="E214" i="17"/>
  <c r="Y172" i="17"/>
  <c r="Y171" i="17" s="1"/>
  <c r="Z171" i="17" s="1"/>
  <c r="Y129" i="17"/>
  <c r="Y128" i="17" s="1"/>
  <c r="Z128" i="17" s="1"/>
  <c r="K129" i="17"/>
  <c r="K128" i="17" s="1"/>
  <c r="L128" i="17" s="1"/>
  <c r="K172" i="17"/>
  <c r="K171" i="17" s="1"/>
  <c r="L171" i="17" s="1"/>
  <c r="E171" i="17"/>
  <c r="E128" i="17"/>
  <c r="J86" i="17"/>
  <c r="I86" i="17"/>
  <c r="AD86" i="17"/>
  <c r="B86" i="17"/>
  <c r="D86" i="17" s="1"/>
  <c r="D85" i="17" s="1"/>
  <c r="AE86" i="17"/>
  <c r="P86" i="17"/>
  <c r="W86" i="17"/>
  <c r="Q86" i="17"/>
  <c r="X86" i="17"/>
  <c r="J602" i="17"/>
  <c r="I602" i="17"/>
  <c r="B602" i="17"/>
  <c r="D602" i="17" s="1"/>
  <c r="D601" i="17" s="1"/>
  <c r="Q43" i="17"/>
  <c r="I43" i="17"/>
  <c r="P43" i="17"/>
  <c r="R43" i="17" s="1"/>
  <c r="R42" i="17" s="1"/>
  <c r="S42" i="17" s="1"/>
  <c r="X43" i="17"/>
  <c r="Y43" i="17" s="1"/>
  <c r="Y42" i="17" s="1"/>
  <c r="Z42" i="17" s="1"/>
  <c r="J43" i="17"/>
  <c r="W43" i="17"/>
  <c r="C43" i="17"/>
  <c r="B43" i="17"/>
  <c r="R559" i="17"/>
  <c r="R558" i="17" s="1"/>
  <c r="S558" i="17" s="1"/>
  <c r="AF43" i="17"/>
  <c r="AF42" i="17" s="1"/>
  <c r="AG42" i="17" s="1"/>
  <c r="R602" i="17"/>
  <c r="R601" i="17" s="1"/>
  <c r="S601" i="17" s="1"/>
  <c r="Y559" i="17"/>
  <c r="Y558" i="17" s="1"/>
  <c r="Z558" i="17" s="1"/>
  <c r="Y602" i="17"/>
  <c r="Y601" i="17" s="1"/>
  <c r="Z601" i="17" s="1"/>
  <c r="AM602" i="17"/>
  <c r="AM601" i="17" s="1"/>
  <c r="AN601" i="17" s="1"/>
  <c r="AF602" i="17"/>
  <c r="AF601" i="17" s="1"/>
  <c r="AG601" i="17" s="1"/>
  <c r="AF559" i="17"/>
  <c r="AF558" i="17" s="1"/>
  <c r="AG558" i="17" s="1"/>
  <c r="AM43" i="17"/>
  <c r="AM42" i="17" s="1"/>
  <c r="AN42" i="17" s="1"/>
  <c r="AM86" i="17"/>
  <c r="AM85" i="17" s="1"/>
  <c r="AN85" i="17" s="1"/>
  <c r="Z343" i="17" l="1"/>
  <c r="Z515" i="17"/>
  <c r="AG515" i="17"/>
  <c r="L386" i="17"/>
  <c r="S386" i="17"/>
  <c r="AG343" i="17"/>
  <c r="S343" i="17"/>
  <c r="L343" i="17"/>
  <c r="AN343" i="17"/>
  <c r="L300" i="17"/>
  <c r="AG300" i="17"/>
  <c r="S300" i="17"/>
  <c r="L257" i="17"/>
  <c r="Z257" i="17"/>
  <c r="S257" i="17"/>
  <c r="S214" i="17"/>
  <c r="Z214" i="17"/>
  <c r="E558" i="17"/>
  <c r="K43" i="17"/>
  <c r="K42" i="17" s="1"/>
  <c r="L42" i="17" s="1"/>
  <c r="E343" i="17"/>
  <c r="Y300" i="17"/>
  <c r="K602" i="17"/>
  <c r="K601" i="17" s="1"/>
  <c r="L601" i="17" s="1"/>
  <c r="AF86" i="17"/>
  <c r="AF85" i="17" s="1"/>
  <c r="Y86" i="17"/>
  <c r="Y85" i="17" s="1"/>
  <c r="R86" i="17"/>
  <c r="R85" i="17" s="1"/>
  <c r="K86" i="17"/>
  <c r="K85" i="17" s="1"/>
  <c r="E85" i="17"/>
  <c r="E601" i="17"/>
  <c r="D43" i="17"/>
  <c r="D42" i="17" s="1"/>
  <c r="E42" i="17" s="1"/>
  <c r="AO508" i="16"/>
  <c r="AO468" i="16"/>
  <c r="AO388" i="16"/>
  <c r="AO308" i="16"/>
  <c r="AO268" i="16"/>
  <c r="AO228" i="16"/>
  <c r="AO188" i="16"/>
  <c r="AO148" i="16"/>
  <c r="AO108" i="16"/>
  <c r="Z300" i="17" l="1"/>
  <c r="Z85" i="17"/>
  <c r="L85" i="17"/>
  <c r="S85" i="17"/>
  <c r="AG85" i="17"/>
  <c r="AD508" i="16"/>
  <c r="AD468" i="16"/>
  <c r="AD348" i="16"/>
  <c r="AD311" i="16"/>
  <c r="BM311" i="16" s="1"/>
  <c r="AD310" i="16"/>
  <c r="BM310" i="16" s="1"/>
  <c r="AD308" i="16"/>
  <c r="AD270" i="16"/>
  <c r="BM270" i="16" s="1"/>
  <c r="AD268" i="16"/>
  <c r="AD228" i="16"/>
  <c r="AD188" i="16"/>
  <c r="AD148" i="16"/>
  <c r="AD108" i="16"/>
  <c r="T508" i="16" l="1"/>
  <c r="BJ428" i="16" l="1"/>
  <c r="BI428" i="16"/>
  <c r="BK549" i="16"/>
  <c r="BK548" i="16"/>
  <c r="BK547" i="16"/>
  <c r="BL546" i="16"/>
  <c r="BK546" i="16"/>
  <c r="BO545" i="16"/>
  <c r="BM545" i="16"/>
  <c r="BK545" i="16"/>
  <c r="BK544" i="16"/>
  <c r="BN543" i="16"/>
  <c r="BK543" i="16"/>
  <c r="BO542" i="16"/>
  <c r="BK542" i="16"/>
  <c r="BK541" i="16"/>
  <c r="BK540" i="16"/>
  <c r="BK539" i="16"/>
  <c r="BN538" i="16"/>
  <c r="BK538" i="16"/>
  <c r="BK537" i="16"/>
  <c r="BN536" i="16"/>
  <c r="BK536" i="16"/>
  <c r="BM535" i="16"/>
  <c r="BK535" i="16"/>
  <c r="BO534" i="16"/>
  <c r="BK534" i="16"/>
  <c r="BO533" i="16"/>
  <c r="BK533" i="16"/>
  <c r="BN532" i="16"/>
  <c r="BK532" i="16"/>
  <c r="BM531" i="16"/>
  <c r="BK531" i="16"/>
  <c r="BM509" i="16"/>
  <c r="BK509" i="16"/>
  <c r="BO508" i="16"/>
  <c r="BN508" i="16"/>
  <c r="BM508" i="16"/>
  <c r="BL508" i="16"/>
  <c r="BK508" i="16"/>
  <c r="BK507" i="16"/>
  <c r="BN506" i="16"/>
  <c r="BM506" i="16"/>
  <c r="BK506" i="16"/>
  <c r="BL505" i="16"/>
  <c r="BK505" i="16"/>
  <c r="BN504" i="16"/>
  <c r="BM504" i="16"/>
  <c r="BK504" i="16"/>
  <c r="BK503" i="16"/>
  <c r="BK502" i="16"/>
  <c r="BK501" i="16"/>
  <c r="BK500" i="16"/>
  <c r="BN499" i="16"/>
  <c r="BK499" i="16"/>
  <c r="BN498" i="16"/>
  <c r="BK498" i="16"/>
  <c r="BN497" i="16"/>
  <c r="BK497" i="16"/>
  <c r="BK496" i="16"/>
  <c r="BN495" i="16"/>
  <c r="BL495" i="16"/>
  <c r="BK495" i="16"/>
  <c r="BN494" i="16"/>
  <c r="BK494" i="16"/>
  <c r="BN493" i="16"/>
  <c r="BK493" i="16"/>
  <c r="BM492" i="16"/>
  <c r="BK492" i="16"/>
  <c r="BK491" i="16"/>
  <c r="BM469" i="16"/>
  <c r="BK469" i="16"/>
  <c r="BO468" i="16"/>
  <c r="BN468" i="16"/>
  <c r="BM468" i="16"/>
  <c r="BL468" i="16"/>
  <c r="BK468" i="16"/>
  <c r="BL467" i="16"/>
  <c r="BK467" i="16"/>
  <c r="BN466" i="16"/>
  <c r="BK466" i="16"/>
  <c r="BO465" i="16"/>
  <c r="BM465" i="16"/>
  <c r="BL465" i="16"/>
  <c r="BK465" i="16"/>
  <c r="BK464" i="16"/>
  <c r="BK463" i="16"/>
  <c r="BN462" i="16"/>
  <c r="BK462" i="16"/>
  <c r="BL461" i="16"/>
  <c r="BK461" i="16"/>
  <c r="BM460" i="16"/>
  <c r="BK460" i="16"/>
  <c r="BK459" i="16"/>
  <c r="BO458" i="16"/>
  <c r="BN458" i="16"/>
  <c r="BL458" i="16"/>
  <c r="BK458" i="16"/>
  <c r="BL457" i="16"/>
  <c r="BK457" i="16"/>
  <c r="BN456" i="16"/>
  <c r="BK456" i="16"/>
  <c r="BK455" i="16"/>
  <c r="BN454" i="16"/>
  <c r="BL454" i="16"/>
  <c r="BK454" i="16"/>
  <c r="BK453" i="16"/>
  <c r="BM452" i="16"/>
  <c r="BK452" i="16"/>
  <c r="BO451" i="16"/>
  <c r="BL451" i="16"/>
  <c r="BK451" i="16"/>
  <c r="BK429" i="16"/>
  <c r="BO428" i="16"/>
  <c r="BN428" i="16"/>
  <c r="BM428" i="16"/>
  <c r="BL428" i="16"/>
  <c r="BK428" i="16"/>
  <c r="BP428" i="16" s="1"/>
  <c r="BQ428" i="16" s="1"/>
  <c r="BO427" i="16"/>
  <c r="BK427" i="16"/>
  <c r="BN426" i="16"/>
  <c r="BK426" i="16"/>
  <c r="BK425" i="16"/>
  <c r="BL424" i="16"/>
  <c r="BK424" i="16"/>
  <c r="BL423" i="16"/>
  <c r="BK423" i="16"/>
  <c r="BK422" i="16"/>
  <c r="BM421" i="16"/>
  <c r="BK421" i="16"/>
  <c r="BL420" i="16"/>
  <c r="BK420" i="16"/>
  <c r="BL419" i="16"/>
  <c r="BK419" i="16"/>
  <c r="BK418" i="16"/>
  <c r="BK417" i="16"/>
  <c r="BK416" i="16"/>
  <c r="BK415" i="16"/>
  <c r="BO414" i="16"/>
  <c r="BK414" i="16"/>
  <c r="BO413" i="16"/>
  <c r="BN413" i="16"/>
  <c r="BK413" i="16"/>
  <c r="BL412" i="16"/>
  <c r="BK412" i="16"/>
  <c r="BL411" i="16"/>
  <c r="BK411" i="16"/>
  <c r="BK389" i="16"/>
  <c r="BO388" i="16"/>
  <c r="BN388" i="16"/>
  <c r="BM388" i="16"/>
  <c r="BL388" i="16"/>
  <c r="BK388" i="16"/>
  <c r="BP388" i="16" s="1"/>
  <c r="BQ388" i="16" s="1"/>
  <c r="BJ388" i="16" s="1"/>
  <c r="BO387" i="16"/>
  <c r="BK387" i="16"/>
  <c r="BO386" i="16"/>
  <c r="BK386" i="16"/>
  <c r="BK385" i="16"/>
  <c r="BN384" i="16"/>
  <c r="BM384" i="16"/>
  <c r="BK384" i="16"/>
  <c r="BL383" i="16"/>
  <c r="BK383" i="16"/>
  <c r="BL382" i="16"/>
  <c r="BK382" i="16"/>
  <c r="BK381" i="16"/>
  <c r="BL380" i="16"/>
  <c r="BK380" i="16"/>
  <c r="BL379" i="16"/>
  <c r="BK379" i="16"/>
  <c r="BO378" i="16"/>
  <c r="BK378" i="16"/>
  <c r="BM377" i="16"/>
  <c r="BK377" i="16"/>
  <c r="BM376" i="16"/>
  <c r="BK376" i="16"/>
  <c r="BL375" i="16"/>
  <c r="BK375" i="16"/>
  <c r="BK374" i="16"/>
  <c r="BO373" i="16"/>
  <c r="BN373" i="16"/>
  <c r="BK373" i="16"/>
  <c r="BL372" i="16"/>
  <c r="BK372" i="16"/>
  <c r="BK371" i="16"/>
  <c r="BO349" i="16"/>
  <c r="BK349" i="16"/>
  <c r="BO348" i="16"/>
  <c r="BN348" i="16"/>
  <c r="BM348" i="16"/>
  <c r="BL348" i="16"/>
  <c r="BK348" i="16"/>
  <c r="BN347" i="16"/>
  <c r="BK347" i="16"/>
  <c r="BL346" i="16"/>
  <c r="BK346" i="16"/>
  <c r="BO345" i="16"/>
  <c r="BK345" i="16"/>
  <c r="BO344" i="16"/>
  <c r="BK344" i="16"/>
  <c r="BN343" i="16"/>
  <c r="BL343" i="16"/>
  <c r="BK343" i="16"/>
  <c r="BK342" i="16"/>
  <c r="BN341" i="16"/>
  <c r="BL341" i="16"/>
  <c r="BK341" i="16"/>
  <c r="BK340" i="16"/>
  <c r="BO339" i="16"/>
  <c r="BK339" i="16"/>
  <c r="BL338" i="16"/>
  <c r="BK338" i="16"/>
  <c r="BK337" i="16"/>
  <c r="BO336" i="16"/>
  <c r="BK336" i="16"/>
  <c r="BL335" i="16"/>
  <c r="BK335" i="16"/>
  <c r="BK334" i="16"/>
  <c r="BO333" i="16"/>
  <c r="BN333" i="16"/>
  <c r="BK333" i="16"/>
  <c r="BK332" i="16"/>
  <c r="BN331" i="16"/>
  <c r="BK331" i="16"/>
  <c r="BL309" i="16"/>
  <c r="BK309" i="16"/>
  <c r="BO308" i="16"/>
  <c r="BN308" i="16"/>
  <c r="BM308" i="16"/>
  <c r="BL308" i="16"/>
  <c r="BK308" i="16"/>
  <c r="BP308" i="16" s="1"/>
  <c r="BQ308" i="16" s="1"/>
  <c r="BJ308" i="16" s="1"/>
  <c r="BO307" i="16"/>
  <c r="BM307" i="16"/>
  <c r="BL307" i="16"/>
  <c r="BK307" i="16"/>
  <c r="BL306" i="16"/>
  <c r="BK306" i="16"/>
  <c r="BO305" i="16"/>
  <c r="BL305" i="16"/>
  <c r="BK305" i="16"/>
  <c r="BN304" i="16"/>
  <c r="BL304" i="16"/>
  <c r="BK304" i="16"/>
  <c r="BK303" i="16"/>
  <c r="BK302" i="16"/>
  <c r="BL301" i="16"/>
  <c r="BK301" i="16"/>
  <c r="BK300" i="16"/>
  <c r="BO299" i="16"/>
  <c r="BK299" i="16"/>
  <c r="BK298" i="16"/>
  <c r="BK297" i="16"/>
  <c r="BK296" i="16"/>
  <c r="BO295" i="16"/>
  <c r="BL295" i="16"/>
  <c r="BK295" i="16"/>
  <c r="BO294" i="16"/>
  <c r="BK294" i="16"/>
  <c r="BN293" i="16"/>
  <c r="BL293" i="16"/>
  <c r="BK293" i="16"/>
  <c r="BN292" i="16"/>
  <c r="BL292" i="16"/>
  <c r="BK292" i="16"/>
  <c r="BK291" i="16"/>
  <c r="BK269" i="16"/>
  <c r="BO268" i="16"/>
  <c r="BN268" i="16"/>
  <c r="BM268" i="16"/>
  <c r="BL268" i="16"/>
  <c r="BK268" i="16"/>
  <c r="BL267" i="16"/>
  <c r="BK267" i="16"/>
  <c r="BK266" i="16"/>
  <c r="BO265" i="16"/>
  <c r="BK265" i="16"/>
  <c r="BM264" i="16"/>
  <c r="BL264" i="16"/>
  <c r="BK264" i="16"/>
  <c r="BN263" i="16"/>
  <c r="BL263" i="16"/>
  <c r="BK263" i="16"/>
  <c r="BK262" i="16"/>
  <c r="BL261" i="16"/>
  <c r="BK261" i="16"/>
  <c r="BK260" i="16"/>
  <c r="BN259" i="16"/>
  <c r="BL259" i="16"/>
  <c r="BK259" i="16"/>
  <c r="BK258" i="16"/>
  <c r="BO257" i="16"/>
  <c r="BK257" i="16"/>
  <c r="BL256" i="16"/>
  <c r="BK256" i="16"/>
  <c r="BN255" i="16"/>
  <c r="BM255" i="16"/>
  <c r="BK255" i="16"/>
  <c r="BK254" i="16"/>
  <c r="BL253" i="16"/>
  <c r="BK253" i="16"/>
  <c r="BN252" i="16"/>
  <c r="BL252" i="16"/>
  <c r="BK252" i="16"/>
  <c r="BK251" i="16"/>
  <c r="BO229" i="16"/>
  <c r="BN229" i="16"/>
  <c r="BK229" i="16"/>
  <c r="BO228" i="16"/>
  <c r="BN228" i="16"/>
  <c r="BM228" i="16"/>
  <c r="BL228" i="16"/>
  <c r="BK228" i="16"/>
  <c r="BO227" i="16"/>
  <c r="BK227" i="16"/>
  <c r="BO226" i="16"/>
  <c r="BM226" i="16"/>
  <c r="BL226" i="16"/>
  <c r="BK226" i="16"/>
  <c r="BO225" i="16"/>
  <c r="BK225" i="16"/>
  <c r="BL224" i="16"/>
  <c r="BK224" i="16"/>
  <c r="BM223" i="16"/>
  <c r="BK223" i="16"/>
  <c r="BL222" i="16"/>
  <c r="BK222" i="16"/>
  <c r="BK221" i="16"/>
  <c r="BL220" i="16"/>
  <c r="BK220" i="16"/>
  <c r="BL219" i="16"/>
  <c r="BK219" i="16"/>
  <c r="BL218" i="16"/>
  <c r="BK218" i="16"/>
  <c r="BK217" i="16"/>
  <c r="BL216" i="16"/>
  <c r="BK216" i="16"/>
  <c r="BO215" i="16"/>
  <c r="BK215" i="16"/>
  <c r="BK214" i="16"/>
  <c r="BO213" i="16"/>
  <c r="BL213" i="16"/>
  <c r="BK213" i="16"/>
  <c r="BN212" i="16"/>
  <c r="BK212" i="16"/>
  <c r="BN211" i="16"/>
  <c r="BK211" i="16"/>
  <c r="BK189" i="16"/>
  <c r="BO188" i="16"/>
  <c r="BN188" i="16"/>
  <c r="BM188" i="16"/>
  <c r="BL188" i="16"/>
  <c r="BK188" i="16"/>
  <c r="BP188" i="16" s="1"/>
  <c r="BQ188" i="16" s="1"/>
  <c r="BJ188" i="16" s="1"/>
  <c r="BL187" i="16"/>
  <c r="BK187" i="16"/>
  <c r="BN186" i="16"/>
  <c r="BM186" i="16"/>
  <c r="BK186" i="16"/>
  <c r="BN185" i="16"/>
  <c r="BK185" i="16"/>
  <c r="BL184" i="16"/>
  <c r="BK184" i="16"/>
  <c r="BK183" i="16"/>
  <c r="BK182" i="16"/>
  <c r="BK181" i="16"/>
  <c r="BL180" i="16"/>
  <c r="BK180" i="16"/>
  <c r="BL179" i="16"/>
  <c r="BK179" i="16"/>
  <c r="BO178" i="16"/>
  <c r="BK178" i="16"/>
  <c r="BL177" i="16"/>
  <c r="BK177" i="16"/>
  <c r="BM176" i="16"/>
  <c r="BL176" i="16"/>
  <c r="BK176" i="16"/>
  <c r="BN175" i="16"/>
  <c r="BK175" i="16"/>
  <c r="BM174" i="16"/>
  <c r="BL174" i="16"/>
  <c r="BK174" i="16"/>
  <c r="BN173" i="16"/>
  <c r="BK173" i="16"/>
  <c r="BM172" i="16"/>
  <c r="BK172" i="16"/>
  <c r="BO171" i="16"/>
  <c r="BL171" i="16"/>
  <c r="BK171" i="16"/>
  <c r="BM149" i="16"/>
  <c r="BK149" i="16"/>
  <c r="BO148" i="16"/>
  <c r="BN148" i="16"/>
  <c r="BM148" i="16"/>
  <c r="BL148" i="16"/>
  <c r="BK148" i="16"/>
  <c r="BP148" i="16" s="1"/>
  <c r="BQ148" i="16" s="1"/>
  <c r="BJ148" i="16" s="1"/>
  <c r="BK147" i="16"/>
  <c r="BK146" i="16"/>
  <c r="BK145" i="16"/>
  <c r="BN144" i="16"/>
  <c r="BL144" i="16"/>
  <c r="BK144" i="16"/>
  <c r="BL143" i="16"/>
  <c r="BK143" i="16"/>
  <c r="BK142" i="16"/>
  <c r="BK141" i="16"/>
  <c r="BL140" i="16"/>
  <c r="BK140" i="16"/>
  <c r="BO139" i="16"/>
  <c r="BK139" i="16"/>
  <c r="BK138" i="16"/>
  <c r="BK137" i="16"/>
  <c r="BK136" i="16"/>
  <c r="BK135" i="16"/>
  <c r="BK134" i="16"/>
  <c r="BK133" i="16"/>
  <c r="BN132" i="16"/>
  <c r="BL132" i="16"/>
  <c r="BK132" i="16"/>
  <c r="BK131" i="16"/>
  <c r="BO109" i="16"/>
  <c r="BO108" i="16"/>
  <c r="BN108" i="16"/>
  <c r="BM108" i="16"/>
  <c r="BL108" i="16"/>
  <c r="BK108" i="16"/>
  <c r="BP108" i="16" s="1"/>
  <c r="BQ108" i="16" s="1"/>
  <c r="BJ108" i="16" s="1"/>
  <c r="BO107" i="16"/>
  <c r="BN106" i="16"/>
  <c r="BO100" i="16"/>
  <c r="BN99" i="16"/>
  <c r="BO96" i="16"/>
  <c r="BL94" i="16"/>
  <c r="BN93" i="16"/>
  <c r="BO69" i="16"/>
  <c r="BN69" i="16"/>
  <c r="BK69" i="16"/>
  <c r="BK68" i="16"/>
  <c r="BK67" i="16"/>
  <c r="BM66" i="16"/>
  <c r="BK66" i="16"/>
  <c r="BK65" i="16"/>
  <c r="BO64" i="16"/>
  <c r="BK64" i="16"/>
  <c r="BK63" i="16"/>
  <c r="BK62" i="16"/>
  <c r="BO61" i="16"/>
  <c r="BK61" i="16"/>
  <c r="BK60" i="16"/>
  <c r="BN59" i="16"/>
  <c r="BK59" i="16"/>
  <c r="BM58" i="16"/>
  <c r="BK58" i="16"/>
  <c r="BO57" i="16"/>
  <c r="BL57" i="16"/>
  <c r="BK57" i="16"/>
  <c r="BK56" i="16"/>
  <c r="BK55" i="16"/>
  <c r="BN54" i="16"/>
  <c r="BK54" i="16"/>
  <c r="BO53" i="16"/>
  <c r="BN53" i="16"/>
  <c r="BK53" i="16"/>
  <c r="BN52" i="16"/>
  <c r="BK52" i="16"/>
  <c r="BK51" i="16"/>
  <c r="AD15" i="16"/>
  <c r="BM15" i="16" s="1"/>
  <c r="BO29" i="16"/>
  <c r="BL29" i="16"/>
  <c r="BK29" i="16"/>
  <c r="BN28" i="16"/>
  <c r="BK28" i="16"/>
  <c r="BO27" i="16"/>
  <c r="BK27" i="16"/>
  <c r="BM26" i="16"/>
  <c r="BK26" i="16"/>
  <c r="BN25" i="16"/>
  <c r="BL25" i="16"/>
  <c r="BK25" i="16"/>
  <c r="BL24" i="16"/>
  <c r="BK24" i="16"/>
  <c r="BK23" i="16"/>
  <c r="BK22" i="16"/>
  <c r="BN21" i="16"/>
  <c r="BL21" i="16"/>
  <c r="BK21" i="16"/>
  <c r="BK20" i="16"/>
  <c r="BK19" i="16"/>
  <c r="BK18" i="16"/>
  <c r="BN17" i="16"/>
  <c r="BK17" i="16"/>
  <c r="BO16" i="16"/>
  <c r="BK16" i="16"/>
  <c r="BK15" i="16"/>
  <c r="BK14" i="16"/>
  <c r="BN13" i="16"/>
  <c r="BL13" i="16"/>
  <c r="BK13" i="16"/>
  <c r="BK12" i="16"/>
  <c r="BK11" i="16"/>
  <c r="AZ12" i="16"/>
  <c r="BO12" i="16" s="1"/>
  <c r="I348" i="16"/>
  <c r="BA549" i="16"/>
  <c r="AZ549" i="16"/>
  <c r="BO549" i="16" s="1"/>
  <c r="AZ548" i="16"/>
  <c r="BO548" i="16" s="1"/>
  <c r="BA547" i="16"/>
  <c r="AZ547" i="16"/>
  <c r="BO547" i="16" s="1"/>
  <c r="BA546" i="16"/>
  <c r="AZ546" i="16"/>
  <c r="BO546" i="16" s="1"/>
  <c r="BA545" i="16"/>
  <c r="AZ545" i="16"/>
  <c r="BA544" i="16"/>
  <c r="AZ544" i="16"/>
  <c r="BO544" i="16" s="1"/>
  <c r="BA543" i="16"/>
  <c r="AZ543" i="16"/>
  <c r="BO543" i="16" s="1"/>
  <c r="BA542" i="16"/>
  <c r="AZ542" i="16"/>
  <c r="BA541" i="16"/>
  <c r="AZ541" i="16"/>
  <c r="BO541" i="16" s="1"/>
  <c r="BA540" i="16"/>
  <c r="AZ540" i="16"/>
  <c r="BO540" i="16" s="1"/>
  <c r="BA539" i="16"/>
  <c r="AZ539" i="16"/>
  <c r="BO539" i="16" s="1"/>
  <c r="BA538" i="16"/>
  <c r="AZ538" i="16"/>
  <c r="BO538" i="16" s="1"/>
  <c r="BA537" i="16"/>
  <c r="AZ537" i="16"/>
  <c r="BO537" i="16" s="1"/>
  <c r="BA536" i="16"/>
  <c r="AZ536" i="16"/>
  <c r="BO536" i="16" s="1"/>
  <c r="BA535" i="16"/>
  <c r="AZ535" i="16"/>
  <c r="BO535" i="16" s="1"/>
  <c r="BA534" i="16"/>
  <c r="AZ534" i="16"/>
  <c r="BA533" i="16"/>
  <c r="AZ533" i="16"/>
  <c r="BA532" i="16"/>
  <c r="AZ532" i="16"/>
  <c r="BO532" i="16" s="1"/>
  <c r="BA531" i="16"/>
  <c r="AZ531" i="16"/>
  <c r="BO531" i="16" s="1"/>
  <c r="BA509" i="16"/>
  <c r="AZ509" i="16"/>
  <c r="BO509" i="16" s="1"/>
  <c r="BA507" i="16"/>
  <c r="AZ507" i="16"/>
  <c r="BO507" i="16" s="1"/>
  <c r="BA506" i="16"/>
  <c r="AZ506" i="16"/>
  <c r="BO506" i="16" s="1"/>
  <c r="BA505" i="16"/>
  <c r="AZ505" i="16"/>
  <c r="BO505" i="16" s="1"/>
  <c r="BA504" i="16"/>
  <c r="AZ504" i="16"/>
  <c r="BO504" i="16" s="1"/>
  <c r="BA503" i="16"/>
  <c r="AZ503" i="16"/>
  <c r="BO503" i="16" s="1"/>
  <c r="BA502" i="16"/>
  <c r="AZ502" i="16"/>
  <c r="BO502" i="16" s="1"/>
  <c r="BA501" i="16"/>
  <c r="AZ501" i="16"/>
  <c r="BO501" i="16" s="1"/>
  <c r="BA500" i="16"/>
  <c r="AZ500" i="16"/>
  <c r="BO500" i="16" s="1"/>
  <c r="BA499" i="16"/>
  <c r="AZ499" i="16"/>
  <c r="BO499" i="16" s="1"/>
  <c r="BA498" i="16"/>
  <c r="AZ498" i="16"/>
  <c r="BO498" i="16" s="1"/>
  <c r="BA497" i="16"/>
  <c r="AZ497" i="16"/>
  <c r="BO497" i="16" s="1"/>
  <c r="BA496" i="16"/>
  <c r="AZ496" i="16"/>
  <c r="BO496" i="16" s="1"/>
  <c r="BA495" i="16"/>
  <c r="AZ495" i="16"/>
  <c r="BO495" i="16" s="1"/>
  <c r="BA494" i="16"/>
  <c r="AZ494" i="16"/>
  <c r="BO494" i="16" s="1"/>
  <c r="BA493" i="16"/>
  <c r="AZ493" i="16"/>
  <c r="BO493" i="16" s="1"/>
  <c r="BA492" i="16"/>
  <c r="AZ492" i="16"/>
  <c r="BO492" i="16" s="1"/>
  <c r="BA491" i="16"/>
  <c r="AZ491" i="16"/>
  <c r="BO491" i="16" s="1"/>
  <c r="BA469" i="16"/>
  <c r="AZ469" i="16"/>
  <c r="BO469" i="16" s="1"/>
  <c r="BA467" i="16"/>
  <c r="AZ467" i="16"/>
  <c r="BO467" i="16" s="1"/>
  <c r="BA466" i="16"/>
  <c r="AZ466" i="16"/>
  <c r="BO466" i="16" s="1"/>
  <c r="BA465" i="16"/>
  <c r="AZ465" i="16"/>
  <c r="BA464" i="16"/>
  <c r="AZ464" i="16"/>
  <c r="BO464" i="16" s="1"/>
  <c r="BA463" i="16"/>
  <c r="AZ463" i="16"/>
  <c r="BO463" i="16" s="1"/>
  <c r="BA462" i="16"/>
  <c r="AZ462" i="16"/>
  <c r="BO462" i="16" s="1"/>
  <c r="BA461" i="16"/>
  <c r="AZ461" i="16"/>
  <c r="BO461" i="16" s="1"/>
  <c r="BA460" i="16"/>
  <c r="AZ460" i="16"/>
  <c r="BO460" i="16" s="1"/>
  <c r="BA459" i="16"/>
  <c r="AZ459" i="16"/>
  <c r="BO459" i="16" s="1"/>
  <c r="BA458" i="16"/>
  <c r="AZ458" i="16"/>
  <c r="BA457" i="16"/>
  <c r="AZ457" i="16"/>
  <c r="BO457" i="16" s="1"/>
  <c r="BA456" i="16"/>
  <c r="AZ456" i="16"/>
  <c r="BO456" i="16" s="1"/>
  <c r="BA455" i="16"/>
  <c r="AZ455" i="16"/>
  <c r="BO455" i="16" s="1"/>
  <c r="BA454" i="16"/>
  <c r="AZ454" i="16"/>
  <c r="BO454" i="16" s="1"/>
  <c r="BA453" i="16"/>
  <c r="AZ453" i="16"/>
  <c r="BO453" i="16" s="1"/>
  <c r="BA452" i="16"/>
  <c r="AZ452" i="16"/>
  <c r="BO452" i="16" s="1"/>
  <c r="BA451" i="16"/>
  <c r="AZ451" i="16"/>
  <c r="BA429" i="16"/>
  <c r="AZ429" i="16"/>
  <c r="BO429" i="16" s="1"/>
  <c r="BA427" i="16"/>
  <c r="AZ427" i="16"/>
  <c r="BA426" i="16"/>
  <c r="AZ426" i="16"/>
  <c r="BO426" i="16" s="1"/>
  <c r="BA425" i="16"/>
  <c r="AZ425" i="16"/>
  <c r="BO425" i="16" s="1"/>
  <c r="BA424" i="16"/>
  <c r="AZ424" i="16"/>
  <c r="BO424" i="16" s="1"/>
  <c r="BA423" i="16"/>
  <c r="AZ423" i="16"/>
  <c r="BO423" i="16" s="1"/>
  <c r="BA422" i="16"/>
  <c r="AZ422" i="16"/>
  <c r="BO422" i="16" s="1"/>
  <c r="BA421" i="16"/>
  <c r="AZ421" i="16"/>
  <c r="BO421" i="16" s="1"/>
  <c r="BA420" i="16"/>
  <c r="AZ420" i="16"/>
  <c r="BO420" i="16" s="1"/>
  <c r="BA419" i="16"/>
  <c r="AZ419" i="16"/>
  <c r="BO419" i="16" s="1"/>
  <c r="BA418" i="16"/>
  <c r="AZ418" i="16"/>
  <c r="BO418" i="16" s="1"/>
  <c r="BA417" i="16"/>
  <c r="AZ417" i="16"/>
  <c r="BO417" i="16" s="1"/>
  <c r="BA416" i="16"/>
  <c r="AZ416" i="16"/>
  <c r="BO416" i="16" s="1"/>
  <c r="BA415" i="16"/>
  <c r="AZ415" i="16"/>
  <c r="BO415" i="16" s="1"/>
  <c r="BA414" i="16"/>
  <c r="AZ414" i="16"/>
  <c r="BA413" i="16"/>
  <c r="AZ413" i="16"/>
  <c r="BA412" i="16"/>
  <c r="AZ412" i="16"/>
  <c r="BO412" i="16" s="1"/>
  <c r="BA411" i="16"/>
  <c r="AZ411" i="16"/>
  <c r="BO411" i="16" s="1"/>
  <c r="BA389" i="16"/>
  <c r="AZ389" i="16"/>
  <c r="BO389" i="16" s="1"/>
  <c r="BA387" i="16"/>
  <c r="AZ387" i="16"/>
  <c r="BA386" i="16"/>
  <c r="AZ386" i="16"/>
  <c r="BA385" i="16"/>
  <c r="AZ385" i="16"/>
  <c r="BO385" i="16" s="1"/>
  <c r="BA384" i="16"/>
  <c r="AZ384" i="16"/>
  <c r="BO384" i="16" s="1"/>
  <c r="BA383" i="16"/>
  <c r="AZ383" i="16"/>
  <c r="BO383" i="16" s="1"/>
  <c r="BA382" i="16"/>
  <c r="AZ382" i="16"/>
  <c r="BO382" i="16" s="1"/>
  <c r="BA381" i="16"/>
  <c r="AZ381" i="16"/>
  <c r="BO381" i="16" s="1"/>
  <c r="BA380" i="16"/>
  <c r="AZ380" i="16"/>
  <c r="BO380" i="16" s="1"/>
  <c r="BA379" i="16"/>
  <c r="AZ379" i="16"/>
  <c r="BO379" i="16" s="1"/>
  <c r="BA378" i="16"/>
  <c r="AZ378" i="16"/>
  <c r="BA377" i="16"/>
  <c r="AZ377" i="16"/>
  <c r="BO377" i="16" s="1"/>
  <c r="BA376" i="16"/>
  <c r="AZ376" i="16"/>
  <c r="BO376" i="16" s="1"/>
  <c r="BA375" i="16"/>
  <c r="AZ375" i="16"/>
  <c r="BO375" i="16" s="1"/>
  <c r="BA374" i="16"/>
  <c r="AZ374" i="16"/>
  <c r="BO374" i="16" s="1"/>
  <c r="BA373" i="16"/>
  <c r="AZ373" i="16"/>
  <c r="BA372" i="16"/>
  <c r="AZ372" i="16"/>
  <c r="BO372" i="16" s="1"/>
  <c r="BA371" i="16"/>
  <c r="AZ371" i="16"/>
  <c r="BO371" i="16" s="1"/>
  <c r="BA349" i="16"/>
  <c r="AZ349" i="16"/>
  <c r="BA347" i="16"/>
  <c r="AZ347" i="16"/>
  <c r="BO347" i="16" s="1"/>
  <c r="BA346" i="16"/>
  <c r="AZ346" i="16"/>
  <c r="BO346" i="16" s="1"/>
  <c r="BA345" i="16"/>
  <c r="AZ345" i="16"/>
  <c r="BA344" i="16"/>
  <c r="AZ344" i="16"/>
  <c r="BA343" i="16"/>
  <c r="AZ343" i="16"/>
  <c r="BO343" i="16" s="1"/>
  <c r="BA342" i="16"/>
  <c r="AZ342" i="16"/>
  <c r="BO342" i="16" s="1"/>
  <c r="BA341" i="16"/>
  <c r="AZ341" i="16"/>
  <c r="BO341" i="16" s="1"/>
  <c r="BA340" i="16"/>
  <c r="AZ340" i="16"/>
  <c r="BO340" i="16" s="1"/>
  <c r="BA339" i="16"/>
  <c r="AZ339" i="16"/>
  <c r="BA338" i="16"/>
  <c r="AZ338" i="16"/>
  <c r="BO338" i="16" s="1"/>
  <c r="BA337" i="16"/>
  <c r="AZ337" i="16"/>
  <c r="BO337" i="16" s="1"/>
  <c r="BA336" i="16"/>
  <c r="AZ336" i="16"/>
  <c r="BA335" i="16"/>
  <c r="AZ335" i="16"/>
  <c r="BO335" i="16" s="1"/>
  <c r="BA334" i="16"/>
  <c r="AZ334" i="16"/>
  <c r="BO334" i="16" s="1"/>
  <c r="BA333" i="16"/>
  <c r="AZ333" i="16"/>
  <c r="BA332" i="16"/>
  <c r="AZ332" i="16"/>
  <c r="BO332" i="16" s="1"/>
  <c r="BA331" i="16"/>
  <c r="AZ331" i="16"/>
  <c r="BO331" i="16" s="1"/>
  <c r="BA309" i="16"/>
  <c r="AZ309" i="16"/>
  <c r="BO309" i="16" s="1"/>
  <c r="BA307" i="16"/>
  <c r="AZ307" i="16"/>
  <c r="BA306" i="16"/>
  <c r="AZ306" i="16"/>
  <c r="BO306" i="16" s="1"/>
  <c r="BA305" i="16"/>
  <c r="AZ305" i="16"/>
  <c r="BA304" i="16"/>
  <c r="AZ304" i="16"/>
  <c r="BO304" i="16" s="1"/>
  <c r="BA303" i="16"/>
  <c r="AZ303" i="16"/>
  <c r="BO303" i="16" s="1"/>
  <c r="BA302" i="16"/>
  <c r="AZ302" i="16"/>
  <c r="BO302" i="16" s="1"/>
  <c r="BA301" i="16"/>
  <c r="AZ301" i="16"/>
  <c r="BO301" i="16" s="1"/>
  <c r="BA300" i="16"/>
  <c r="AZ300" i="16"/>
  <c r="BO300" i="16" s="1"/>
  <c r="BA299" i="16"/>
  <c r="AZ299" i="16"/>
  <c r="BA298" i="16"/>
  <c r="AZ298" i="16"/>
  <c r="BO298" i="16" s="1"/>
  <c r="BA297" i="16"/>
  <c r="AZ297" i="16"/>
  <c r="BO297" i="16" s="1"/>
  <c r="BA296" i="16"/>
  <c r="AZ296" i="16"/>
  <c r="BO296" i="16" s="1"/>
  <c r="BA295" i="16"/>
  <c r="AZ295" i="16"/>
  <c r="BA294" i="16"/>
  <c r="AZ294" i="16"/>
  <c r="BA293" i="16"/>
  <c r="AZ293" i="16"/>
  <c r="BO293" i="16" s="1"/>
  <c r="BA292" i="16"/>
  <c r="AZ292" i="16"/>
  <c r="BO292" i="16" s="1"/>
  <c r="BA291" i="16"/>
  <c r="AZ291" i="16"/>
  <c r="BO291" i="16" s="1"/>
  <c r="BA269" i="16"/>
  <c r="AZ269" i="16"/>
  <c r="BO269" i="16" s="1"/>
  <c r="BA267" i="16"/>
  <c r="AZ267" i="16"/>
  <c r="BO267" i="16" s="1"/>
  <c r="BA266" i="16"/>
  <c r="AZ266" i="16"/>
  <c r="BO266" i="16" s="1"/>
  <c r="BA265" i="16"/>
  <c r="AZ265" i="16"/>
  <c r="BA264" i="16"/>
  <c r="AZ264" i="16"/>
  <c r="BO264" i="16" s="1"/>
  <c r="BA263" i="16"/>
  <c r="AZ263" i="16"/>
  <c r="BO263" i="16" s="1"/>
  <c r="BA262" i="16"/>
  <c r="AZ262" i="16"/>
  <c r="BO262" i="16" s="1"/>
  <c r="BA261" i="16"/>
  <c r="AZ261" i="16"/>
  <c r="BO261" i="16" s="1"/>
  <c r="BA260" i="16"/>
  <c r="AZ260" i="16"/>
  <c r="BO260" i="16" s="1"/>
  <c r="BA259" i="16"/>
  <c r="AZ259" i="16"/>
  <c r="BO259" i="16" s="1"/>
  <c r="BA258" i="16"/>
  <c r="AZ258" i="16"/>
  <c r="BO258" i="16" s="1"/>
  <c r="BA257" i="16"/>
  <c r="AZ257" i="16"/>
  <c r="BA256" i="16"/>
  <c r="AZ256" i="16"/>
  <c r="BO256" i="16" s="1"/>
  <c r="BA255" i="16"/>
  <c r="AZ255" i="16"/>
  <c r="BO255" i="16" s="1"/>
  <c r="BA254" i="16"/>
  <c r="AZ254" i="16"/>
  <c r="BO254" i="16" s="1"/>
  <c r="BA253" i="16"/>
  <c r="AZ253" i="16"/>
  <c r="BO253" i="16" s="1"/>
  <c r="BA252" i="16"/>
  <c r="AZ252" i="16"/>
  <c r="BO252" i="16" s="1"/>
  <c r="BA251" i="16"/>
  <c r="AZ251" i="16"/>
  <c r="BO251" i="16" s="1"/>
  <c r="BA229" i="16"/>
  <c r="AZ229" i="16"/>
  <c r="BA227" i="16"/>
  <c r="AZ227" i="16"/>
  <c r="BA226" i="16"/>
  <c r="AZ226" i="16"/>
  <c r="BA225" i="16"/>
  <c r="AZ225" i="16"/>
  <c r="BA224" i="16"/>
  <c r="AZ224" i="16"/>
  <c r="BO224" i="16" s="1"/>
  <c r="BA223" i="16"/>
  <c r="AZ223" i="16"/>
  <c r="BO223" i="16" s="1"/>
  <c r="BA222" i="16"/>
  <c r="AZ222" i="16"/>
  <c r="BO222" i="16" s="1"/>
  <c r="BA221" i="16"/>
  <c r="AZ221" i="16"/>
  <c r="BO221" i="16" s="1"/>
  <c r="BA220" i="16"/>
  <c r="AZ220" i="16"/>
  <c r="BO220" i="16" s="1"/>
  <c r="BA219" i="16"/>
  <c r="AZ219" i="16"/>
  <c r="BO219" i="16" s="1"/>
  <c r="BA218" i="16"/>
  <c r="AZ218" i="16"/>
  <c r="BO218" i="16" s="1"/>
  <c r="BA217" i="16"/>
  <c r="AZ217" i="16"/>
  <c r="BO217" i="16" s="1"/>
  <c r="BA216" i="16"/>
  <c r="AZ216" i="16"/>
  <c r="BO216" i="16" s="1"/>
  <c r="BA215" i="16"/>
  <c r="AZ215" i="16"/>
  <c r="BA214" i="16"/>
  <c r="AZ214" i="16"/>
  <c r="BO214" i="16" s="1"/>
  <c r="BA213" i="16"/>
  <c r="AZ213" i="16"/>
  <c r="BA212" i="16"/>
  <c r="AZ212" i="16"/>
  <c r="BO212" i="16" s="1"/>
  <c r="BA211" i="16"/>
  <c r="AZ211" i="16"/>
  <c r="BO211" i="16" s="1"/>
  <c r="BA189" i="16"/>
  <c r="AZ189" i="16"/>
  <c r="BO189" i="16" s="1"/>
  <c r="BA187" i="16"/>
  <c r="AZ187" i="16"/>
  <c r="BO187" i="16" s="1"/>
  <c r="BA186" i="16"/>
  <c r="AZ186" i="16"/>
  <c r="BO186" i="16" s="1"/>
  <c r="BA185" i="16"/>
  <c r="AZ185" i="16"/>
  <c r="BO185" i="16" s="1"/>
  <c r="BA184" i="16"/>
  <c r="AZ184" i="16"/>
  <c r="BO184" i="16" s="1"/>
  <c r="BA183" i="16"/>
  <c r="AZ183" i="16"/>
  <c r="BO183" i="16" s="1"/>
  <c r="BA182" i="16"/>
  <c r="AZ182" i="16"/>
  <c r="BO182" i="16" s="1"/>
  <c r="BA181" i="16"/>
  <c r="AZ181" i="16"/>
  <c r="BO181" i="16" s="1"/>
  <c r="BA180" i="16"/>
  <c r="AZ180" i="16"/>
  <c r="BO180" i="16" s="1"/>
  <c r="BA179" i="16"/>
  <c r="AZ179" i="16"/>
  <c r="BO179" i="16" s="1"/>
  <c r="BA178" i="16"/>
  <c r="AZ178" i="16"/>
  <c r="BA177" i="16"/>
  <c r="AZ177" i="16"/>
  <c r="BO177" i="16" s="1"/>
  <c r="BA176" i="16"/>
  <c r="AZ176" i="16"/>
  <c r="BO176" i="16" s="1"/>
  <c r="BA175" i="16"/>
  <c r="AZ175" i="16"/>
  <c r="BO175" i="16" s="1"/>
  <c r="BA174" i="16"/>
  <c r="AZ174" i="16"/>
  <c r="BO174" i="16" s="1"/>
  <c r="BA173" i="16"/>
  <c r="AZ173" i="16"/>
  <c r="BO173" i="16" s="1"/>
  <c r="BA172" i="16"/>
  <c r="AZ172" i="16"/>
  <c r="BO172" i="16" s="1"/>
  <c r="BA171" i="16"/>
  <c r="AZ171" i="16"/>
  <c r="BA149" i="16"/>
  <c r="AZ149" i="16"/>
  <c r="BO149" i="16" s="1"/>
  <c r="BA147" i="16"/>
  <c r="AZ147" i="16"/>
  <c r="BO147" i="16" s="1"/>
  <c r="BA146" i="16"/>
  <c r="AZ146" i="16"/>
  <c r="BO146" i="16" s="1"/>
  <c r="BA145" i="16"/>
  <c r="AZ145" i="16"/>
  <c r="BO145" i="16" s="1"/>
  <c r="BA144" i="16"/>
  <c r="AZ144" i="16"/>
  <c r="BO144" i="16" s="1"/>
  <c r="BA143" i="16"/>
  <c r="AZ143" i="16"/>
  <c r="BO143" i="16" s="1"/>
  <c r="BA142" i="16"/>
  <c r="AZ142" i="16"/>
  <c r="BO142" i="16" s="1"/>
  <c r="BA141" i="16"/>
  <c r="AZ141" i="16"/>
  <c r="BO141" i="16" s="1"/>
  <c r="BA140" i="16"/>
  <c r="AZ140" i="16"/>
  <c r="BO140" i="16" s="1"/>
  <c r="BA139" i="16"/>
  <c r="AZ139" i="16"/>
  <c r="BA138" i="16"/>
  <c r="AZ138" i="16"/>
  <c r="BO138" i="16" s="1"/>
  <c r="BA137" i="16"/>
  <c r="AZ137" i="16"/>
  <c r="BO137" i="16" s="1"/>
  <c r="BA136" i="16"/>
  <c r="AZ136" i="16"/>
  <c r="BO136" i="16" s="1"/>
  <c r="BA135" i="16"/>
  <c r="AZ135" i="16"/>
  <c r="BO135" i="16" s="1"/>
  <c r="BA134" i="16"/>
  <c r="AZ134" i="16"/>
  <c r="BO134" i="16" s="1"/>
  <c r="BA133" i="16"/>
  <c r="AZ133" i="16"/>
  <c r="BO133" i="16" s="1"/>
  <c r="BA132" i="16"/>
  <c r="AZ132" i="16"/>
  <c r="BO132" i="16" s="1"/>
  <c r="BA131" i="16"/>
  <c r="AZ131" i="16"/>
  <c r="BO131" i="16" s="1"/>
  <c r="BA109" i="16"/>
  <c r="AZ109" i="16"/>
  <c r="BA107" i="16"/>
  <c r="AZ107" i="16"/>
  <c r="BA106" i="16"/>
  <c r="AZ106" i="16"/>
  <c r="BO106" i="16" s="1"/>
  <c r="BA105" i="16"/>
  <c r="AZ105" i="16"/>
  <c r="BO105" i="16" s="1"/>
  <c r="BA104" i="16"/>
  <c r="AZ104" i="16"/>
  <c r="BO104" i="16" s="1"/>
  <c r="BA103" i="16"/>
  <c r="AZ103" i="16"/>
  <c r="BO103" i="16" s="1"/>
  <c r="BA102" i="16"/>
  <c r="AZ102" i="16"/>
  <c r="BO102" i="16" s="1"/>
  <c r="BA101" i="16"/>
  <c r="AZ101" i="16"/>
  <c r="BO101" i="16" s="1"/>
  <c r="BA100" i="16"/>
  <c r="AZ100" i="16"/>
  <c r="BA99" i="16"/>
  <c r="AZ99" i="16"/>
  <c r="BO99" i="16" s="1"/>
  <c r="BA98" i="16"/>
  <c r="AZ98" i="16"/>
  <c r="BO98" i="16" s="1"/>
  <c r="BA97" i="16"/>
  <c r="AZ97" i="16"/>
  <c r="BO97" i="16" s="1"/>
  <c r="BA96" i="16"/>
  <c r="AZ96" i="16"/>
  <c r="BA95" i="16"/>
  <c r="AZ95" i="16"/>
  <c r="BO95" i="16" s="1"/>
  <c r="BA94" i="16"/>
  <c r="AZ94" i="16"/>
  <c r="BO94" i="16" s="1"/>
  <c r="BA93" i="16"/>
  <c r="AZ93" i="16"/>
  <c r="BO93" i="16" s="1"/>
  <c r="BA92" i="16"/>
  <c r="AZ92" i="16"/>
  <c r="BO92" i="16" s="1"/>
  <c r="BA91" i="16"/>
  <c r="AZ91" i="16"/>
  <c r="BO91" i="16" s="1"/>
  <c r="BA69" i="16"/>
  <c r="AZ69" i="16"/>
  <c r="AZ68" i="16"/>
  <c r="BO68" i="16" s="1"/>
  <c r="BA67" i="16"/>
  <c r="AZ67" i="16"/>
  <c r="BO67" i="16" s="1"/>
  <c r="BA66" i="16"/>
  <c r="AZ66" i="16"/>
  <c r="BO66" i="16" s="1"/>
  <c r="BA65" i="16"/>
  <c r="AZ65" i="16"/>
  <c r="BO65" i="16" s="1"/>
  <c r="BA64" i="16"/>
  <c r="AZ64" i="16"/>
  <c r="BA63" i="16"/>
  <c r="AZ63" i="16"/>
  <c r="BO63" i="16" s="1"/>
  <c r="BA62" i="16"/>
  <c r="AZ62" i="16"/>
  <c r="BO62" i="16" s="1"/>
  <c r="BA61" i="16"/>
  <c r="AZ61" i="16"/>
  <c r="BA60" i="16"/>
  <c r="AZ60" i="16"/>
  <c r="BO60" i="16" s="1"/>
  <c r="BA59" i="16"/>
  <c r="AZ59" i="16"/>
  <c r="BO59" i="16" s="1"/>
  <c r="BA58" i="16"/>
  <c r="AZ58" i="16"/>
  <c r="BO58" i="16" s="1"/>
  <c r="BA57" i="16"/>
  <c r="AZ57" i="16"/>
  <c r="BA56" i="16"/>
  <c r="AZ56" i="16"/>
  <c r="BO56" i="16" s="1"/>
  <c r="BA55" i="16"/>
  <c r="AZ55" i="16"/>
  <c r="BO55" i="16" s="1"/>
  <c r="BA54" i="16"/>
  <c r="AZ54" i="16"/>
  <c r="BO54" i="16" s="1"/>
  <c r="BA53" i="16"/>
  <c r="AZ53" i="16"/>
  <c r="BA52" i="16"/>
  <c r="AZ52" i="16"/>
  <c r="BO52" i="16" s="1"/>
  <c r="BA51" i="16"/>
  <c r="AZ51" i="16"/>
  <c r="BO51" i="16" s="1"/>
  <c r="BA29" i="16"/>
  <c r="AZ29" i="16"/>
  <c r="AZ28" i="16"/>
  <c r="BO28" i="16" s="1"/>
  <c r="BA27" i="16"/>
  <c r="AZ27" i="16"/>
  <c r="BA26" i="16"/>
  <c r="AZ26" i="16"/>
  <c r="BO26" i="16" s="1"/>
  <c r="BA25" i="16"/>
  <c r="AZ25" i="16"/>
  <c r="BO25" i="16" s="1"/>
  <c r="BA24" i="16"/>
  <c r="AZ24" i="16"/>
  <c r="BO24" i="16" s="1"/>
  <c r="BA23" i="16"/>
  <c r="AZ23" i="16"/>
  <c r="BO23" i="16" s="1"/>
  <c r="BA22" i="16"/>
  <c r="AZ22" i="16"/>
  <c r="BO22" i="16" s="1"/>
  <c r="BA21" i="16"/>
  <c r="AZ21" i="16"/>
  <c r="BO21" i="16" s="1"/>
  <c r="BA20" i="16"/>
  <c r="AZ20" i="16"/>
  <c r="BO20" i="16" s="1"/>
  <c r="BA19" i="16"/>
  <c r="AZ19" i="16"/>
  <c r="BO19" i="16" s="1"/>
  <c r="BA18" i="16"/>
  <c r="AZ18" i="16"/>
  <c r="BO18" i="16" s="1"/>
  <c r="BA17" i="16"/>
  <c r="AZ17" i="16"/>
  <c r="BO17" i="16" s="1"/>
  <c r="BA16" i="16"/>
  <c r="AZ16" i="16"/>
  <c r="BA15" i="16"/>
  <c r="AZ15" i="16"/>
  <c r="BO15" i="16" s="1"/>
  <c r="BA14" i="16"/>
  <c r="AZ14" i="16"/>
  <c r="BO14" i="16" s="1"/>
  <c r="BA13" i="16"/>
  <c r="AZ13" i="16"/>
  <c r="BO13" i="16" s="1"/>
  <c r="BA12" i="16"/>
  <c r="BA11" i="16"/>
  <c r="AZ11" i="16"/>
  <c r="BO11" i="16" s="1"/>
  <c r="BP11" i="16" s="1"/>
  <c r="AP549" i="16"/>
  <c r="AO549" i="16"/>
  <c r="BN549" i="16" s="1"/>
  <c r="AO548" i="16"/>
  <c r="BN548" i="16" s="1"/>
  <c r="AP547" i="16"/>
  <c r="AO547" i="16"/>
  <c r="BN547" i="16" s="1"/>
  <c r="AP546" i="16"/>
  <c r="AO546" i="16"/>
  <c r="BN546" i="16" s="1"/>
  <c r="AP545" i="16"/>
  <c r="AO545" i="16"/>
  <c r="BN545" i="16" s="1"/>
  <c r="AP544" i="16"/>
  <c r="AO544" i="16"/>
  <c r="BN544" i="16" s="1"/>
  <c r="AP543" i="16"/>
  <c r="AO543" i="16"/>
  <c r="AP542" i="16"/>
  <c r="AO542" i="16"/>
  <c r="BN542" i="16" s="1"/>
  <c r="AP541" i="16"/>
  <c r="AO541" i="16"/>
  <c r="BN541" i="16" s="1"/>
  <c r="AP540" i="16"/>
  <c r="AO540" i="16"/>
  <c r="BN540" i="16" s="1"/>
  <c r="AP539" i="16"/>
  <c r="AO539" i="16"/>
  <c r="BN539" i="16" s="1"/>
  <c r="AP538" i="16"/>
  <c r="AO538" i="16"/>
  <c r="AP537" i="16"/>
  <c r="AO537" i="16"/>
  <c r="BN537" i="16" s="1"/>
  <c r="AP536" i="16"/>
  <c r="AO536" i="16"/>
  <c r="AP535" i="16"/>
  <c r="AO535" i="16"/>
  <c r="BN535" i="16" s="1"/>
  <c r="AP534" i="16"/>
  <c r="AO534" i="16"/>
  <c r="BN534" i="16" s="1"/>
  <c r="AP533" i="16"/>
  <c r="AO533" i="16"/>
  <c r="BN533" i="16" s="1"/>
  <c r="AP532" i="16"/>
  <c r="AO532" i="16"/>
  <c r="AP531" i="16"/>
  <c r="AO531" i="16"/>
  <c r="BN531" i="16" s="1"/>
  <c r="AP509" i="16"/>
  <c r="AO509" i="16"/>
  <c r="BN509" i="16" s="1"/>
  <c r="AP507" i="16"/>
  <c r="AO507" i="16"/>
  <c r="BN507" i="16" s="1"/>
  <c r="AP506" i="16"/>
  <c r="AO506" i="16"/>
  <c r="AP505" i="16"/>
  <c r="AO505" i="16"/>
  <c r="BN505" i="16" s="1"/>
  <c r="AP504" i="16"/>
  <c r="AO504" i="16"/>
  <c r="AP503" i="16"/>
  <c r="AO503" i="16"/>
  <c r="BN503" i="16" s="1"/>
  <c r="AP502" i="16"/>
  <c r="AO502" i="16"/>
  <c r="BN502" i="16" s="1"/>
  <c r="AP501" i="16"/>
  <c r="AO501" i="16"/>
  <c r="BN501" i="16" s="1"/>
  <c r="AP500" i="16"/>
  <c r="AO500" i="16"/>
  <c r="BN500" i="16" s="1"/>
  <c r="AP499" i="16"/>
  <c r="AO499" i="16"/>
  <c r="AP498" i="16"/>
  <c r="AO498" i="16"/>
  <c r="AP497" i="16"/>
  <c r="AO497" i="16"/>
  <c r="AP496" i="16"/>
  <c r="AO496" i="16"/>
  <c r="BN496" i="16" s="1"/>
  <c r="AP495" i="16"/>
  <c r="AO495" i="16"/>
  <c r="AP494" i="16"/>
  <c r="AO494" i="16"/>
  <c r="AP493" i="16"/>
  <c r="AO493" i="16"/>
  <c r="AP492" i="16"/>
  <c r="AO492" i="16"/>
  <c r="BN492" i="16" s="1"/>
  <c r="AP491" i="16"/>
  <c r="AO491" i="16"/>
  <c r="BN491" i="16" s="1"/>
  <c r="AP469" i="16"/>
  <c r="AO469" i="16"/>
  <c r="BN469" i="16" s="1"/>
  <c r="AP467" i="16"/>
  <c r="AO467" i="16"/>
  <c r="BN467" i="16" s="1"/>
  <c r="AP466" i="16"/>
  <c r="AO466" i="16"/>
  <c r="AP465" i="16"/>
  <c r="AO465" i="16"/>
  <c r="BN465" i="16" s="1"/>
  <c r="AP464" i="16"/>
  <c r="AO464" i="16"/>
  <c r="BN464" i="16" s="1"/>
  <c r="AP463" i="16"/>
  <c r="AO463" i="16"/>
  <c r="BN463" i="16" s="1"/>
  <c r="AP462" i="16"/>
  <c r="AO462" i="16"/>
  <c r="AP461" i="16"/>
  <c r="AO461" i="16"/>
  <c r="BN461" i="16" s="1"/>
  <c r="AP460" i="16"/>
  <c r="AO460" i="16"/>
  <c r="BN460" i="16" s="1"/>
  <c r="AP459" i="16"/>
  <c r="AO459" i="16"/>
  <c r="BN459" i="16" s="1"/>
  <c r="AP458" i="16"/>
  <c r="AO458" i="16"/>
  <c r="AP457" i="16"/>
  <c r="AO457" i="16"/>
  <c r="BN457" i="16" s="1"/>
  <c r="AP456" i="16"/>
  <c r="AO456" i="16"/>
  <c r="AP455" i="16"/>
  <c r="AO455" i="16"/>
  <c r="BN455" i="16" s="1"/>
  <c r="AP454" i="16"/>
  <c r="AO454" i="16"/>
  <c r="AP453" i="16"/>
  <c r="AO453" i="16"/>
  <c r="BN453" i="16" s="1"/>
  <c r="AP452" i="16"/>
  <c r="AO452" i="16"/>
  <c r="BN452" i="16" s="1"/>
  <c r="AP451" i="16"/>
  <c r="AO451" i="16"/>
  <c r="BN451" i="16" s="1"/>
  <c r="AP429" i="16"/>
  <c r="AO429" i="16"/>
  <c r="BN429" i="16" s="1"/>
  <c r="AP427" i="16"/>
  <c r="AO427" i="16"/>
  <c r="BN427" i="16" s="1"/>
  <c r="AP426" i="16"/>
  <c r="AO426" i="16"/>
  <c r="AP425" i="16"/>
  <c r="AO425" i="16"/>
  <c r="BN425" i="16" s="1"/>
  <c r="AP424" i="16"/>
  <c r="AO424" i="16"/>
  <c r="BN424" i="16" s="1"/>
  <c r="AP423" i="16"/>
  <c r="AO423" i="16"/>
  <c r="BN423" i="16" s="1"/>
  <c r="AP422" i="16"/>
  <c r="AO422" i="16"/>
  <c r="BN422" i="16" s="1"/>
  <c r="AP421" i="16"/>
  <c r="AO421" i="16"/>
  <c r="BN421" i="16" s="1"/>
  <c r="AP420" i="16"/>
  <c r="AO420" i="16"/>
  <c r="BN420" i="16" s="1"/>
  <c r="AP419" i="16"/>
  <c r="AO419" i="16"/>
  <c r="BN419" i="16" s="1"/>
  <c r="AP418" i="16"/>
  <c r="AO418" i="16"/>
  <c r="BN418" i="16" s="1"/>
  <c r="AP417" i="16"/>
  <c r="AO417" i="16"/>
  <c r="BN417" i="16" s="1"/>
  <c r="AP416" i="16"/>
  <c r="AO416" i="16"/>
  <c r="BN416" i="16" s="1"/>
  <c r="AP415" i="16"/>
  <c r="AO415" i="16"/>
  <c r="BN415" i="16" s="1"/>
  <c r="AP414" i="16"/>
  <c r="AO414" i="16"/>
  <c r="BN414" i="16" s="1"/>
  <c r="AP413" i="16"/>
  <c r="AO413" i="16"/>
  <c r="AP412" i="16"/>
  <c r="AO412" i="16"/>
  <c r="BN412" i="16" s="1"/>
  <c r="AP411" i="16"/>
  <c r="AO411" i="16"/>
  <c r="BN411" i="16" s="1"/>
  <c r="AP389" i="16"/>
  <c r="AO389" i="16"/>
  <c r="BN389" i="16" s="1"/>
  <c r="AP387" i="16"/>
  <c r="AO387" i="16"/>
  <c r="BN387" i="16" s="1"/>
  <c r="AP386" i="16"/>
  <c r="AO386" i="16"/>
  <c r="BN386" i="16" s="1"/>
  <c r="AP385" i="16"/>
  <c r="AO385" i="16"/>
  <c r="BN385" i="16" s="1"/>
  <c r="AP384" i="16"/>
  <c r="AO384" i="16"/>
  <c r="AP383" i="16"/>
  <c r="AO383" i="16"/>
  <c r="BN383" i="16" s="1"/>
  <c r="AP382" i="16"/>
  <c r="AO382" i="16"/>
  <c r="BN382" i="16" s="1"/>
  <c r="AP381" i="16"/>
  <c r="AO381" i="16"/>
  <c r="BN381" i="16" s="1"/>
  <c r="AP380" i="16"/>
  <c r="AO380" i="16"/>
  <c r="BN380" i="16" s="1"/>
  <c r="AP379" i="16"/>
  <c r="AO379" i="16"/>
  <c r="BN379" i="16" s="1"/>
  <c r="AP378" i="16"/>
  <c r="AO378" i="16"/>
  <c r="BN378" i="16" s="1"/>
  <c r="AP377" i="16"/>
  <c r="AO377" i="16"/>
  <c r="BN377" i="16" s="1"/>
  <c r="AP376" i="16"/>
  <c r="AO376" i="16"/>
  <c r="BN376" i="16" s="1"/>
  <c r="AP375" i="16"/>
  <c r="AO375" i="16"/>
  <c r="BN375" i="16" s="1"/>
  <c r="AP374" i="16"/>
  <c r="AO374" i="16"/>
  <c r="BN374" i="16" s="1"/>
  <c r="AP373" i="16"/>
  <c r="AO373" i="16"/>
  <c r="AP372" i="16"/>
  <c r="AO372" i="16"/>
  <c r="BN372" i="16" s="1"/>
  <c r="AP371" i="16"/>
  <c r="AO371" i="16"/>
  <c r="BN371" i="16" s="1"/>
  <c r="AP349" i="16"/>
  <c r="AO349" i="16"/>
  <c r="BN349" i="16" s="1"/>
  <c r="AP347" i="16"/>
  <c r="AO347" i="16"/>
  <c r="AP346" i="16"/>
  <c r="AO346" i="16"/>
  <c r="BN346" i="16" s="1"/>
  <c r="AP345" i="16"/>
  <c r="AO345" i="16"/>
  <c r="BN345" i="16" s="1"/>
  <c r="AP344" i="16"/>
  <c r="AO344" i="16"/>
  <c r="BN344" i="16" s="1"/>
  <c r="AP343" i="16"/>
  <c r="AO343" i="16"/>
  <c r="AP342" i="16"/>
  <c r="AO342" i="16"/>
  <c r="BN342" i="16" s="1"/>
  <c r="AP341" i="16"/>
  <c r="AO341" i="16"/>
  <c r="AP340" i="16"/>
  <c r="AO340" i="16"/>
  <c r="BN340" i="16" s="1"/>
  <c r="AP339" i="16"/>
  <c r="AO339" i="16"/>
  <c r="BN339" i="16" s="1"/>
  <c r="AP338" i="16"/>
  <c r="AO338" i="16"/>
  <c r="BN338" i="16" s="1"/>
  <c r="AP337" i="16"/>
  <c r="AO337" i="16"/>
  <c r="BN337" i="16" s="1"/>
  <c r="AP336" i="16"/>
  <c r="AO336" i="16"/>
  <c r="BN336" i="16" s="1"/>
  <c r="AP335" i="16"/>
  <c r="AO335" i="16"/>
  <c r="BN335" i="16" s="1"/>
  <c r="AP334" i="16"/>
  <c r="AO334" i="16"/>
  <c r="BN334" i="16" s="1"/>
  <c r="AP333" i="16"/>
  <c r="AO333" i="16"/>
  <c r="AP332" i="16"/>
  <c r="AO332" i="16"/>
  <c r="AK352" i="16" s="1"/>
  <c r="AP331" i="16"/>
  <c r="AO331" i="16"/>
  <c r="AP309" i="16"/>
  <c r="AO309" i="16"/>
  <c r="BN309" i="16" s="1"/>
  <c r="AP307" i="16"/>
  <c r="AO307" i="16"/>
  <c r="BN307" i="16" s="1"/>
  <c r="AP306" i="16"/>
  <c r="AO306" i="16"/>
  <c r="BN306" i="16" s="1"/>
  <c r="AP305" i="16"/>
  <c r="AO305" i="16"/>
  <c r="BN305" i="16" s="1"/>
  <c r="AP304" i="16"/>
  <c r="AO304" i="16"/>
  <c r="AP303" i="16"/>
  <c r="AO303" i="16"/>
  <c r="BN303" i="16" s="1"/>
  <c r="AP302" i="16"/>
  <c r="AO302" i="16"/>
  <c r="BN302" i="16" s="1"/>
  <c r="AP301" i="16"/>
  <c r="AO301" i="16"/>
  <c r="BN301" i="16" s="1"/>
  <c r="AP300" i="16"/>
  <c r="AO300" i="16"/>
  <c r="BN300" i="16" s="1"/>
  <c r="AP299" i="16"/>
  <c r="AO299" i="16"/>
  <c r="BN299" i="16" s="1"/>
  <c r="AP298" i="16"/>
  <c r="AO298" i="16"/>
  <c r="BN298" i="16" s="1"/>
  <c r="AP297" i="16"/>
  <c r="AO297" i="16"/>
  <c r="BN297" i="16" s="1"/>
  <c r="AP296" i="16"/>
  <c r="AO296" i="16"/>
  <c r="BN296" i="16" s="1"/>
  <c r="AP295" i="16"/>
  <c r="AO295" i="16"/>
  <c r="BN295" i="16" s="1"/>
  <c r="AP294" i="16"/>
  <c r="AO294" i="16"/>
  <c r="BN294" i="16" s="1"/>
  <c r="AP293" i="16"/>
  <c r="AO293" i="16"/>
  <c r="AP292" i="16"/>
  <c r="AO292" i="16"/>
  <c r="AP291" i="16"/>
  <c r="AO291" i="16"/>
  <c r="BN291" i="16" s="1"/>
  <c r="AP269" i="16"/>
  <c r="AO269" i="16"/>
  <c r="BN269" i="16" s="1"/>
  <c r="AP267" i="16"/>
  <c r="AO267" i="16"/>
  <c r="BN267" i="16" s="1"/>
  <c r="AP266" i="16"/>
  <c r="AO266" i="16"/>
  <c r="BN266" i="16" s="1"/>
  <c r="AP265" i="16"/>
  <c r="AO265" i="16"/>
  <c r="BN265" i="16" s="1"/>
  <c r="AP264" i="16"/>
  <c r="AO264" i="16"/>
  <c r="BN264" i="16" s="1"/>
  <c r="AP263" i="16"/>
  <c r="AO263" i="16"/>
  <c r="AP262" i="16"/>
  <c r="AO262" i="16"/>
  <c r="BN262" i="16" s="1"/>
  <c r="AP261" i="16"/>
  <c r="AO261" i="16"/>
  <c r="BN261" i="16" s="1"/>
  <c r="AP260" i="16"/>
  <c r="AO260" i="16"/>
  <c r="BN260" i="16" s="1"/>
  <c r="AP259" i="16"/>
  <c r="AO259" i="16"/>
  <c r="AP258" i="16"/>
  <c r="AO258" i="16"/>
  <c r="BN258" i="16" s="1"/>
  <c r="AP257" i="16"/>
  <c r="AO257" i="16"/>
  <c r="BN257" i="16" s="1"/>
  <c r="AP256" i="16"/>
  <c r="AO256" i="16"/>
  <c r="BN256" i="16" s="1"/>
  <c r="AP255" i="16"/>
  <c r="AO255" i="16"/>
  <c r="AP254" i="16"/>
  <c r="AO254" i="16"/>
  <c r="BN254" i="16" s="1"/>
  <c r="AP253" i="16"/>
  <c r="AO253" i="16"/>
  <c r="BN253" i="16" s="1"/>
  <c r="AP252" i="16"/>
  <c r="AO252" i="16"/>
  <c r="AP251" i="16"/>
  <c r="AO251" i="16"/>
  <c r="BN251" i="16" s="1"/>
  <c r="AP229" i="16"/>
  <c r="AO229" i="16"/>
  <c r="AP227" i="16"/>
  <c r="AO227" i="16"/>
  <c r="BN227" i="16" s="1"/>
  <c r="AP226" i="16"/>
  <c r="AO226" i="16"/>
  <c r="BN226" i="16" s="1"/>
  <c r="AP225" i="16"/>
  <c r="AO225" i="16"/>
  <c r="BN225" i="16" s="1"/>
  <c r="AP224" i="16"/>
  <c r="AO224" i="16"/>
  <c r="BN224" i="16" s="1"/>
  <c r="AP223" i="16"/>
  <c r="AO223" i="16"/>
  <c r="BN223" i="16" s="1"/>
  <c r="AP222" i="16"/>
  <c r="AO222" i="16"/>
  <c r="BN222" i="16" s="1"/>
  <c r="AP221" i="16"/>
  <c r="AO221" i="16"/>
  <c r="BN221" i="16" s="1"/>
  <c r="AP220" i="16"/>
  <c r="AO220" i="16"/>
  <c r="BN220" i="16" s="1"/>
  <c r="AP219" i="16"/>
  <c r="AO219" i="16"/>
  <c r="BN219" i="16" s="1"/>
  <c r="AP218" i="16"/>
  <c r="AO218" i="16"/>
  <c r="BN218" i="16" s="1"/>
  <c r="AP217" i="16"/>
  <c r="AO217" i="16"/>
  <c r="BN217" i="16" s="1"/>
  <c r="AP216" i="16"/>
  <c r="AO216" i="16"/>
  <c r="BN216" i="16" s="1"/>
  <c r="AP215" i="16"/>
  <c r="AO215" i="16"/>
  <c r="BN215" i="16" s="1"/>
  <c r="AP214" i="16"/>
  <c r="AO214" i="16"/>
  <c r="BN214" i="16" s="1"/>
  <c r="AP213" i="16"/>
  <c r="AO213" i="16"/>
  <c r="BN213" i="16" s="1"/>
  <c r="AP212" i="16"/>
  <c r="AO212" i="16"/>
  <c r="AP211" i="16"/>
  <c r="AO211" i="16"/>
  <c r="AP189" i="16"/>
  <c r="AO189" i="16"/>
  <c r="BN189" i="16" s="1"/>
  <c r="AP187" i="16"/>
  <c r="AO187" i="16"/>
  <c r="BN187" i="16" s="1"/>
  <c r="AP186" i="16"/>
  <c r="AO186" i="16"/>
  <c r="AP185" i="16"/>
  <c r="AO185" i="16"/>
  <c r="AP184" i="16"/>
  <c r="AO184" i="16"/>
  <c r="BN184" i="16" s="1"/>
  <c r="AP183" i="16"/>
  <c r="AO183" i="16"/>
  <c r="BN183" i="16" s="1"/>
  <c r="AP182" i="16"/>
  <c r="AO182" i="16"/>
  <c r="BN182" i="16" s="1"/>
  <c r="AP181" i="16"/>
  <c r="AO181" i="16"/>
  <c r="BN181" i="16" s="1"/>
  <c r="AP180" i="16"/>
  <c r="AO180" i="16"/>
  <c r="BN180" i="16" s="1"/>
  <c r="AP179" i="16"/>
  <c r="AO179" i="16"/>
  <c r="BN179" i="16" s="1"/>
  <c r="AP178" i="16"/>
  <c r="AO178" i="16"/>
  <c r="BN178" i="16" s="1"/>
  <c r="AP177" i="16"/>
  <c r="AO177" i="16"/>
  <c r="BN177" i="16" s="1"/>
  <c r="AP176" i="16"/>
  <c r="AO176" i="16"/>
  <c r="BN176" i="16" s="1"/>
  <c r="AP175" i="16"/>
  <c r="AO175" i="16"/>
  <c r="AP174" i="16"/>
  <c r="AO174" i="16"/>
  <c r="BN174" i="16" s="1"/>
  <c r="AP173" i="16"/>
  <c r="AO173" i="16"/>
  <c r="AP172" i="16"/>
  <c r="AO172" i="16"/>
  <c r="BN172" i="16" s="1"/>
  <c r="AP171" i="16"/>
  <c r="AO171" i="16"/>
  <c r="BN171" i="16" s="1"/>
  <c r="AP149" i="16"/>
  <c r="AO149" i="16"/>
  <c r="BN149" i="16" s="1"/>
  <c r="AP147" i="16"/>
  <c r="AO147" i="16"/>
  <c r="BN147" i="16" s="1"/>
  <c r="AP146" i="16"/>
  <c r="AO146" i="16"/>
  <c r="BN146" i="16" s="1"/>
  <c r="AP145" i="16"/>
  <c r="AO145" i="16"/>
  <c r="BN145" i="16" s="1"/>
  <c r="AP144" i="16"/>
  <c r="AO144" i="16"/>
  <c r="AP143" i="16"/>
  <c r="AO143" i="16"/>
  <c r="BN143" i="16" s="1"/>
  <c r="AP142" i="16"/>
  <c r="AO142" i="16"/>
  <c r="BN142" i="16" s="1"/>
  <c r="AP141" i="16"/>
  <c r="AO141" i="16"/>
  <c r="BN141" i="16" s="1"/>
  <c r="AP140" i="16"/>
  <c r="AO140" i="16"/>
  <c r="BN140" i="16" s="1"/>
  <c r="AP139" i="16"/>
  <c r="AO139" i="16"/>
  <c r="BN139" i="16" s="1"/>
  <c r="AP138" i="16"/>
  <c r="AO138" i="16"/>
  <c r="BN138" i="16" s="1"/>
  <c r="AP137" i="16"/>
  <c r="AO137" i="16"/>
  <c r="BN137" i="16" s="1"/>
  <c r="AP136" i="16"/>
  <c r="AO136" i="16"/>
  <c r="BN136" i="16" s="1"/>
  <c r="AP135" i="16"/>
  <c r="AO135" i="16"/>
  <c r="BN135" i="16" s="1"/>
  <c r="AP134" i="16"/>
  <c r="AO134" i="16"/>
  <c r="BN134" i="16" s="1"/>
  <c r="AP133" i="16"/>
  <c r="AO133" i="16"/>
  <c r="BN133" i="16" s="1"/>
  <c r="AP132" i="16"/>
  <c r="AO132" i="16"/>
  <c r="AP131" i="16"/>
  <c r="AO131" i="16"/>
  <c r="BN131" i="16" s="1"/>
  <c r="AP109" i="16"/>
  <c r="AO109" i="16"/>
  <c r="BN109" i="16" s="1"/>
  <c r="AP107" i="16"/>
  <c r="AO107" i="16"/>
  <c r="BN107" i="16" s="1"/>
  <c r="AP106" i="16"/>
  <c r="AO106" i="16"/>
  <c r="AP105" i="16"/>
  <c r="AO105" i="16"/>
  <c r="BN105" i="16" s="1"/>
  <c r="AP104" i="16"/>
  <c r="AO104" i="16"/>
  <c r="BN104" i="16" s="1"/>
  <c r="AP103" i="16"/>
  <c r="AO103" i="16"/>
  <c r="BN103" i="16" s="1"/>
  <c r="AP102" i="16"/>
  <c r="AO102" i="16"/>
  <c r="BN102" i="16" s="1"/>
  <c r="AP101" i="16"/>
  <c r="AO101" i="16"/>
  <c r="BN101" i="16" s="1"/>
  <c r="AP100" i="16"/>
  <c r="AO100" i="16"/>
  <c r="BN100" i="16" s="1"/>
  <c r="AP99" i="16"/>
  <c r="AO99" i="16"/>
  <c r="AP98" i="16"/>
  <c r="AO98" i="16"/>
  <c r="BN98" i="16" s="1"/>
  <c r="AP97" i="16"/>
  <c r="AO97" i="16"/>
  <c r="BN97" i="16" s="1"/>
  <c r="AP96" i="16"/>
  <c r="AO96" i="16"/>
  <c r="BN96" i="16" s="1"/>
  <c r="AP95" i="16"/>
  <c r="AO95" i="16"/>
  <c r="BN95" i="16" s="1"/>
  <c r="AP94" i="16"/>
  <c r="AO94" i="16"/>
  <c r="BN94" i="16" s="1"/>
  <c r="AP93" i="16"/>
  <c r="AO93" i="16"/>
  <c r="AP92" i="16"/>
  <c r="AO92" i="16"/>
  <c r="BN92" i="16" s="1"/>
  <c r="AP91" i="16"/>
  <c r="AO91" i="16"/>
  <c r="BN91" i="16" s="1"/>
  <c r="AP69" i="16"/>
  <c r="AO69" i="16"/>
  <c r="AO68" i="16"/>
  <c r="BN68" i="16" s="1"/>
  <c r="AP67" i="16"/>
  <c r="AO67" i="16"/>
  <c r="BN67" i="16" s="1"/>
  <c r="AP66" i="16"/>
  <c r="AO66" i="16"/>
  <c r="BN66" i="16" s="1"/>
  <c r="AP65" i="16"/>
  <c r="AO65" i="16"/>
  <c r="BN65" i="16" s="1"/>
  <c r="AP64" i="16"/>
  <c r="AO64" i="16"/>
  <c r="BN64" i="16" s="1"/>
  <c r="AP63" i="16"/>
  <c r="AO63" i="16"/>
  <c r="BN63" i="16" s="1"/>
  <c r="AP62" i="16"/>
  <c r="AO62" i="16"/>
  <c r="BN62" i="16" s="1"/>
  <c r="AP61" i="16"/>
  <c r="AO61" i="16"/>
  <c r="BN61" i="16" s="1"/>
  <c r="AP60" i="16"/>
  <c r="AO60" i="16"/>
  <c r="BN60" i="16" s="1"/>
  <c r="AP59" i="16"/>
  <c r="AO59" i="16"/>
  <c r="AP58" i="16"/>
  <c r="AO58" i="16"/>
  <c r="BN58" i="16" s="1"/>
  <c r="AP57" i="16"/>
  <c r="AO57" i="16"/>
  <c r="BN57" i="16" s="1"/>
  <c r="AP56" i="16"/>
  <c r="AO56" i="16"/>
  <c r="BN56" i="16" s="1"/>
  <c r="AP55" i="16"/>
  <c r="AO55" i="16"/>
  <c r="BN55" i="16" s="1"/>
  <c r="AP54" i="16"/>
  <c r="AO54" i="16"/>
  <c r="AP53" i="16"/>
  <c r="AO53" i="16"/>
  <c r="AP52" i="16"/>
  <c r="AO52" i="16"/>
  <c r="AP51" i="16"/>
  <c r="AO51" i="16"/>
  <c r="BN51" i="16" s="1"/>
  <c r="AP29" i="16"/>
  <c r="AO29" i="16"/>
  <c r="BN29" i="16" s="1"/>
  <c r="AO28" i="16"/>
  <c r="AP27" i="16"/>
  <c r="AO27" i="16"/>
  <c r="BN27" i="16" s="1"/>
  <c r="AP26" i="16"/>
  <c r="AO26" i="16"/>
  <c r="BN26" i="16" s="1"/>
  <c r="AP25" i="16"/>
  <c r="AO25" i="16"/>
  <c r="AP24" i="16"/>
  <c r="AO24" i="16"/>
  <c r="BN24" i="16" s="1"/>
  <c r="AP23" i="16"/>
  <c r="AO23" i="16"/>
  <c r="BN23" i="16" s="1"/>
  <c r="AP22" i="16"/>
  <c r="AO22" i="16"/>
  <c r="BN22" i="16" s="1"/>
  <c r="AP21" i="16"/>
  <c r="AO21" i="16"/>
  <c r="AP20" i="16"/>
  <c r="AO20" i="16"/>
  <c r="BN20" i="16" s="1"/>
  <c r="AP19" i="16"/>
  <c r="AO19" i="16"/>
  <c r="BN19" i="16" s="1"/>
  <c r="AP18" i="16"/>
  <c r="AO18" i="16"/>
  <c r="BN18" i="16" s="1"/>
  <c r="AP17" i="16"/>
  <c r="AO17" i="16"/>
  <c r="AP16" i="16"/>
  <c r="AO16" i="16"/>
  <c r="BN16" i="16" s="1"/>
  <c r="AP15" i="16"/>
  <c r="AO15" i="16"/>
  <c r="BN15" i="16" s="1"/>
  <c r="AP14" i="16"/>
  <c r="AO14" i="16"/>
  <c r="BN14" i="16" s="1"/>
  <c r="AP13" i="16"/>
  <c r="AO13" i="16"/>
  <c r="AP12" i="16"/>
  <c r="AO12" i="16"/>
  <c r="BN12" i="16" s="1"/>
  <c r="AP11" i="16"/>
  <c r="AO11" i="16"/>
  <c r="BN11" i="16" s="1"/>
  <c r="AE549" i="16"/>
  <c r="AD549" i="16"/>
  <c r="BM549" i="16" s="1"/>
  <c r="AD548" i="16"/>
  <c r="BM548" i="16" s="1"/>
  <c r="AE547" i="16"/>
  <c r="AD547" i="16"/>
  <c r="BM547" i="16" s="1"/>
  <c r="AE546" i="16"/>
  <c r="AD546" i="16"/>
  <c r="BM546" i="16" s="1"/>
  <c r="AE545" i="16"/>
  <c r="AD545" i="16"/>
  <c r="AE544" i="16"/>
  <c r="AD544" i="16"/>
  <c r="BM544" i="16" s="1"/>
  <c r="AE543" i="16"/>
  <c r="AD543" i="16"/>
  <c r="BM543" i="16" s="1"/>
  <c r="AE542" i="16"/>
  <c r="AD542" i="16"/>
  <c r="BM542" i="16" s="1"/>
  <c r="AE541" i="16"/>
  <c r="AD541" i="16"/>
  <c r="BM541" i="16" s="1"/>
  <c r="AE540" i="16"/>
  <c r="AD540" i="16"/>
  <c r="BM540" i="16" s="1"/>
  <c r="AE539" i="16"/>
  <c r="AD539" i="16"/>
  <c r="BM539" i="16" s="1"/>
  <c r="AE538" i="16"/>
  <c r="AD538" i="16"/>
  <c r="BM538" i="16" s="1"/>
  <c r="AE537" i="16"/>
  <c r="AD537" i="16"/>
  <c r="BM537" i="16" s="1"/>
  <c r="AE536" i="16"/>
  <c r="AD536" i="16"/>
  <c r="BM536" i="16" s="1"/>
  <c r="AE535" i="16"/>
  <c r="AD535" i="16"/>
  <c r="AE534" i="16"/>
  <c r="AD534" i="16"/>
  <c r="BM534" i="16" s="1"/>
  <c r="AE533" i="16"/>
  <c r="AD533" i="16"/>
  <c r="BM533" i="16" s="1"/>
  <c r="AE532" i="16"/>
  <c r="AD532" i="16"/>
  <c r="BM532" i="16" s="1"/>
  <c r="AE531" i="16"/>
  <c r="AD531" i="16"/>
  <c r="AE509" i="16"/>
  <c r="AD509" i="16"/>
  <c r="AE507" i="16"/>
  <c r="AD507" i="16"/>
  <c r="BM507" i="16" s="1"/>
  <c r="AE506" i="16"/>
  <c r="AD506" i="16"/>
  <c r="AE505" i="16"/>
  <c r="AD505" i="16"/>
  <c r="BM505" i="16" s="1"/>
  <c r="AE504" i="16"/>
  <c r="AD504" i="16"/>
  <c r="AE503" i="16"/>
  <c r="AD503" i="16"/>
  <c r="BM503" i="16" s="1"/>
  <c r="AE502" i="16"/>
  <c r="AD502" i="16"/>
  <c r="BM502" i="16" s="1"/>
  <c r="AE501" i="16"/>
  <c r="AD501" i="16"/>
  <c r="BM501" i="16" s="1"/>
  <c r="AE500" i="16"/>
  <c r="AD500" i="16"/>
  <c r="BM500" i="16" s="1"/>
  <c r="AE499" i="16"/>
  <c r="AD499" i="16"/>
  <c r="BM499" i="16" s="1"/>
  <c r="AE498" i="16"/>
  <c r="AD498" i="16"/>
  <c r="BM498" i="16" s="1"/>
  <c r="AE497" i="16"/>
  <c r="AD497" i="16"/>
  <c r="BM497" i="16" s="1"/>
  <c r="AE496" i="16"/>
  <c r="AD496" i="16"/>
  <c r="BM496" i="16" s="1"/>
  <c r="AE495" i="16"/>
  <c r="AD495" i="16"/>
  <c r="BM495" i="16" s="1"/>
  <c r="AE494" i="16"/>
  <c r="AD494" i="16"/>
  <c r="BM494" i="16" s="1"/>
  <c r="AE493" i="16"/>
  <c r="AD493" i="16"/>
  <c r="AE492" i="16"/>
  <c r="AD492" i="16"/>
  <c r="AE491" i="16"/>
  <c r="AD491" i="16"/>
  <c r="BM491" i="16" s="1"/>
  <c r="AE469" i="16"/>
  <c r="AD469" i="16"/>
  <c r="AE467" i="16"/>
  <c r="AD467" i="16"/>
  <c r="BM467" i="16" s="1"/>
  <c r="AE466" i="16"/>
  <c r="AD466" i="16"/>
  <c r="BM466" i="16" s="1"/>
  <c r="AE465" i="16"/>
  <c r="AD465" i="16"/>
  <c r="AE464" i="16"/>
  <c r="AD464" i="16"/>
  <c r="BM464" i="16" s="1"/>
  <c r="AE463" i="16"/>
  <c r="AD463" i="16"/>
  <c r="BM463" i="16" s="1"/>
  <c r="AE462" i="16"/>
  <c r="AD462" i="16"/>
  <c r="BM462" i="16" s="1"/>
  <c r="AE461" i="16"/>
  <c r="AD461" i="16"/>
  <c r="BM461" i="16" s="1"/>
  <c r="AE460" i="16"/>
  <c r="AD460" i="16"/>
  <c r="AE459" i="16"/>
  <c r="AD459" i="16"/>
  <c r="BM459" i="16" s="1"/>
  <c r="AE458" i="16"/>
  <c r="AD458" i="16"/>
  <c r="BM458" i="16" s="1"/>
  <c r="AE457" i="16"/>
  <c r="AD457" i="16"/>
  <c r="BM457" i="16" s="1"/>
  <c r="AE456" i="16"/>
  <c r="AD456" i="16"/>
  <c r="BM456" i="16" s="1"/>
  <c r="AE455" i="16"/>
  <c r="AD455" i="16"/>
  <c r="BM455" i="16" s="1"/>
  <c r="AE454" i="16"/>
  <c r="AD454" i="16"/>
  <c r="BM454" i="16" s="1"/>
  <c r="AE453" i="16"/>
  <c r="AD453" i="16"/>
  <c r="BM453" i="16" s="1"/>
  <c r="AE452" i="16"/>
  <c r="AD452" i="16"/>
  <c r="AE451" i="16"/>
  <c r="AD451" i="16"/>
  <c r="BM451" i="16" s="1"/>
  <c r="AE429" i="16"/>
  <c r="AD429" i="16"/>
  <c r="BM429" i="16" s="1"/>
  <c r="AE427" i="16"/>
  <c r="AD427" i="16"/>
  <c r="BM427" i="16" s="1"/>
  <c r="AE426" i="16"/>
  <c r="AD426" i="16"/>
  <c r="BM426" i="16" s="1"/>
  <c r="AE425" i="16"/>
  <c r="AD425" i="16"/>
  <c r="BM425" i="16" s="1"/>
  <c r="AE424" i="16"/>
  <c r="AD424" i="16"/>
  <c r="BM424" i="16" s="1"/>
  <c r="AE423" i="16"/>
  <c r="AD423" i="16"/>
  <c r="BM423" i="16" s="1"/>
  <c r="AE422" i="16"/>
  <c r="AD422" i="16"/>
  <c r="BM422" i="16" s="1"/>
  <c r="AE421" i="16"/>
  <c r="AD421" i="16"/>
  <c r="AE420" i="16"/>
  <c r="AD420" i="16"/>
  <c r="BM420" i="16" s="1"/>
  <c r="AE419" i="16"/>
  <c r="AD419" i="16"/>
  <c r="BM419" i="16" s="1"/>
  <c r="AE418" i="16"/>
  <c r="AD418" i="16"/>
  <c r="BM418" i="16" s="1"/>
  <c r="AE417" i="16"/>
  <c r="AD417" i="16"/>
  <c r="BM417" i="16" s="1"/>
  <c r="AE416" i="16"/>
  <c r="AD416" i="16"/>
  <c r="BM416" i="16" s="1"/>
  <c r="AE415" i="16"/>
  <c r="AD415" i="16"/>
  <c r="BM415" i="16" s="1"/>
  <c r="AE414" i="16"/>
  <c r="AD414" i="16"/>
  <c r="BM414" i="16" s="1"/>
  <c r="AE413" i="16"/>
  <c r="AD413" i="16"/>
  <c r="BM413" i="16" s="1"/>
  <c r="AE412" i="16"/>
  <c r="AD412" i="16"/>
  <c r="BM412" i="16" s="1"/>
  <c r="AE411" i="16"/>
  <c r="AD411" i="16"/>
  <c r="BM411" i="16" s="1"/>
  <c r="AE389" i="16"/>
  <c r="AD389" i="16"/>
  <c r="BM389" i="16" s="1"/>
  <c r="AE387" i="16"/>
  <c r="AD387" i="16"/>
  <c r="BM387" i="16" s="1"/>
  <c r="AE386" i="16"/>
  <c r="AD386" i="16"/>
  <c r="BM386" i="16" s="1"/>
  <c r="AE385" i="16"/>
  <c r="AD385" i="16"/>
  <c r="BM385" i="16" s="1"/>
  <c r="AE384" i="16"/>
  <c r="AD384" i="16"/>
  <c r="AE383" i="16"/>
  <c r="AD383" i="16"/>
  <c r="BM383" i="16" s="1"/>
  <c r="AE382" i="16"/>
  <c r="AD382" i="16"/>
  <c r="BM382" i="16" s="1"/>
  <c r="AE381" i="16"/>
  <c r="AD381" i="16"/>
  <c r="BM381" i="16" s="1"/>
  <c r="AE380" i="16"/>
  <c r="AD380" i="16"/>
  <c r="BM380" i="16" s="1"/>
  <c r="AE379" i="16"/>
  <c r="AD379" i="16"/>
  <c r="BM379" i="16" s="1"/>
  <c r="AE378" i="16"/>
  <c r="AD378" i="16"/>
  <c r="BM378" i="16" s="1"/>
  <c r="AE377" i="16"/>
  <c r="AD377" i="16"/>
  <c r="AE376" i="16"/>
  <c r="AD376" i="16"/>
  <c r="AE375" i="16"/>
  <c r="AD375" i="16"/>
  <c r="BM375" i="16" s="1"/>
  <c r="AE374" i="16"/>
  <c r="AD374" i="16"/>
  <c r="BM374" i="16" s="1"/>
  <c r="AE373" i="16"/>
  <c r="AD373" i="16"/>
  <c r="BM373" i="16" s="1"/>
  <c r="AE372" i="16"/>
  <c r="AD372" i="16"/>
  <c r="BM372" i="16" s="1"/>
  <c r="AE371" i="16"/>
  <c r="AD371" i="16"/>
  <c r="BM371" i="16" s="1"/>
  <c r="AE349" i="16"/>
  <c r="AD349" i="16"/>
  <c r="BM349" i="16" s="1"/>
  <c r="AE347" i="16"/>
  <c r="AD347" i="16"/>
  <c r="BM347" i="16" s="1"/>
  <c r="AE346" i="16"/>
  <c r="AD346" i="16"/>
  <c r="BM346" i="16" s="1"/>
  <c r="AE345" i="16"/>
  <c r="AD345" i="16"/>
  <c r="BM345" i="16" s="1"/>
  <c r="AE344" i="16"/>
  <c r="AD344" i="16"/>
  <c r="BM344" i="16" s="1"/>
  <c r="AE343" i="16"/>
  <c r="AD343" i="16"/>
  <c r="BM343" i="16" s="1"/>
  <c r="AE342" i="16"/>
  <c r="AD342" i="16"/>
  <c r="BM342" i="16" s="1"/>
  <c r="AE341" i="16"/>
  <c r="AD341" i="16"/>
  <c r="BM341" i="16" s="1"/>
  <c r="AE340" i="16"/>
  <c r="AD340" i="16"/>
  <c r="BM340" i="16" s="1"/>
  <c r="AE339" i="16"/>
  <c r="AD339" i="16"/>
  <c r="BM339" i="16" s="1"/>
  <c r="AE338" i="16"/>
  <c r="AD338" i="16"/>
  <c r="BM338" i="16" s="1"/>
  <c r="AE337" i="16"/>
  <c r="AD337" i="16"/>
  <c r="BM337" i="16" s="1"/>
  <c r="AE336" i="16"/>
  <c r="AD336" i="16"/>
  <c r="BM336" i="16" s="1"/>
  <c r="AE335" i="16"/>
  <c r="AD335" i="16"/>
  <c r="BM335" i="16" s="1"/>
  <c r="AE334" i="16"/>
  <c r="AD334" i="16"/>
  <c r="BM334" i="16" s="1"/>
  <c r="AE333" i="16"/>
  <c r="AD333" i="16"/>
  <c r="AE332" i="16"/>
  <c r="AD332" i="16"/>
  <c r="BM332" i="16" s="1"/>
  <c r="AE331" i="16"/>
  <c r="AD331" i="16"/>
  <c r="BM331" i="16" s="1"/>
  <c r="AE309" i="16"/>
  <c r="AD309" i="16"/>
  <c r="BM309" i="16" s="1"/>
  <c r="AE307" i="16"/>
  <c r="AD307" i="16"/>
  <c r="AE306" i="16"/>
  <c r="AD306" i="16"/>
  <c r="BM306" i="16" s="1"/>
  <c r="AE305" i="16"/>
  <c r="AD305" i="16"/>
  <c r="BM305" i="16" s="1"/>
  <c r="AE304" i="16"/>
  <c r="AD304" i="16"/>
  <c r="BM304" i="16" s="1"/>
  <c r="AE303" i="16"/>
  <c r="AD303" i="16"/>
  <c r="BM303" i="16" s="1"/>
  <c r="AE302" i="16"/>
  <c r="AD302" i="16"/>
  <c r="BM302" i="16" s="1"/>
  <c r="AE301" i="16"/>
  <c r="AD301" i="16"/>
  <c r="BM301" i="16" s="1"/>
  <c r="AE300" i="16"/>
  <c r="AD300" i="16"/>
  <c r="BM300" i="16" s="1"/>
  <c r="AE299" i="16"/>
  <c r="AD299" i="16"/>
  <c r="BM299" i="16" s="1"/>
  <c r="AE298" i="16"/>
  <c r="AD298" i="16"/>
  <c r="BM298" i="16" s="1"/>
  <c r="AE297" i="16"/>
  <c r="AD297" i="16"/>
  <c r="BM297" i="16" s="1"/>
  <c r="AE296" i="16"/>
  <c r="AD296" i="16"/>
  <c r="BM296" i="16" s="1"/>
  <c r="AE295" i="16"/>
  <c r="AD295" i="16"/>
  <c r="BM295" i="16" s="1"/>
  <c r="AE294" i="16"/>
  <c r="AD294" i="16"/>
  <c r="BM294" i="16" s="1"/>
  <c r="AE293" i="16"/>
  <c r="AD293" i="16"/>
  <c r="BM293" i="16" s="1"/>
  <c r="AE292" i="16"/>
  <c r="AD292" i="16"/>
  <c r="BM292" i="16" s="1"/>
  <c r="AE291" i="16"/>
  <c r="AD291" i="16"/>
  <c r="BM291" i="16" s="1"/>
  <c r="AE269" i="16"/>
  <c r="AD269" i="16"/>
  <c r="BM269" i="16" s="1"/>
  <c r="AE267" i="16"/>
  <c r="AD267" i="16"/>
  <c r="BM267" i="16" s="1"/>
  <c r="AE266" i="16"/>
  <c r="AD266" i="16"/>
  <c r="BM266" i="16" s="1"/>
  <c r="AE265" i="16"/>
  <c r="AD265" i="16"/>
  <c r="BM265" i="16" s="1"/>
  <c r="AE264" i="16"/>
  <c r="AD264" i="16"/>
  <c r="AE263" i="16"/>
  <c r="AD263" i="16"/>
  <c r="BM263" i="16" s="1"/>
  <c r="AE262" i="16"/>
  <c r="AD262" i="16"/>
  <c r="BM262" i="16" s="1"/>
  <c r="AE261" i="16"/>
  <c r="AD261" i="16"/>
  <c r="BM261" i="16" s="1"/>
  <c r="AE260" i="16"/>
  <c r="AD260" i="16"/>
  <c r="BM260" i="16" s="1"/>
  <c r="AE259" i="16"/>
  <c r="AD259" i="16"/>
  <c r="BM259" i="16" s="1"/>
  <c r="AE258" i="16"/>
  <c r="AD258" i="16"/>
  <c r="BM258" i="16" s="1"/>
  <c r="AE257" i="16"/>
  <c r="AD257" i="16"/>
  <c r="BM257" i="16" s="1"/>
  <c r="AE256" i="16"/>
  <c r="AD256" i="16"/>
  <c r="BM256" i="16" s="1"/>
  <c r="AE255" i="16"/>
  <c r="AD255" i="16"/>
  <c r="AE254" i="16"/>
  <c r="AD254" i="16"/>
  <c r="BM254" i="16" s="1"/>
  <c r="AE253" i="16"/>
  <c r="AD253" i="16"/>
  <c r="BM253" i="16" s="1"/>
  <c r="AE252" i="16"/>
  <c r="AD252" i="16"/>
  <c r="BM252" i="16" s="1"/>
  <c r="AE251" i="16"/>
  <c r="AD251" i="16"/>
  <c r="BM251" i="16" s="1"/>
  <c r="AE229" i="16"/>
  <c r="AD229" i="16"/>
  <c r="BM229" i="16" s="1"/>
  <c r="AE227" i="16"/>
  <c r="AD227" i="16"/>
  <c r="BM227" i="16" s="1"/>
  <c r="AE226" i="16"/>
  <c r="AD226" i="16"/>
  <c r="AE225" i="16"/>
  <c r="AD225" i="16"/>
  <c r="BM225" i="16" s="1"/>
  <c r="AE224" i="16"/>
  <c r="AD224" i="16"/>
  <c r="BM224" i="16" s="1"/>
  <c r="AE223" i="16"/>
  <c r="AD223" i="16"/>
  <c r="AE222" i="16"/>
  <c r="AD222" i="16"/>
  <c r="BM222" i="16" s="1"/>
  <c r="AE221" i="16"/>
  <c r="AD221" i="16"/>
  <c r="BM221" i="16" s="1"/>
  <c r="AE220" i="16"/>
  <c r="AD220" i="16"/>
  <c r="BM220" i="16" s="1"/>
  <c r="AE219" i="16"/>
  <c r="AD219" i="16"/>
  <c r="BM219" i="16" s="1"/>
  <c r="AE218" i="16"/>
  <c r="AD218" i="16"/>
  <c r="BM218" i="16" s="1"/>
  <c r="AE217" i="16"/>
  <c r="AD217" i="16"/>
  <c r="BM217" i="16" s="1"/>
  <c r="AE216" i="16"/>
  <c r="AD216" i="16"/>
  <c r="BM216" i="16" s="1"/>
  <c r="AE215" i="16"/>
  <c r="AD215" i="16"/>
  <c r="BM215" i="16" s="1"/>
  <c r="AE214" i="16"/>
  <c r="AD214" i="16"/>
  <c r="BM214" i="16" s="1"/>
  <c r="AE213" i="16"/>
  <c r="AD213" i="16"/>
  <c r="BM213" i="16" s="1"/>
  <c r="AE212" i="16"/>
  <c r="AD212" i="16"/>
  <c r="BM212" i="16" s="1"/>
  <c r="AE211" i="16"/>
  <c r="AD211" i="16"/>
  <c r="AE189" i="16"/>
  <c r="AD189" i="16"/>
  <c r="BM189" i="16" s="1"/>
  <c r="AE187" i="16"/>
  <c r="AD187" i="16"/>
  <c r="BM187" i="16" s="1"/>
  <c r="AE186" i="16"/>
  <c r="AD186" i="16"/>
  <c r="AE185" i="16"/>
  <c r="AD185" i="16"/>
  <c r="BM185" i="16" s="1"/>
  <c r="AE184" i="16"/>
  <c r="AD184" i="16"/>
  <c r="BM184" i="16" s="1"/>
  <c r="AE183" i="16"/>
  <c r="AD183" i="16"/>
  <c r="BM183" i="16" s="1"/>
  <c r="AE182" i="16"/>
  <c r="AD182" i="16"/>
  <c r="BM182" i="16" s="1"/>
  <c r="AE181" i="16"/>
  <c r="AD181" i="16"/>
  <c r="BM181" i="16" s="1"/>
  <c r="AE180" i="16"/>
  <c r="AD180" i="16"/>
  <c r="BM180" i="16" s="1"/>
  <c r="AE179" i="16"/>
  <c r="AD179" i="16"/>
  <c r="BM179" i="16" s="1"/>
  <c r="AE178" i="16"/>
  <c r="AD178" i="16"/>
  <c r="BM178" i="16" s="1"/>
  <c r="AE177" i="16"/>
  <c r="AD177" i="16"/>
  <c r="BM177" i="16" s="1"/>
  <c r="AE176" i="16"/>
  <c r="AD176" i="16"/>
  <c r="AE175" i="16"/>
  <c r="AD175" i="16"/>
  <c r="BM175" i="16" s="1"/>
  <c r="AE174" i="16"/>
  <c r="AD174" i="16"/>
  <c r="AE173" i="16"/>
  <c r="AD173" i="16"/>
  <c r="AE172" i="16"/>
  <c r="AD172" i="16"/>
  <c r="AE171" i="16"/>
  <c r="AD171" i="16"/>
  <c r="BM171" i="16" s="1"/>
  <c r="AE149" i="16"/>
  <c r="AD149" i="16"/>
  <c r="AE147" i="16"/>
  <c r="AD147" i="16"/>
  <c r="BM147" i="16" s="1"/>
  <c r="AE146" i="16"/>
  <c r="AD146" i="16"/>
  <c r="BM146" i="16" s="1"/>
  <c r="AE145" i="16"/>
  <c r="AD145" i="16"/>
  <c r="BM145" i="16" s="1"/>
  <c r="AE144" i="16"/>
  <c r="AD144" i="16"/>
  <c r="BM144" i="16" s="1"/>
  <c r="AE143" i="16"/>
  <c r="AD143" i="16"/>
  <c r="BM143" i="16" s="1"/>
  <c r="AE142" i="16"/>
  <c r="AD142" i="16"/>
  <c r="BM142" i="16" s="1"/>
  <c r="AE141" i="16"/>
  <c r="AD141" i="16"/>
  <c r="BM141" i="16" s="1"/>
  <c r="AE140" i="16"/>
  <c r="AD140" i="16"/>
  <c r="BM140" i="16" s="1"/>
  <c r="AE139" i="16"/>
  <c r="AD139" i="16"/>
  <c r="BM139" i="16" s="1"/>
  <c r="AE138" i="16"/>
  <c r="AD138" i="16"/>
  <c r="BM138" i="16" s="1"/>
  <c r="AE137" i="16"/>
  <c r="AD137" i="16"/>
  <c r="BM137" i="16" s="1"/>
  <c r="AE136" i="16"/>
  <c r="AD136" i="16"/>
  <c r="BM136" i="16" s="1"/>
  <c r="AE135" i="16"/>
  <c r="AD135" i="16"/>
  <c r="BM135" i="16" s="1"/>
  <c r="AE134" i="16"/>
  <c r="AD134" i="16"/>
  <c r="BM134" i="16" s="1"/>
  <c r="AE133" i="16"/>
  <c r="AD133" i="16"/>
  <c r="BM133" i="16" s="1"/>
  <c r="AE132" i="16"/>
  <c r="AD132" i="16"/>
  <c r="BM132" i="16" s="1"/>
  <c r="AE131" i="16"/>
  <c r="AD131" i="16"/>
  <c r="BM131" i="16" s="1"/>
  <c r="AE109" i="16"/>
  <c r="AD109" i="16"/>
  <c r="BM109" i="16" s="1"/>
  <c r="AE107" i="16"/>
  <c r="AD107" i="16"/>
  <c r="BM107" i="16" s="1"/>
  <c r="AE106" i="16"/>
  <c r="AD106" i="16"/>
  <c r="BM106" i="16" s="1"/>
  <c r="AE105" i="16"/>
  <c r="AD105" i="16"/>
  <c r="BM105" i="16" s="1"/>
  <c r="AE104" i="16"/>
  <c r="AD104" i="16"/>
  <c r="BM104" i="16" s="1"/>
  <c r="AE103" i="16"/>
  <c r="AD103" i="16"/>
  <c r="BM103" i="16" s="1"/>
  <c r="AE102" i="16"/>
  <c r="AD102" i="16"/>
  <c r="BM102" i="16" s="1"/>
  <c r="AE101" i="16"/>
  <c r="AD101" i="16"/>
  <c r="BM101" i="16" s="1"/>
  <c r="AE100" i="16"/>
  <c r="AD100" i="16"/>
  <c r="BM100" i="16" s="1"/>
  <c r="AE99" i="16"/>
  <c r="AD99" i="16"/>
  <c r="BM99" i="16" s="1"/>
  <c r="AE98" i="16"/>
  <c r="AD98" i="16"/>
  <c r="BM98" i="16" s="1"/>
  <c r="AE97" i="16"/>
  <c r="AD97" i="16"/>
  <c r="BM97" i="16" s="1"/>
  <c r="AE96" i="16"/>
  <c r="AD96" i="16"/>
  <c r="BM96" i="16" s="1"/>
  <c r="AE95" i="16"/>
  <c r="AD95" i="16"/>
  <c r="BM95" i="16" s="1"/>
  <c r="AE94" i="16"/>
  <c r="AD94" i="16"/>
  <c r="BM94" i="16" s="1"/>
  <c r="AE93" i="16"/>
  <c r="AD93" i="16"/>
  <c r="BM93" i="16" s="1"/>
  <c r="AE92" i="16"/>
  <c r="AD92" i="16"/>
  <c r="BM92" i="16" s="1"/>
  <c r="AE91" i="16"/>
  <c r="AD91" i="16"/>
  <c r="BM91" i="16" s="1"/>
  <c r="AE69" i="16"/>
  <c r="AD69" i="16"/>
  <c r="BM69" i="16" s="1"/>
  <c r="AD68" i="16"/>
  <c r="BM68" i="16" s="1"/>
  <c r="AE67" i="16"/>
  <c r="AD67" i="16"/>
  <c r="BM67" i="16" s="1"/>
  <c r="AE66" i="16"/>
  <c r="AD66" i="16"/>
  <c r="AE65" i="16"/>
  <c r="AD65" i="16"/>
  <c r="BM65" i="16" s="1"/>
  <c r="AE64" i="16"/>
  <c r="AD64" i="16"/>
  <c r="BM64" i="16" s="1"/>
  <c r="AE63" i="16"/>
  <c r="AD63" i="16"/>
  <c r="BM63" i="16" s="1"/>
  <c r="AE62" i="16"/>
  <c r="AD62" i="16"/>
  <c r="BM62" i="16" s="1"/>
  <c r="AE61" i="16"/>
  <c r="AD61" i="16"/>
  <c r="BM61" i="16" s="1"/>
  <c r="AE60" i="16"/>
  <c r="AD60" i="16"/>
  <c r="BM60" i="16" s="1"/>
  <c r="AE59" i="16"/>
  <c r="AD59" i="16"/>
  <c r="BM59" i="16" s="1"/>
  <c r="AE58" i="16"/>
  <c r="AD58" i="16"/>
  <c r="AE57" i="16"/>
  <c r="AD57" i="16"/>
  <c r="BM57" i="16" s="1"/>
  <c r="AE56" i="16"/>
  <c r="AD56" i="16"/>
  <c r="BM56" i="16" s="1"/>
  <c r="AE55" i="16"/>
  <c r="AD55" i="16"/>
  <c r="BM55" i="16" s="1"/>
  <c r="AE54" i="16"/>
  <c r="AD54" i="16"/>
  <c r="BM54" i="16" s="1"/>
  <c r="AE53" i="16"/>
  <c r="AD53" i="16"/>
  <c r="BM53" i="16" s="1"/>
  <c r="AE52" i="16"/>
  <c r="AD52" i="16"/>
  <c r="BM52" i="16" s="1"/>
  <c r="AE51" i="16"/>
  <c r="AD51" i="16"/>
  <c r="BM51" i="16" s="1"/>
  <c r="AE29" i="16"/>
  <c r="AD29" i="16"/>
  <c r="BM29" i="16" s="1"/>
  <c r="AD28" i="16"/>
  <c r="BM28" i="16" s="1"/>
  <c r="AE27" i="16"/>
  <c r="AD27" i="16"/>
  <c r="BM27" i="16" s="1"/>
  <c r="AE26" i="16"/>
  <c r="AD26" i="16"/>
  <c r="AE25" i="16"/>
  <c r="AD25" i="16"/>
  <c r="BM25" i="16" s="1"/>
  <c r="AE24" i="16"/>
  <c r="AD24" i="16"/>
  <c r="BM24" i="16" s="1"/>
  <c r="AE23" i="16"/>
  <c r="AD23" i="16"/>
  <c r="BM23" i="16" s="1"/>
  <c r="AE22" i="16"/>
  <c r="AD22" i="16"/>
  <c r="BM22" i="16" s="1"/>
  <c r="AE21" i="16"/>
  <c r="AD21" i="16"/>
  <c r="BM21" i="16" s="1"/>
  <c r="AE20" i="16"/>
  <c r="AD20" i="16"/>
  <c r="BM20" i="16" s="1"/>
  <c r="AE19" i="16"/>
  <c r="AD19" i="16"/>
  <c r="BM19" i="16" s="1"/>
  <c r="AE18" i="16"/>
  <c r="AD18" i="16"/>
  <c r="BM18" i="16" s="1"/>
  <c r="AE17" i="16"/>
  <c r="AD17" i="16"/>
  <c r="BM17" i="16" s="1"/>
  <c r="AE16" i="16"/>
  <c r="AD16" i="16"/>
  <c r="BM16" i="16" s="1"/>
  <c r="AE15" i="16"/>
  <c r="AE14" i="16"/>
  <c r="AD14" i="16"/>
  <c r="BM14" i="16" s="1"/>
  <c r="AE13" i="16"/>
  <c r="AD13" i="16"/>
  <c r="BM13" i="16" s="1"/>
  <c r="AE12" i="16"/>
  <c r="AD12" i="16"/>
  <c r="BM12" i="16" s="1"/>
  <c r="AE11" i="16"/>
  <c r="AD11" i="16"/>
  <c r="BM11" i="16" s="1"/>
  <c r="T549" i="16"/>
  <c r="S549" i="16"/>
  <c r="BL549" i="16" s="1"/>
  <c r="S548" i="16"/>
  <c r="BL548" i="16" s="1"/>
  <c r="T547" i="16"/>
  <c r="S547" i="16"/>
  <c r="BL547" i="16" s="1"/>
  <c r="T546" i="16"/>
  <c r="S546" i="16"/>
  <c r="T545" i="16"/>
  <c r="S545" i="16"/>
  <c r="BL545" i="16" s="1"/>
  <c r="T544" i="16"/>
  <c r="S544" i="16"/>
  <c r="BL544" i="16" s="1"/>
  <c r="T543" i="16"/>
  <c r="S543" i="16"/>
  <c r="BL543" i="16" s="1"/>
  <c r="T542" i="16"/>
  <c r="S542" i="16"/>
  <c r="BL542" i="16" s="1"/>
  <c r="T541" i="16"/>
  <c r="S541" i="16"/>
  <c r="BL541" i="16" s="1"/>
  <c r="T540" i="16"/>
  <c r="S540" i="16"/>
  <c r="BL540" i="16" s="1"/>
  <c r="T539" i="16"/>
  <c r="S539" i="16"/>
  <c r="BL539" i="16" s="1"/>
  <c r="T538" i="16"/>
  <c r="S538" i="16"/>
  <c r="BL538" i="16" s="1"/>
  <c r="T537" i="16"/>
  <c r="S537" i="16"/>
  <c r="BL537" i="16" s="1"/>
  <c r="T536" i="16"/>
  <c r="S536" i="16"/>
  <c r="BL536" i="16" s="1"/>
  <c r="T535" i="16"/>
  <c r="S535" i="16"/>
  <c r="BL535" i="16" s="1"/>
  <c r="T534" i="16"/>
  <c r="S534" i="16"/>
  <c r="BL534" i="16" s="1"/>
  <c r="T533" i="16"/>
  <c r="S533" i="16"/>
  <c r="BL533" i="16" s="1"/>
  <c r="T532" i="16"/>
  <c r="S532" i="16"/>
  <c r="BL532" i="16" s="1"/>
  <c r="T531" i="16"/>
  <c r="S531" i="16"/>
  <c r="BL531" i="16" s="1"/>
  <c r="T509" i="16"/>
  <c r="S509" i="16"/>
  <c r="BL509" i="16" s="1"/>
  <c r="T507" i="16"/>
  <c r="S507" i="16"/>
  <c r="BL507" i="16" s="1"/>
  <c r="T506" i="16"/>
  <c r="S506" i="16"/>
  <c r="BL506" i="16" s="1"/>
  <c r="T505" i="16"/>
  <c r="S505" i="16"/>
  <c r="T504" i="16"/>
  <c r="S504" i="16"/>
  <c r="BL504" i="16" s="1"/>
  <c r="T503" i="16"/>
  <c r="S503" i="16"/>
  <c r="BL503" i="16" s="1"/>
  <c r="T502" i="16"/>
  <c r="S502" i="16"/>
  <c r="BL502" i="16" s="1"/>
  <c r="T501" i="16"/>
  <c r="S501" i="16"/>
  <c r="BL501" i="16" s="1"/>
  <c r="T500" i="16"/>
  <c r="S500" i="16"/>
  <c r="BL500" i="16" s="1"/>
  <c r="T499" i="16"/>
  <c r="S499" i="16"/>
  <c r="BL499" i="16" s="1"/>
  <c r="T498" i="16"/>
  <c r="S498" i="16"/>
  <c r="BL498" i="16" s="1"/>
  <c r="T497" i="16"/>
  <c r="S497" i="16"/>
  <c r="BL497" i="16" s="1"/>
  <c r="T496" i="16"/>
  <c r="S496" i="16"/>
  <c r="BL496" i="16" s="1"/>
  <c r="T495" i="16"/>
  <c r="S495" i="16"/>
  <c r="T494" i="16"/>
  <c r="S494" i="16"/>
  <c r="BL494" i="16" s="1"/>
  <c r="T493" i="16"/>
  <c r="S493" i="16"/>
  <c r="BL493" i="16" s="1"/>
  <c r="T492" i="16"/>
  <c r="S492" i="16"/>
  <c r="BL492" i="16" s="1"/>
  <c r="T491" i="16"/>
  <c r="S491" i="16"/>
  <c r="T469" i="16"/>
  <c r="S469" i="16"/>
  <c r="BL469" i="16" s="1"/>
  <c r="T467" i="16"/>
  <c r="S467" i="16"/>
  <c r="T466" i="16"/>
  <c r="S466" i="16"/>
  <c r="BL466" i="16" s="1"/>
  <c r="T465" i="16"/>
  <c r="S465" i="16"/>
  <c r="T464" i="16"/>
  <c r="S464" i="16"/>
  <c r="BL464" i="16" s="1"/>
  <c r="T463" i="16"/>
  <c r="S463" i="16"/>
  <c r="BL463" i="16" s="1"/>
  <c r="T462" i="16"/>
  <c r="S462" i="16"/>
  <c r="BL462" i="16" s="1"/>
  <c r="T461" i="16"/>
  <c r="S461" i="16"/>
  <c r="T460" i="16"/>
  <c r="S460" i="16"/>
  <c r="BL460" i="16" s="1"/>
  <c r="T459" i="16"/>
  <c r="S459" i="16"/>
  <c r="BL459" i="16" s="1"/>
  <c r="T458" i="16"/>
  <c r="S458" i="16"/>
  <c r="T457" i="16"/>
  <c r="S457" i="16"/>
  <c r="T456" i="16"/>
  <c r="S456" i="16"/>
  <c r="BL456" i="16" s="1"/>
  <c r="T455" i="16"/>
  <c r="S455" i="16"/>
  <c r="BL455" i="16" s="1"/>
  <c r="T454" i="16"/>
  <c r="S454" i="16"/>
  <c r="T453" i="16"/>
  <c r="S453" i="16"/>
  <c r="T452" i="16"/>
  <c r="S452" i="16"/>
  <c r="BL452" i="16" s="1"/>
  <c r="T451" i="16"/>
  <c r="S451" i="16"/>
  <c r="T429" i="16"/>
  <c r="S429" i="16"/>
  <c r="BL429" i="16" s="1"/>
  <c r="T427" i="16"/>
  <c r="S427" i="16"/>
  <c r="BL427" i="16" s="1"/>
  <c r="T426" i="16"/>
  <c r="S426" i="16"/>
  <c r="BL426" i="16" s="1"/>
  <c r="T425" i="16"/>
  <c r="S425" i="16"/>
  <c r="BL425" i="16" s="1"/>
  <c r="T424" i="16"/>
  <c r="S424" i="16"/>
  <c r="T423" i="16"/>
  <c r="S423" i="16"/>
  <c r="T422" i="16"/>
  <c r="S422" i="16"/>
  <c r="BL422" i="16" s="1"/>
  <c r="T421" i="16"/>
  <c r="S421" i="16"/>
  <c r="BL421" i="16" s="1"/>
  <c r="T420" i="16"/>
  <c r="S420" i="16"/>
  <c r="T419" i="16"/>
  <c r="S419" i="16"/>
  <c r="T418" i="16"/>
  <c r="S418" i="16"/>
  <c r="BL418" i="16" s="1"/>
  <c r="T417" i="16"/>
  <c r="S417" i="16"/>
  <c r="BL417" i="16" s="1"/>
  <c r="T416" i="16"/>
  <c r="S416" i="16"/>
  <c r="BL416" i="16" s="1"/>
  <c r="T415" i="16"/>
  <c r="S415" i="16"/>
  <c r="BL415" i="16" s="1"/>
  <c r="T414" i="16"/>
  <c r="S414" i="16"/>
  <c r="BL414" i="16" s="1"/>
  <c r="T413" i="16"/>
  <c r="S413" i="16"/>
  <c r="BL413" i="16" s="1"/>
  <c r="T412" i="16"/>
  <c r="S412" i="16"/>
  <c r="T411" i="16"/>
  <c r="S411" i="16"/>
  <c r="T389" i="16"/>
  <c r="S389" i="16"/>
  <c r="BL389" i="16" s="1"/>
  <c r="T387" i="16"/>
  <c r="S387" i="16"/>
  <c r="BL387" i="16" s="1"/>
  <c r="T386" i="16"/>
  <c r="S386" i="16"/>
  <c r="BL386" i="16" s="1"/>
  <c r="T385" i="16"/>
  <c r="S385" i="16"/>
  <c r="BL385" i="16" s="1"/>
  <c r="T384" i="16"/>
  <c r="S384" i="16"/>
  <c r="BL384" i="16" s="1"/>
  <c r="T383" i="16"/>
  <c r="S383" i="16"/>
  <c r="T382" i="16"/>
  <c r="S382" i="16"/>
  <c r="T381" i="16"/>
  <c r="S381" i="16"/>
  <c r="BL381" i="16" s="1"/>
  <c r="T380" i="16"/>
  <c r="S380" i="16"/>
  <c r="T379" i="16"/>
  <c r="S379" i="16"/>
  <c r="T378" i="16"/>
  <c r="S378" i="16"/>
  <c r="BL378" i="16" s="1"/>
  <c r="T377" i="16"/>
  <c r="S377" i="16"/>
  <c r="BL377" i="16" s="1"/>
  <c r="T376" i="16"/>
  <c r="S376" i="16"/>
  <c r="BL376" i="16" s="1"/>
  <c r="T375" i="16"/>
  <c r="S375" i="16"/>
  <c r="T374" i="16"/>
  <c r="S374" i="16"/>
  <c r="BL374" i="16" s="1"/>
  <c r="T373" i="16"/>
  <c r="S373" i="16"/>
  <c r="BL373" i="16" s="1"/>
  <c r="T372" i="16"/>
  <c r="S372" i="16"/>
  <c r="T371" i="16"/>
  <c r="S371" i="16"/>
  <c r="BL371" i="16" s="1"/>
  <c r="T349" i="16"/>
  <c r="S349" i="16"/>
  <c r="BL349" i="16" s="1"/>
  <c r="T347" i="16"/>
  <c r="S347" i="16"/>
  <c r="BL347" i="16" s="1"/>
  <c r="T346" i="16"/>
  <c r="S346" i="16"/>
  <c r="T345" i="16"/>
  <c r="S345" i="16"/>
  <c r="BL345" i="16" s="1"/>
  <c r="T344" i="16"/>
  <c r="S344" i="16"/>
  <c r="BL344" i="16" s="1"/>
  <c r="T343" i="16"/>
  <c r="S343" i="16"/>
  <c r="T342" i="16"/>
  <c r="S342" i="16"/>
  <c r="BL342" i="16" s="1"/>
  <c r="T341" i="16"/>
  <c r="S341" i="16"/>
  <c r="T340" i="16"/>
  <c r="S340" i="16"/>
  <c r="BL340" i="16" s="1"/>
  <c r="T339" i="16"/>
  <c r="S339" i="16"/>
  <c r="BL339" i="16" s="1"/>
  <c r="T338" i="16"/>
  <c r="S338" i="16"/>
  <c r="T337" i="16"/>
  <c r="S337" i="16"/>
  <c r="BL337" i="16" s="1"/>
  <c r="T336" i="16"/>
  <c r="S336" i="16"/>
  <c r="BL336" i="16" s="1"/>
  <c r="T335" i="16"/>
  <c r="S335" i="16"/>
  <c r="T334" i="16"/>
  <c r="S334" i="16"/>
  <c r="BL334" i="16" s="1"/>
  <c r="T333" i="16"/>
  <c r="S333" i="16"/>
  <c r="BL333" i="16" s="1"/>
  <c r="T332" i="16"/>
  <c r="S332" i="16"/>
  <c r="BL332" i="16" s="1"/>
  <c r="T331" i="16"/>
  <c r="S331" i="16"/>
  <c r="BL331" i="16" s="1"/>
  <c r="T309" i="16"/>
  <c r="S309" i="16"/>
  <c r="T307" i="16"/>
  <c r="S307" i="16"/>
  <c r="T306" i="16"/>
  <c r="S306" i="16"/>
  <c r="T305" i="16"/>
  <c r="S305" i="16"/>
  <c r="T304" i="16"/>
  <c r="S304" i="16"/>
  <c r="T303" i="16"/>
  <c r="S303" i="16"/>
  <c r="BL303" i="16" s="1"/>
  <c r="T302" i="16"/>
  <c r="S302" i="16"/>
  <c r="BL302" i="16" s="1"/>
  <c r="T301" i="16"/>
  <c r="S301" i="16"/>
  <c r="T300" i="16"/>
  <c r="S300" i="16"/>
  <c r="BL300" i="16" s="1"/>
  <c r="T299" i="16"/>
  <c r="S299" i="16"/>
  <c r="BL299" i="16" s="1"/>
  <c r="T298" i="16"/>
  <c r="S298" i="16"/>
  <c r="BL298" i="16" s="1"/>
  <c r="T297" i="16"/>
  <c r="S297" i="16"/>
  <c r="BL297" i="16" s="1"/>
  <c r="T296" i="16"/>
  <c r="S296" i="16"/>
  <c r="BL296" i="16" s="1"/>
  <c r="T295" i="16"/>
  <c r="S295" i="16"/>
  <c r="T294" i="16"/>
  <c r="S294" i="16"/>
  <c r="BL294" i="16" s="1"/>
  <c r="T293" i="16"/>
  <c r="S293" i="16"/>
  <c r="T292" i="16"/>
  <c r="S292" i="16"/>
  <c r="T291" i="16"/>
  <c r="S291" i="16"/>
  <c r="BL291" i="16" s="1"/>
  <c r="T269" i="16"/>
  <c r="S269" i="16"/>
  <c r="BL269" i="16" s="1"/>
  <c r="T267" i="16"/>
  <c r="S267" i="16"/>
  <c r="T266" i="16"/>
  <c r="S266" i="16"/>
  <c r="BL266" i="16" s="1"/>
  <c r="T265" i="16"/>
  <c r="S265" i="16"/>
  <c r="BL265" i="16" s="1"/>
  <c r="T264" i="16"/>
  <c r="S264" i="16"/>
  <c r="T263" i="16"/>
  <c r="S263" i="16"/>
  <c r="T262" i="16"/>
  <c r="S262" i="16"/>
  <c r="BL262" i="16" s="1"/>
  <c r="T261" i="16"/>
  <c r="S261" i="16"/>
  <c r="T260" i="16"/>
  <c r="S260" i="16"/>
  <c r="BL260" i="16" s="1"/>
  <c r="T259" i="16"/>
  <c r="S259" i="16"/>
  <c r="T258" i="16"/>
  <c r="S258" i="16"/>
  <c r="BL258" i="16" s="1"/>
  <c r="T257" i="16"/>
  <c r="S257" i="16"/>
  <c r="BL257" i="16" s="1"/>
  <c r="T256" i="16"/>
  <c r="S256" i="16"/>
  <c r="T255" i="16"/>
  <c r="S255" i="16"/>
  <c r="BL255" i="16" s="1"/>
  <c r="T254" i="16"/>
  <c r="S254" i="16"/>
  <c r="BL254" i="16" s="1"/>
  <c r="T253" i="16"/>
  <c r="S253" i="16"/>
  <c r="T252" i="16"/>
  <c r="S252" i="16"/>
  <c r="T251" i="16"/>
  <c r="S251" i="16"/>
  <c r="BL251" i="16" s="1"/>
  <c r="T229" i="16"/>
  <c r="S229" i="16"/>
  <c r="BL229" i="16" s="1"/>
  <c r="T227" i="16"/>
  <c r="S227" i="16"/>
  <c r="BL227" i="16" s="1"/>
  <c r="T226" i="16"/>
  <c r="S226" i="16"/>
  <c r="T225" i="16"/>
  <c r="S225" i="16"/>
  <c r="BL225" i="16" s="1"/>
  <c r="T224" i="16"/>
  <c r="S224" i="16"/>
  <c r="T223" i="16"/>
  <c r="S223" i="16"/>
  <c r="BL223" i="16" s="1"/>
  <c r="T222" i="16"/>
  <c r="S222" i="16"/>
  <c r="T221" i="16"/>
  <c r="S221" i="16"/>
  <c r="BL221" i="16" s="1"/>
  <c r="T220" i="16"/>
  <c r="S220" i="16"/>
  <c r="T219" i="16"/>
  <c r="S219" i="16"/>
  <c r="T218" i="16"/>
  <c r="S218" i="16"/>
  <c r="T217" i="16"/>
  <c r="S217" i="16"/>
  <c r="BL217" i="16" s="1"/>
  <c r="T216" i="16"/>
  <c r="S216" i="16"/>
  <c r="T215" i="16"/>
  <c r="S215" i="16"/>
  <c r="BL215" i="16" s="1"/>
  <c r="T214" i="16"/>
  <c r="S214" i="16"/>
  <c r="BL214" i="16" s="1"/>
  <c r="T213" i="16"/>
  <c r="S213" i="16"/>
  <c r="T212" i="16"/>
  <c r="S212" i="16"/>
  <c r="BL212" i="16" s="1"/>
  <c r="T211" i="16"/>
  <c r="S211" i="16"/>
  <c r="BL211" i="16" s="1"/>
  <c r="T189" i="16"/>
  <c r="S189" i="16"/>
  <c r="BL189" i="16" s="1"/>
  <c r="T187" i="16"/>
  <c r="S187" i="16"/>
  <c r="T186" i="16"/>
  <c r="S186" i="16"/>
  <c r="BL186" i="16" s="1"/>
  <c r="T185" i="16"/>
  <c r="S185" i="16"/>
  <c r="BL185" i="16" s="1"/>
  <c r="T184" i="16"/>
  <c r="S184" i="16"/>
  <c r="T183" i="16"/>
  <c r="S183" i="16"/>
  <c r="BL183" i="16" s="1"/>
  <c r="T182" i="16"/>
  <c r="S182" i="16"/>
  <c r="BL182" i="16" s="1"/>
  <c r="T181" i="16"/>
  <c r="S181" i="16"/>
  <c r="BL181" i="16" s="1"/>
  <c r="T180" i="16"/>
  <c r="S180" i="16"/>
  <c r="T179" i="16"/>
  <c r="S179" i="16"/>
  <c r="T178" i="16"/>
  <c r="S178" i="16"/>
  <c r="BL178" i="16" s="1"/>
  <c r="T177" i="16"/>
  <c r="S177" i="16"/>
  <c r="T176" i="16"/>
  <c r="S176" i="16"/>
  <c r="T175" i="16"/>
  <c r="S175" i="16"/>
  <c r="BL175" i="16" s="1"/>
  <c r="T174" i="16"/>
  <c r="S174" i="16"/>
  <c r="T173" i="16"/>
  <c r="S173" i="16"/>
  <c r="BL173" i="16" s="1"/>
  <c r="T172" i="16"/>
  <c r="S172" i="16"/>
  <c r="BL172" i="16" s="1"/>
  <c r="T171" i="16"/>
  <c r="S171" i="16"/>
  <c r="T149" i="16"/>
  <c r="S149" i="16"/>
  <c r="BL149" i="16" s="1"/>
  <c r="T147" i="16"/>
  <c r="S147" i="16"/>
  <c r="BL147" i="16" s="1"/>
  <c r="T146" i="16"/>
  <c r="S146" i="16"/>
  <c r="BL146" i="16" s="1"/>
  <c r="T145" i="16"/>
  <c r="S145" i="16"/>
  <c r="BL145" i="16" s="1"/>
  <c r="T144" i="16"/>
  <c r="S144" i="16"/>
  <c r="T143" i="16"/>
  <c r="S143" i="16"/>
  <c r="T142" i="16"/>
  <c r="S142" i="16"/>
  <c r="BL142" i="16" s="1"/>
  <c r="T141" i="16"/>
  <c r="S141" i="16"/>
  <c r="BL141" i="16" s="1"/>
  <c r="T140" i="16"/>
  <c r="S140" i="16"/>
  <c r="T139" i="16"/>
  <c r="S139" i="16"/>
  <c r="BL139" i="16" s="1"/>
  <c r="T138" i="16"/>
  <c r="S138" i="16"/>
  <c r="BL138" i="16" s="1"/>
  <c r="T137" i="16"/>
  <c r="S137" i="16"/>
  <c r="BL137" i="16" s="1"/>
  <c r="T136" i="16"/>
  <c r="S136" i="16"/>
  <c r="BL136" i="16" s="1"/>
  <c r="T135" i="16"/>
  <c r="S135" i="16"/>
  <c r="BL135" i="16" s="1"/>
  <c r="T134" i="16"/>
  <c r="S134" i="16"/>
  <c r="BL134" i="16" s="1"/>
  <c r="T133" i="16"/>
  <c r="S133" i="16"/>
  <c r="O152" i="16" s="1"/>
  <c r="T132" i="16"/>
  <c r="S132" i="16"/>
  <c r="T131" i="16"/>
  <c r="S131" i="16"/>
  <c r="BL131" i="16" s="1"/>
  <c r="T109" i="16"/>
  <c r="S109" i="16"/>
  <c r="BL109" i="16" s="1"/>
  <c r="T107" i="16"/>
  <c r="S107" i="16"/>
  <c r="BL107" i="16" s="1"/>
  <c r="T106" i="16"/>
  <c r="S106" i="16"/>
  <c r="BL106" i="16" s="1"/>
  <c r="T105" i="16"/>
  <c r="S105" i="16"/>
  <c r="BL105" i="16" s="1"/>
  <c r="T104" i="16"/>
  <c r="S104" i="16"/>
  <c r="BL104" i="16" s="1"/>
  <c r="T103" i="16"/>
  <c r="S103" i="16"/>
  <c r="BL103" i="16" s="1"/>
  <c r="T102" i="16"/>
  <c r="S102" i="16"/>
  <c r="BL102" i="16" s="1"/>
  <c r="T101" i="16"/>
  <c r="S101" i="16"/>
  <c r="BL101" i="16" s="1"/>
  <c r="T100" i="16"/>
  <c r="S100" i="16"/>
  <c r="BL100" i="16" s="1"/>
  <c r="T99" i="16"/>
  <c r="S99" i="16"/>
  <c r="BL99" i="16" s="1"/>
  <c r="T98" i="16"/>
  <c r="S98" i="16"/>
  <c r="BL98" i="16" s="1"/>
  <c r="T97" i="16"/>
  <c r="S97" i="16"/>
  <c r="BL97" i="16" s="1"/>
  <c r="T96" i="16"/>
  <c r="S96" i="16"/>
  <c r="BL96" i="16" s="1"/>
  <c r="T95" i="16"/>
  <c r="S95" i="16"/>
  <c r="BL95" i="16" s="1"/>
  <c r="T94" i="16"/>
  <c r="S94" i="16"/>
  <c r="T93" i="16"/>
  <c r="S93" i="16"/>
  <c r="BL93" i="16" s="1"/>
  <c r="T92" i="16"/>
  <c r="S92" i="16"/>
  <c r="BL92" i="16" s="1"/>
  <c r="T91" i="16"/>
  <c r="S91" i="16"/>
  <c r="BL91" i="16" s="1"/>
  <c r="T69" i="16"/>
  <c r="S69" i="16"/>
  <c r="BL69" i="16" s="1"/>
  <c r="S68" i="16"/>
  <c r="BL68" i="16" s="1"/>
  <c r="T67" i="16"/>
  <c r="S67" i="16"/>
  <c r="BL67" i="16" s="1"/>
  <c r="T66" i="16"/>
  <c r="S66" i="16"/>
  <c r="BL66" i="16" s="1"/>
  <c r="T65" i="16"/>
  <c r="S65" i="16"/>
  <c r="BL65" i="16" s="1"/>
  <c r="T64" i="16"/>
  <c r="S64" i="16"/>
  <c r="BL64" i="16" s="1"/>
  <c r="T63" i="16"/>
  <c r="S63" i="16"/>
  <c r="BL63" i="16" s="1"/>
  <c r="T62" i="16"/>
  <c r="S62" i="16"/>
  <c r="BL62" i="16" s="1"/>
  <c r="T61" i="16"/>
  <c r="S61" i="16"/>
  <c r="BL61" i="16" s="1"/>
  <c r="T60" i="16"/>
  <c r="S60" i="16"/>
  <c r="BL60" i="16" s="1"/>
  <c r="T59" i="16"/>
  <c r="S59" i="16"/>
  <c r="BL59" i="16" s="1"/>
  <c r="T58" i="16"/>
  <c r="S58" i="16"/>
  <c r="BL58" i="16" s="1"/>
  <c r="T57" i="16"/>
  <c r="S57" i="16"/>
  <c r="T56" i="16"/>
  <c r="S56" i="16"/>
  <c r="BL56" i="16" s="1"/>
  <c r="T55" i="16"/>
  <c r="S55" i="16"/>
  <c r="BL55" i="16" s="1"/>
  <c r="T54" i="16"/>
  <c r="S54" i="16"/>
  <c r="BL54" i="16" s="1"/>
  <c r="T53" i="16"/>
  <c r="S53" i="16"/>
  <c r="BL53" i="16" s="1"/>
  <c r="T52" i="16"/>
  <c r="S52" i="16"/>
  <c r="BL52" i="16" s="1"/>
  <c r="T51" i="16"/>
  <c r="S51" i="16"/>
  <c r="BL51" i="16" s="1"/>
  <c r="T29" i="16"/>
  <c r="S29" i="16"/>
  <c r="S28" i="16"/>
  <c r="BL28" i="16" s="1"/>
  <c r="T27" i="16"/>
  <c r="S27" i="16"/>
  <c r="BL27" i="16" s="1"/>
  <c r="T26" i="16"/>
  <c r="S26" i="16"/>
  <c r="BL26" i="16" s="1"/>
  <c r="T25" i="16"/>
  <c r="S25" i="16"/>
  <c r="T24" i="16"/>
  <c r="S24" i="16"/>
  <c r="T23" i="16"/>
  <c r="S23" i="16"/>
  <c r="BL23" i="16" s="1"/>
  <c r="T22" i="16"/>
  <c r="S22" i="16"/>
  <c r="BL22" i="16" s="1"/>
  <c r="T21" i="16"/>
  <c r="S21" i="16"/>
  <c r="T20" i="16"/>
  <c r="S20" i="16"/>
  <c r="BL20" i="16" s="1"/>
  <c r="T19" i="16"/>
  <c r="S19" i="16"/>
  <c r="BL19" i="16" s="1"/>
  <c r="T18" i="16"/>
  <c r="S18" i="16"/>
  <c r="BL18" i="16" s="1"/>
  <c r="T17" i="16"/>
  <c r="S17" i="16"/>
  <c r="BL17" i="16" s="1"/>
  <c r="T16" i="16"/>
  <c r="S16" i="16"/>
  <c r="BL16" i="16" s="1"/>
  <c r="T15" i="16"/>
  <c r="S15" i="16"/>
  <c r="BL15" i="16" s="1"/>
  <c r="T14" i="16"/>
  <c r="S14" i="16"/>
  <c r="BL14" i="16" s="1"/>
  <c r="T13" i="16"/>
  <c r="S13" i="16"/>
  <c r="T12" i="16"/>
  <c r="S12" i="16"/>
  <c r="BL12" i="16" s="1"/>
  <c r="T11" i="16"/>
  <c r="S11" i="16"/>
  <c r="BL11" i="16" s="1"/>
  <c r="BP508" i="16" l="1"/>
  <c r="BQ508" i="16" s="1"/>
  <c r="BJ508" i="16" s="1"/>
  <c r="BI388" i="16"/>
  <c r="BP268" i="16"/>
  <c r="BQ268" i="16" s="1"/>
  <c r="BI148" i="16"/>
  <c r="BI508" i="16"/>
  <c r="Z512" i="16"/>
  <c r="BP468" i="16"/>
  <c r="BQ468" i="16" s="1"/>
  <c r="BP348" i="16"/>
  <c r="BQ348" i="16" s="1"/>
  <c r="BI308" i="16"/>
  <c r="BP228" i="16"/>
  <c r="BQ228" i="16" s="1"/>
  <c r="BI188" i="16"/>
  <c r="Z192" i="16"/>
  <c r="BI108" i="16"/>
  <c r="BP21" i="16"/>
  <c r="BQ21" i="16" s="1"/>
  <c r="BJ21" i="16" s="1"/>
  <c r="BP29" i="16"/>
  <c r="BQ29" i="16" s="1"/>
  <c r="BJ29" i="16" s="1"/>
  <c r="BP24" i="16"/>
  <c r="BQ24" i="16" s="1"/>
  <c r="BP16" i="16"/>
  <c r="BQ16" i="16" s="1"/>
  <c r="BP19" i="16"/>
  <c r="BQ19" i="16" s="1"/>
  <c r="BP27" i="16"/>
  <c r="BQ27" i="16" s="1"/>
  <c r="BQ11" i="16"/>
  <c r="BJ11" i="16" s="1"/>
  <c r="BP13" i="16"/>
  <c r="BQ13" i="16" s="1"/>
  <c r="BP23" i="16"/>
  <c r="BQ23" i="16" s="1"/>
  <c r="BP26" i="16"/>
  <c r="BQ26" i="16" s="1"/>
  <c r="BJ26" i="16" s="1"/>
  <c r="BP17" i="16"/>
  <c r="BQ17" i="16" s="1"/>
  <c r="BJ17" i="16" s="1"/>
  <c r="BP22" i="16"/>
  <c r="BQ22" i="16" s="1"/>
  <c r="BP12" i="16"/>
  <c r="BQ12" i="16" s="1"/>
  <c r="BP20" i="16"/>
  <c r="BQ20" i="16" s="1"/>
  <c r="BP28" i="16"/>
  <c r="BQ28" i="16" s="1"/>
  <c r="BP531" i="16"/>
  <c r="BQ531" i="16" s="1"/>
  <c r="BJ531" i="16" s="1"/>
  <c r="BP535" i="16"/>
  <c r="BQ535" i="16" s="1"/>
  <c r="BI535" i="16" s="1"/>
  <c r="BP539" i="16"/>
  <c r="BQ539" i="16" s="1"/>
  <c r="BI539" i="16" s="1"/>
  <c r="BP543" i="16"/>
  <c r="BQ543" i="16" s="1"/>
  <c r="BJ543" i="16" s="1"/>
  <c r="BP532" i="16"/>
  <c r="BQ532" i="16" s="1"/>
  <c r="BJ532" i="16" s="1"/>
  <c r="BP544" i="16"/>
  <c r="BQ544" i="16" s="1"/>
  <c r="BP540" i="16"/>
  <c r="BQ540" i="16" s="1"/>
  <c r="BP534" i="16"/>
  <c r="BQ534" i="16" s="1"/>
  <c r="BP538" i="16"/>
  <c r="BQ538" i="16" s="1"/>
  <c r="BP549" i="16"/>
  <c r="BQ549" i="16" s="1"/>
  <c r="BP537" i="16"/>
  <c r="BQ537" i="16" s="1"/>
  <c r="BP546" i="16"/>
  <c r="BQ546" i="16" s="1"/>
  <c r="BP533" i="16"/>
  <c r="BQ533" i="16" s="1"/>
  <c r="BP545" i="16"/>
  <c r="BQ545" i="16" s="1"/>
  <c r="BP548" i="16"/>
  <c r="BQ548" i="16" s="1"/>
  <c r="BP542" i="16"/>
  <c r="BQ542" i="16" s="1"/>
  <c r="BP536" i="16"/>
  <c r="BQ536" i="16" s="1"/>
  <c r="BP541" i="16"/>
  <c r="BQ541" i="16" s="1"/>
  <c r="BP498" i="16"/>
  <c r="BQ498" i="16" s="1"/>
  <c r="BJ498" i="16" s="1"/>
  <c r="BM493" i="16"/>
  <c r="BP499" i="16"/>
  <c r="BQ499" i="16" s="1"/>
  <c r="BI499" i="16" s="1"/>
  <c r="BP506" i="16"/>
  <c r="BQ506" i="16" s="1"/>
  <c r="BJ506" i="16" s="1"/>
  <c r="BP507" i="16"/>
  <c r="BQ507" i="16" s="1"/>
  <c r="BJ507" i="16" s="1"/>
  <c r="BP502" i="16"/>
  <c r="BQ502" i="16" s="1"/>
  <c r="BJ502" i="16" s="1"/>
  <c r="BP494" i="16"/>
  <c r="BQ494" i="16" s="1"/>
  <c r="BP509" i="16"/>
  <c r="BQ509" i="16" s="1"/>
  <c r="BP503" i="16"/>
  <c r="BQ503" i="16" s="1"/>
  <c r="BJ503" i="16" s="1"/>
  <c r="BP493" i="16"/>
  <c r="BQ493" i="16" s="1"/>
  <c r="BP495" i="16"/>
  <c r="BQ495" i="16" s="1"/>
  <c r="BP505" i="16"/>
  <c r="BQ505" i="16" s="1"/>
  <c r="BP496" i="16"/>
  <c r="BQ496" i="16" s="1"/>
  <c r="BI496" i="16" s="1"/>
  <c r="BP463" i="16"/>
  <c r="BQ463" i="16" s="1"/>
  <c r="BJ463" i="16" s="1"/>
  <c r="BP454" i="16"/>
  <c r="BQ454" i="16" s="1"/>
  <c r="BJ454" i="16" s="1"/>
  <c r="BP459" i="16"/>
  <c r="BQ459" i="16" s="1"/>
  <c r="BJ459" i="16" s="1"/>
  <c r="BP467" i="16"/>
  <c r="BQ467" i="16" s="1"/>
  <c r="BJ467" i="16" s="1"/>
  <c r="BP455" i="16"/>
  <c r="BQ455" i="16" s="1"/>
  <c r="BJ455" i="16" s="1"/>
  <c r="BP458" i="16"/>
  <c r="BQ458" i="16" s="1"/>
  <c r="BJ458" i="16" s="1"/>
  <c r="BP451" i="16"/>
  <c r="BQ451" i="16" s="1"/>
  <c r="BJ451" i="16" s="1"/>
  <c r="BP462" i="16"/>
  <c r="BQ462" i="16" s="1"/>
  <c r="BP466" i="16"/>
  <c r="BQ466" i="16" s="1"/>
  <c r="O472" i="16"/>
  <c r="BP457" i="16"/>
  <c r="BQ457" i="16" s="1"/>
  <c r="BP453" i="16"/>
  <c r="BQ453" i="16" s="1"/>
  <c r="BP465" i="16"/>
  <c r="BQ465" i="16" s="1"/>
  <c r="BL453" i="16"/>
  <c r="BP456" i="16"/>
  <c r="BQ456" i="16" s="1"/>
  <c r="BP461" i="16"/>
  <c r="BQ461" i="16" s="1"/>
  <c r="BI454" i="16"/>
  <c r="BP464" i="16"/>
  <c r="BQ464" i="16" s="1"/>
  <c r="BP452" i="16"/>
  <c r="BQ452" i="16" s="1"/>
  <c r="BP469" i="16"/>
  <c r="BQ469" i="16" s="1"/>
  <c r="BP460" i="16"/>
  <c r="BQ460" i="16" s="1"/>
  <c r="BP419" i="16"/>
  <c r="BQ419" i="16" s="1"/>
  <c r="BI419" i="16" s="1"/>
  <c r="BP427" i="16"/>
  <c r="BQ427" i="16" s="1"/>
  <c r="BI427" i="16" s="1"/>
  <c r="BP420" i="16"/>
  <c r="BQ420" i="16" s="1"/>
  <c r="BI420" i="16" s="1"/>
  <c r="BP418" i="16"/>
  <c r="BQ418" i="16" s="1"/>
  <c r="BI418" i="16" s="1"/>
  <c r="BP426" i="16"/>
  <c r="BQ426" i="16" s="1"/>
  <c r="BI426" i="16" s="1"/>
  <c r="BP411" i="16"/>
  <c r="BQ411" i="16" s="1"/>
  <c r="BJ411" i="16" s="1"/>
  <c r="BJ419" i="16"/>
  <c r="BP422" i="16"/>
  <c r="BQ422" i="16" s="1"/>
  <c r="BP417" i="16"/>
  <c r="BQ417" i="16" s="1"/>
  <c r="BP414" i="16"/>
  <c r="BQ414" i="16" s="1"/>
  <c r="BP416" i="16"/>
  <c r="BQ416" i="16" s="1"/>
  <c r="BP413" i="16"/>
  <c r="BQ413" i="16" s="1"/>
  <c r="BP424" i="16"/>
  <c r="BQ424" i="16" s="1"/>
  <c r="BP425" i="16"/>
  <c r="BQ425" i="16" s="1"/>
  <c r="BP421" i="16"/>
  <c r="BQ421" i="16" s="1"/>
  <c r="BP415" i="16"/>
  <c r="BQ415" i="16" s="1"/>
  <c r="BP429" i="16"/>
  <c r="BQ429" i="16" s="1"/>
  <c r="BP412" i="16"/>
  <c r="BQ412" i="16" s="1"/>
  <c r="BP423" i="16"/>
  <c r="BQ423" i="16" s="1"/>
  <c r="Z392" i="16"/>
  <c r="BP386" i="16"/>
  <c r="BQ386" i="16" s="1"/>
  <c r="BJ386" i="16" s="1"/>
  <c r="BP371" i="16"/>
  <c r="BQ371" i="16" s="1"/>
  <c r="BJ371" i="16" s="1"/>
  <c r="BP379" i="16"/>
  <c r="BQ379" i="16" s="1"/>
  <c r="BI379" i="16" s="1"/>
  <c r="BP378" i="16"/>
  <c r="BQ378" i="16" s="1"/>
  <c r="BJ378" i="16" s="1"/>
  <c r="BP387" i="16"/>
  <c r="BQ387" i="16" s="1"/>
  <c r="BJ387" i="16" s="1"/>
  <c r="BP377" i="16"/>
  <c r="BQ377" i="16" s="1"/>
  <c r="BP380" i="16"/>
  <c r="BQ380" i="16" s="1"/>
  <c r="BP373" i="16"/>
  <c r="BQ373" i="16" s="1"/>
  <c r="BP385" i="16"/>
  <c r="BQ385" i="16" s="1"/>
  <c r="BP375" i="16"/>
  <c r="BQ375" i="16" s="1"/>
  <c r="BP376" i="16"/>
  <c r="BQ376" i="16" s="1"/>
  <c r="BP381" i="16"/>
  <c r="BQ381" i="16" s="1"/>
  <c r="BP372" i="16"/>
  <c r="BQ372" i="16" s="1"/>
  <c r="BP383" i="16"/>
  <c r="BQ383" i="16" s="1"/>
  <c r="BP374" i="16"/>
  <c r="BQ374" i="16" s="1"/>
  <c r="BP382" i="16"/>
  <c r="BQ382" i="16" s="1"/>
  <c r="BP384" i="16"/>
  <c r="BQ384" i="16" s="1"/>
  <c r="BP389" i="16"/>
  <c r="BQ389" i="16" s="1"/>
  <c r="BN332" i="16"/>
  <c r="BP335" i="16"/>
  <c r="BQ335" i="16" s="1"/>
  <c r="BJ335" i="16" s="1"/>
  <c r="BP339" i="16"/>
  <c r="BQ339" i="16" s="1"/>
  <c r="BI339" i="16" s="1"/>
  <c r="BP347" i="16"/>
  <c r="BQ347" i="16" s="1"/>
  <c r="BJ347" i="16" s="1"/>
  <c r="Z352" i="16"/>
  <c r="BM333" i="16"/>
  <c r="BP333" i="16" s="1"/>
  <c r="BQ333" i="16" s="1"/>
  <c r="BP331" i="16"/>
  <c r="BQ331" i="16" s="1"/>
  <c r="BP343" i="16"/>
  <c r="BQ343" i="16" s="1"/>
  <c r="BP337" i="16"/>
  <c r="BQ337" i="16" s="1"/>
  <c r="BJ337" i="16" s="1"/>
  <c r="BP345" i="16"/>
  <c r="BQ345" i="16" s="1"/>
  <c r="BJ345" i="16" s="1"/>
  <c r="BP349" i="16"/>
  <c r="BQ349" i="16" s="1"/>
  <c r="BP342" i="16"/>
  <c r="BQ342" i="16" s="1"/>
  <c r="BP346" i="16"/>
  <c r="BQ346" i="16" s="1"/>
  <c r="BP336" i="16"/>
  <c r="BQ336" i="16" s="1"/>
  <c r="BP338" i="16"/>
  <c r="BQ338" i="16" s="1"/>
  <c r="O352" i="16"/>
  <c r="BP344" i="16"/>
  <c r="BQ344" i="16" s="1"/>
  <c r="BP332" i="16"/>
  <c r="BQ332" i="16" s="1"/>
  <c r="BP340" i="16"/>
  <c r="BQ340" i="16" s="1"/>
  <c r="BP334" i="16"/>
  <c r="BQ334" i="16" s="1"/>
  <c r="BP341" i="16"/>
  <c r="BQ341" i="16" s="1"/>
  <c r="O312" i="16"/>
  <c r="BP295" i="16"/>
  <c r="BQ295" i="16" s="1"/>
  <c r="BJ295" i="16" s="1"/>
  <c r="BP307" i="16"/>
  <c r="BQ307" i="16" s="1"/>
  <c r="BI307" i="16" s="1"/>
  <c r="BP291" i="16"/>
  <c r="BQ291" i="16" s="1"/>
  <c r="BJ291" i="16" s="1"/>
  <c r="BP306" i="16"/>
  <c r="BQ306" i="16" s="1"/>
  <c r="BJ306" i="16" s="1"/>
  <c r="BP298" i="16"/>
  <c r="BQ298" i="16" s="1"/>
  <c r="BI298" i="16" s="1"/>
  <c r="BP299" i="16"/>
  <c r="BQ299" i="16" s="1"/>
  <c r="BJ299" i="16" s="1"/>
  <c r="BP296" i="16"/>
  <c r="BQ296" i="16" s="1"/>
  <c r="BP300" i="16"/>
  <c r="BQ300" i="16" s="1"/>
  <c r="BP303" i="16"/>
  <c r="BQ303" i="16" s="1"/>
  <c r="BP304" i="16"/>
  <c r="BQ304" i="16" s="1"/>
  <c r="BP292" i="16"/>
  <c r="BQ292" i="16" s="1"/>
  <c r="BP294" i="16"/>
  <c r="BQ294" i="16" s="1"/>
  <c r="BP309" i="16"/>
  <c r="BQ309" i="16" s="1"/>
  <c r="BP297" i="16"/>
  <c r="BQ297" i="16" s="1"/>
  <c r="BP301" i="16"/>
  <c r="BQ301" i="16" s="1"/>
  <c r="BP302" i="16"/>
  <c r="BQ302" i="16" s="1"/>
  <c r="BP293" i="16"/>
  <c r="BQ293" i="16" s="1"/>
  <c r="BP305" i="16"/>
  <c r="BQ305" i="16" s="1"/>
  <c r="BP264" i="16"/>
  <c r="BQ264" i="16" s="1"/>
  <c r="BJ264" i="16" s="1"/>
  <c r="BP261" i="16"/>
  <c r="BQ261" i="16" s="1"/>
  <c r="BP255" i="16"/>
  <c r="BQ255" i="16" s="1"/>
  <c r="BJ255" i="16" s="1"/>
  <c r="BP252" i="16"/>
  <c r="BQ252" i="16" s="1"/>
  <c r="BJ252" i="16" s="1"/>
  <c r="BP263" i="16"/>
  <c r="BQ263" i="16" s="1"/>
  <c r="BJ263" i="16" s="1"/>
  <c r="BP260" i="16"/>
  <c r="BQ260" i="16" s="1"/>
  <c r="BJ260" i="16" s="1"/>
  <c r="BP256" i="16"/>
  <c r="BQ256" i="16" s="1"/>
  <c r="BJ256" i="16" s="1"/>
  <c r="BP267" i="16"/>
  <c r="BQ267" i="16" s="1"/>
  <c r="BJ267" i="16" s="1"/>
  <c r="BP253" i="16"/>
  <c r="BQ253" i="16" s="1"/>
  <c r="BI253" i="16" s="1"/>
  <c r="BP258" i="16"/>
  <c r="BQ258" i="16" s="1"/>
  <c r="BP269" i="16"/>
  <c r="BQ269" i="16" s="1"/>
  <c r="BP266" i="16"/>
  <c r="BQ266" i="16" s="1"/>
  <c r="BP254" i="16"/>
  <c r="BQ254" i="16" s="1"/>
  <c r="BP257" i="16"/>
  <c r="BQ257" i="16" s="1"/>
  <c r="BP251" i="16"/>
  <c r="BQ251" i="16" s="1"/>
  <c r="BP262" i="16"/>
  <c r="BQ262" i="16" s="1"/>
  <c r="BP265" i="16"/>
  <c r="BQ265" i="16" s="1"/>
  <c r="BP259" i="16"/>
  <c r="BQ259" i="16" s="1"/>
  <c r="Z232" i="16"/>
  <c r="BM211" i="16"/>
  <c r="BP211" i="16" s="1"/>
  <c r="BQ211" i="16" s="1"/>
  <c r="BP218" i="16"/>
  <c r="BQ218" i="16" s="1"/>
  <c r="BI218" i="16" s="1"/>
  <c r="BP227" i="16"/>
  <c r="BQ227" i="16" s="1"/>
  <c r="BI227" i="16" s="1"/>
  <c r="BP219" i="16"/>
  <c r="BQ219" i="16" s="1"/>
  <c r="BJ219" i="16" s="1"/>
  <c r="BP226" i="16"/>
  <c r="BQ226" i="16" s="1"/>
  <c r="BJ226" i="16" s="1"/>
  <c r="BJ218" i="16"/>
  <c r="BP213" i="16"/>
  <c r="BQ213" i="16" s="1"/>
  <c r="BP225" i="16"/>
  <c r="BQ225" i="16" s="1"/>
  <c r="BP222" i="16"/>
  <c r="BQ222" i="16" s="1"/>
  <c r="BP216" i="16"/>
  <c r="BQ216" i="16" s="1"/>
  <c r="BP221" i="16"/>
  <c r="BQ221" i="16" s="1"/>
  <c r="BP224" i="16"/>
  <c r="BQ224" i="16" s="1"/>
  <c r="BP229" i="16"/>
  <c r="BQ229" i="16" s="1"/>
  <c r="BP215" i="16"/>
  <c r="BQ215" i="16" s="1"/>
  <c r="BP220" i="16"/>
  <c r="BQ220" i="16" s="1"/>
  <c r="BP223" i="16"/>
  <c r="BQ223" i="16" s="1"/>
  <c r="BP217" i="16"/>
  <c r="BQ217" i="16" s="1"/>
  <c r="BP212" i="16"/>
  <c r="BQ212" i="16" s="1"/>
  <c r="BP214" i="16"/>
  <c r="BQ214" i="16" s="1"/>
  <c r="BP171" i="16"/>
  <c r="BQ171" i="16" s="1"/>
  <c r="BI171" i="16" s="1"/>
  <c r="BP187" i="16"/>
  <c r="BQ187" i="16" s="1"/>
  <c r="BJ187" i="16" s="1"/>
  <c r="BM173" i="16"/>
  <c r="BP175" i="16"/>
  <c r="BQ175" i="16" s="1"/>
  <c r="BJ175" i="16" s="1"/>
  <c r="BP183" i="16"/>
  <c r="BQ183" i="16" s="1"/>
  <c r="BJ183" i="16" s="1"/>
  <c r="BP174" i="16"/>
  <c r="BQ174" i="16" s="1"/>
  <c r="BJ174" i="16" s="1"/>
  <c r="BP179" i="16"/>
  <c r="BQ179" i="16" s="1"/>
  <c r="BI179" i="16" s="1"/>
  <c r="BP178" i="16"/>
  <c r="BQ178" i="16" s="1"/>
  <c r="BP177" i="16"/>
  <c r="BQ177" i="16" s="1"/>
  <c r="BP182" i="16"/>
  <c r="BQ182" i="16" s="1"/>
  <c r="BP173" i="16"/>
  <c r="BQ173" i="16" s="1"/>
  <c r="BP176" i="16"/>
  <c r="BQ176" i="16" s="1"/>
  <c r="O192" i="16"/>
  <c r="BP184" i="16"/>
  <c r="BQ184" i="16" s="1"/>
  <c r="BP172" i="16"/>
  <c r="BQ172" i="16" s="1"/>
  <c r="BP186" i="16"/>
  <c r="BQ186" i="16" s="1"/>
  <c r="BP185" i="16"/>
  <c r="BQ185" i="16" s="1"/>
  <c r="BP181" i="16"/>
  <c r="BQ181" i="16" s="1"/>
  <c r="BP189" i="16"/>
  <c r="BQ189" i="16" s="1"/>
  <c r="BP180" i="16"/>
  <c r="BQ180" i="16" s="1"/>
  <c r="BP143" i="16"/>
  <c r="BQ143" i="16" s="1"/>
  <c r="BJ143" i="16" s="1"/>
  <c r="BP139" i="16"/>
  <c r="BQ139" i="16" s="1"/>
  <c r="BJ139" i="16" s="1"/>
  <c r="BP147" i="16"/>
  <c r="BQ147" i="16" s="1"/>
  <c r="BJ147" i="16" s="1"/>
  <c r="BP140" i="16"/>
  <c r="BQ140" i="16" s="1"/>
  <c r="BI140" i="16" s="1"/>
  <c r="BP131" i="16"/>
  <c r="BQ131" i="16" s="1"/>
  <c r="BJ131" i="16" s="1"/>
  <c r="BP135" i="16"/>
  <c r="BQ135" i="16" s="1"/>
  <c r="BI135" i="16" s="1"/>
  <c r="BP137" i="16"/>
  <c r="BQ137" i="16" s="1"/>
  <c r="BJ137" i="16" s="1"/>
  <c r="BP145" i="16"/>
  <c r="BQ145" i="16" s="1"/>
  <c r="BJ145" i="16" s="1"/>
  <c r="BP134" i="16"/>
  <c r="BQ134" i="16" s="1"/>
  <c r="BP138" i="16"/>
  <c r="BQ138" i="16" s="1"/>
  <c r="BP142" i="16"/>
  <c r="BQ142" i="16" s="1"/>
  <c r="BP146" i="16"/>
  <c r="BQ146" i="16" s="1"/>
  <c r="BP136" i="16"/>
  <c r="BQ136" i="16" s="1"/>
  <c r="BP133" i="16"/>
  <c r="BQ133" i="16" s="1"/>
  <c r="BP144" i="16"/>
  <c r="BQ144" i="16" s="1"/>
  <c r="BP149" i="16"/>
  <c r="BQ149" i="16" s="1"/>
  <c r="BL133" i="16"/>
  <c r="BP141" i="16"/>
  <c r="BQ141" i="16" s="1"/>
  <c r="BP132" i="16"/>
  <c r="BQ132" i="16" s="1"/>
  <c r="BP51" i="16"/>
  <c r="BQ51" i="16" s="1"/>
  <c r="BJ51" i="16" s="1"/>
  <c r="BP59" i="16"/>
  <c r="BQ59" i="16" s="1"/>
  <c r="BI59" i="16" s="1"/>
  <c r="BP63" i="16"/>
  <c r="BQ63" i="16" s="1"/>
  <c r="BJ63" i="16" s="1"/>
  <c r="BP55" i="16"/>
  <c r="BQ55" i="16" s="1"/>
  <c r="BJ55" i="16" s="1"/>
  <c r="BP67" i="16"/>
  <c r="BQ67" i="16" s="1"/>
  <c r="BI67" i="16" s="1"/>
  <c r="BP54" i="16"/>
  <c r="BQ54" i="16" s="1"/>
  <c r="BJ54" i="16" s="1"/>
  <c r="BP68" i="16"/>
  <c r="BQ68" i="16" s="1"/>
  <c r="BJ68" i="16" s="1"/>
  <c r="BP60" i="16"/>
  <c r="BQ60" i="16" s="1"/>
  <c r="BJ60" i="16" s="1"/>
  <c r="BP58" i="16"/>
  <c r="BQ58" i="16" s="1"/>
  <c r="BP62" i="16"/>
  <c r="BQ62" i="16" s="1"/>
  <c r="BP57" i="16"/>
  <c r="BQ57" i="16" s="1"/>
  <c r="BP66" i="16"/>
  <c r="BQ66" i="16" s="1"/>
  <c r="BP53" i="16"/>
  <c r="BQ53" i="16" s="1"/>
  <c r="BP65" i="16"/>
  <c r="BQ65" i="16" s="1"/>
  <c r="BP56" i="16"/>
  <c r="BQ56" i="16" s="1"/>
  <c r="BP64" i="16"/>
  <c r="BQ64" i="16" s="1"/>
  <c r="BP69" i="16"/>
  <c r="BQ69" i="16" s="1"/>
  <c r="BP61" i="16"/>
  <c r="BQ61" i="16" s="1"/>
  <c r="BP52" i="16"/>
  <c r="BQ52" i="16" s="1"/>
  <c r="BP504" i="16"/>
  <c r="BQ504" i="16" s="1"/>
  <c r="BP501" i="16"/>
  <c r="BQ501" i="16" s="1"/>
  <c r="O512" i="16"/>
  <c r="BP500" i="16"/>
  <c r="BQ500" i="16" s="1"/>
  <c r="BP497" i="16"/>
  <c r="BQ497" i="16" s="1"/>
  <c r="BP492" i="16"/>
  <c r="BQ492" i="16" s="1"/>
  <c r="BL491" i="16"/>
  <c r="BP491" i="16" s="1"/>
  <c r="BQ491" i="16" s="1"/>
  <c r="Z552" i="16"/>
  <c r="BP547" i="16"/>
  <c r="BQ547" i="16" s="1"/>
  <c r="BP15" i="16"/>
  <c r="BQ15" i="16" s="1"/>
  <c r="BP14" i="16"/>
  <c r="BQ14" i="16" s="1"/>
  <c r="BP25" i="16"/>
  <c r="BQ25" i="16" s="1"/>
  <c r="BJ25" i="16" s="1"/>
  <c r="BP18" i="16"/>
  <c r="BQ18" i="16" s="1"/>
  <c r="BJ18" i="16" s="1"/>
  <c r="O552" i="16"/>
  <c r="AK432" i="16"/>
  <c r="AV232" i="16"/>
  <c r="Z32" i="16"/>
  <c r="Z312" i="16"/>
  <c r="AK72" i="16"/>
  <c r="AV112" i="16"/>
  <c r="AK192" i="16"/>
  <c r="O232" i="16"/>
  <c r="O392" i="16"/>
  <c r="Z112" i="16"/>
  <c r="Z272" i="16"/>
  <c r="Z432" i="16"/>
  <c r="AK392" i="16"/>
  <c r="AK512" i="16"/>
  <c r="AK552" i="16"/>
  <c r="O112" i="16"/>
  <c r="O272" i="16"/>
  <c r="O432" i="16"/>
  <c r="Z152" i="16"/>
  <c r="Z472" i="16"/>
  <c r="AV272" i="16"/>
  <c r="AV432" i="16"/>
  <c r="O72" i="16"/>
  <c r="AK232" i="16"/>
  <c r="AK152" i="16"/>
  <c r="AK312" i="16"/>
  <c r="O32" i="16"/>
  <c r="AK472" i="16"/>
  <c r="AV152" i="16"/>
  <c r="AV192" i="16"/>
  <c r="AV312" i="16"/>
  <c r="AV352" i="16"/>
  <c r="AV392" i="16"/>
  <c r="AV472" i="16"/>
  <c r="AV512" i="16"/>
  <c r="AV552" i="16"/>
  <c r="AK32" i="16"/>
  <c r="AV72" i="16"/>
  <c r="Z72" i="16"/>
  <c r="AK112" i="16"/>
  <c r="AK272" i="16"/>
  <c r="AV32" i="16"/>
  <c r="B262" i="18"/>
  <c r="Z262" i="18" s="1"/>
  <c r="B242" i="18"/>
  <c r="AP242" i="18" s="1"/>
  <c r="B222" i="18"/>
  <c r="J222" i="18" s="1"/>
  <c r="B202" i="18"/>
  <c r="R202" i="18" s="1"/>
  <c r="B182" i="18"/>
  <c r="AP182" i="18" s="1"/>
  <c r="B162" i="18"/>
  <c r="AH162" i="18" s="1"/>
  <c r="B142" i="18"/>
  <c r="AP142" i="18" s="1"/>
  <c r="B122" i="18"/>
  <c r="AP122" i="18" s="1"/>
  <c r="B102" i="18"/>
  <c r="Z102" i="18" s="1"/>
  <c r="B82" i="18"/>
  <c r="J82" i="18" s="1"/>
  <c r="B62" i="18"/>
  <c r="J62" i="18" s="1"/>
  <c r="B42" i="18"/>
  <c r="R42" i="18" s="1"/>
  <c r="B22" i="18"/>
  <c r="AP22" i="18" s="1"/>
  <c r="B2" i="18"/>
  <c r="AP2" i="18" s="1"/>
  <c r="Z62" i="18" l="1"/>
  <c r="BJ418" i="16"/>
  <c r="BJ331" i="16"/>
  <c r="BG352" i="16"/>
  <c r="AH222" i="18"/>
  <c r="R182" i="18"/>
  <c r="J22" i="18"/>
  <c r="R222" i="18"/>
  <c r="BI531" i="16"/>
  <c r="BJ268" i="16"/>
  <c r="BI268" i="16"/>
  <c r="BI543" i="16"/>
  <c r="BJ539" i="16"/>
  <c r="BI498" i="16"/>
  <c r="BJ468" i="16"/>
  <c r="BI468" i="16"/>
  <c r="BI467" i="16"/>
  <c r="BI463" i="16"/>
  <c r="BI459" i="16"/>
  <c r="BJ427" i="16"/>
  <c r="BJ420" i="16"/>
  <c r="BI371" i="16"/>
  <c r="BJ348" i="16"/>
  <c r="BI348" i="16"/>
  <c r="BI337" i="16"/>
  <c r="BI331" i="16"/>
  <c r="BI306" i="16"/>
  <c r="BG312" i="16" s="1"/>
  <c r="BI264" i="16"/>
  <c r="BI255" i="16"/>
  <c r="BI252" i="16"/>
  <c r="BJ228" i="16"/>
  <c r="BI228" i="16"/>
  <c r="BI187" i="16"/>
  <c r="BI175" i="16"/>
  <c r="BJ140" i="16"/>
  <c r="BJ59" i="16"/>
  <c r="BI51" i="16"/>
  <c r="BI21" i="16"/>
  <c r="BI11" i="16"/>
  <c r="BI29" i="16"/>
  <c r="BI26" i="16"/>
  <c r="BG32" i="16" s="1"/>
  <c r="BI17" i="16"/>
  <c r="BI19" i="16"/>
  <c r="BJ19" i="16"/>
  <c r="BJ14" i="16"/>
  <c r="BI14" i="16"/>
  <c r="BI24" i="16"/>
  <c r="BJ24" i="16"/>
  <c r="BJ15" i="16"/>
  <c r="BI15" i="16"/>
  <c r="BI20" i="16"/>
  <c r="BJ20" i="16"/>
  <c r="BJ22" i="16"/>
  <c r="BI22" i="16"/>
  <c r="BJ23" i="16"/>
  <c r="BI23" i="16"/>
  <c r="BJ12" i="16"/>
  <c r="BI12" i="16"/>
  <c r="BI18" i="16"/>
  <c r="BI13" i="16"/>
  <c r="BJ13" i="16"/>
  <c r="BI27" i="16"/>
  <c r="BJ27" i="16"/>
  <c r="BI16" i="16"/>
  <c r="BJ16" i="16"/>
  <c r="BI25" i="16"/>
  <c r="BJ28" i="16"/>
  <c r="BI28" i="16"/>
  <c r="BI507" i="16"/>
  <c r="BJ535" i="16"/>
  <c r="BI532" i="16"/>
  <c r="BJ548" i="16"/>
  <c r="BI548" i="16"/>
  <c r="BJ545" i="16"/>
  <c r="BI545" i="16"/>
  <c r="BJ533" i="16"/>
  <c r="BI533" i="16"/>
  <c r="BI546" i="16"/>
  <c r="BG552" i="16" s="1"/>
  <c r="BJ546" i="16"/>
  <c r="BJ547" i="16"/>
  <c r="BI547" i="16"/>
  <c r="BJ541" i="16"/>
  <c r="BI541" i="16"/>
  <c r="BJ540" i="16"/>
  <c r="BI540" i="16"/>
  <c r="BJ537" i="16"/>
  <c r="BI537" i="16"/>
  <c r="BJ536" i="16"/>
  <c r="BI536" i="16"/>
  <c r="BJ549" i="16"/>
  <c r="BI549" i="16"/>
  <c r="BJ544" i="16"/>
  <c r="BI544" i="16"/>
  <c r="BI542" i="16"/>
  <c r="BJ542" i="16"/>
  <c r="BI538" i="16"/>
  <c r="BJ538" i="16"/>
  <c r="BI534" i="16"/>
  <c r="BJ534" i="16"/>
  <c r="BJ499" i="16"/>
  <c r="BI506" i="16"/>
  <c r="BG512" i="16" s="1"/>
  <c r="BI503" i="16"/>
  <c r="BI505" i="16"/>
  <c r="BJ505" i="16"/>
  <c r="BJ493" i="16"/>
  <c r="BI493" i="16"/>
  <c r="BJ495" i="16"/>
  <c r="BI495" i="16"/>
  <c r="BJ496" i="16"/>
  <c r="BI509" i="16"/>
  <c r="BJ509" i="16"/>
  <c r="BI502" i="16"/>
  <c r="BI494" i="16"/>
  <c r="BJ494" i="16"/>
  <c r="BI455" i="16"/>
  <c r="BI451" i="16"/>
  <c r="BI458" i="16"/>
  <c r="BI452" i="16"/>
  <c r="BJ452" i="16"/>
  <c r="BJ453" i="16"/>
  <c r="BI453" i="16"/>
  <c r="BJ464" i="16"/>
  <c r="BI464" i="16"/>
  <c r="BJ457" i="16"/>
  <c r="BI457" i="16"/>
  <c r="BJ465" i="16"/>
  <c r="BI465" i="16"/>
  <c r="BJ461" i="16"/>
  <c r="BI461" i="16"/>
  <c r="BJ462" i="16"/>
  <c r="BI462" i="16"/>
  <c r="BJ469" i="16"/>
  <c r="BI469" i="16"/>
  <c r="BJ466" i="16"/>
  <c r="BI466" i="16"/>
  <c r="BG472" i="16" s="1"/>
  <c r="BI456" i="16"/>
  <c r="BJ456" i="16"/>
  <c r="BI460" i="16"/>
  <c r="BJ460" i="16"/>
  <c r="BJ426" i="16"/>
  <c r="BI411" i="16"/>
  <c r="BI412" i="16"/>
  <c r="BJ412" i="16"/>
  <c r="BJ429" i="16"/>
  <c r="BI429" i="16"/>
  <c r="BJ417" i="16"/>
  <c r="BI417" i="16"/>
  <c r="BI415" i="16"/>
  <c r="BJ415" i="16"/>
  <c r="BJ413" i="16"/>
  <c r="BI413" i="16"/>
  <c r="BI423" i="16"/>
  <c r="BJ423" i="16"/>
  <c r="BJ421" i="16"/>
  <c r="BI421" i="16"/>
  <c r="BJ422" i="16"/>
  <c r="BI422" i="16"/>
  <c r="BJ425" i="16"/>
  <c r="BI425" i="16"/>
  <c r="BI416" i="16"/>
  <c r="BJ416" i="16"/>
  <c r="BJ414" i="16"/>
  <c r="BI414" i="16"/>
  <c r="BI424" i="16"/>
  <c r="BJ424" i="16"/>
  <c r="BG432" i="16"/>
  <c r="BJ379" i="16"/>
  <c r="BI378" i="16"/>
  <c r="BI386" i="16"/>
  <c r="BG392" i="16" s="1"/>
  <c r="BI387" i="16"/>
  <c r="BJ380" i="16"/>
  <c r="BI380" i="16"/>
  <c r="BJ377" i="16"/>
  <c r="BI377" i="16"/>
  <c r="BJ389" i="16"/>
  <c r="BI389" i="16"/>
  <c r="BJ384" i="16"/>
  <c r="BI384" i="16"/>
  <c r="BI376" i="16"/>
  <c r="BJ376" i="16"/>
  <c r="BJ372" i="16"/>
  <c r="BI372" i="16"/>
  <c r="BJ381" i="16"/>
  <c r="BI381" i="16"/>
  <c r="BJ382" i="16"/>
  <c r="BI382" i="16"/>
  <c r="BJ375" i="16"/>
  <c r="BI375" i="16"/>
  <c r="BJ374" i="16"/>
  <c r="BI374" i="16"/>
  <c r="BJ385" i="16"/>
  <c r="BI385" i="16"/>
  <c r="BJ383" i="16"/>
  <c r="BI383" i="16"/>
  <c r="BJ373" i="16"/>
  <c r="BI373" i="16"/>
  <c r="BJ339" i="16"/>
  <c r="BI335" i="16"/>
  <c r="BI347" i="16"/>
  <c r="BI345" i="16"/>
  <c r="BJ343" i="16"/>
  <c r="BI343" i="16"/>
  <c r="BI336" i="16"/>
  <c r="BJ336" i="16"/>
  <c r="BI332" i="16"/>
  <c r="BJ332" i="16"/>
  <c r="BI342" i="16"/>
  <c r="BJ342" i="16"/>
  <c r="BI346" i="16"/>
  <c r="BJ346" i="16"/>
  <c r="BJ344" i="16"/>
  <c r="BI344" i="16"/>
  <c r="BJ349" i="16"/>
  <c r="BI349" i="16"/>
  <c r="BI338" i="16"/>
  <c r="BJ338" i="16"/>
  <c r="BI334" i="16"/>
  <c r="BJ334" i="16"/>
  <c r="BI340" i="16"/>
  <c r="BJ340" i="16"/>
  <c r="BJ333" i="16"/>
  <c r="BI333" i="16"/>
  <c r="BJ341" i="16"/>
  <c r="BI341" i="16"/>
  <c r="BJ307" i="16"/>
  <c r="BI299" i="16"/>
  <c r="BJ298" i="16"/>
  <c r="BI291" i="16"/>
  <c r="BI295" i="16"/>
  <c r="BJ305" i="16"/>
  <c r="BI305" i="16"/>
  <c r="BJ302" i="16"/>
  <c r="BI302" i="16"/>
  <c r="BJ300" i="16"/>
  <c r="BI300" i="16"/>
  <c r="BJ301" i="16"/>
  <c r="BI301" i="16"/>
  <c r="BJ292" i="16"/>
  <c r="BI292" i="16"/>
  <c r="BJ304" i="16"/>
  <c r="BI304" i="16"/>
  <c r="BJ303" i="16"/>
  <c r="BI303" i="16"/>
  <c r="BJ297" i="16"/>
  <c r="BI297" i="16"/>
  <c r="BJ296" i="16"/>
  <c r="BI296" i="16"/>
  <c r="BJ309" i="16"/>
  <c r="BI309" i="16"/>
  <c r="BJ293" i="16"/>
  <c r="BI293" i="16"/>
  <c r="BJ294" i="16"/>
  <c r="BI294" i="16"/>
  <c r="BI260" i="16"/>
  <c r="BI256" i="16"/>
  <c r="BI263" i="16"/>
  <c r="BI267" i="16"/>
  <c r="BJ253" i="16"/>
  <c r="BI261" i="16"/>
  <c r="BJ261" i="16"/>
  <c r="BI257" i="16"/>
  <c r="BJ257" i="16"/>
  <c r="BJ254" i="16"/>
  <c r="BI254" i="16"/>
  <c r="BJ259" i="16"/>
  <c r="BI259" i="16"/>
  <c r="BI265" i="16"/>
  <c r="BJ265" i="16"/>
  <c r="BJ262" i="16"/>
  <c r="BI262" i="16"/>
  <c r="BJ266" i="16"/>
  <c r="BI266" i="16"/>
  <c r="BG272" i="16" s="1"/>
  <c r="BI269" i="16"/>
  <c r="BJ269" i="16"/>
  <c r="BJ251" i="16"/>
  <c r="BI251" i="16"/>
  <c r="BJ258" i="16"/>
  <c r="BI258" i="16"/>
  <c r="BI226" i="16"/>
  <c r="BJ211" i="16"/>
  <c r="BI211" i="16"/>
  <c r="BJ227" i="16"/>
  <c r="BI219" i="16"/>
  <c r="BJ223" i="16"/>
  <c r="BI223" i="16"/>
  <c r="BG232" i="16"/>
  <c r="BJ220" i="16"/>
  <c r="BI220" i="16"/>
  <c r="BJ225" i="16"/>
  <c r="BI225" i="16"/>
  <c r="BJ215" i="16"/>
  <c r="BI215" i="16"/>
  <c r="BJ213" i="16"/>
  <c r="BI213" i="16"/>
  <c r="BI229" i="16"/>
  <c r="BJ229" i="16"/>
  <c r="BJ224" i="16"/>
  <c r="BI224" i="16"/>
  <c r="BJ214" i="16"/>
  <c r="BI214" i="16"/>
  <c r="BJ221" i="16"/>
  <c r="BI221" i="16"/>
  <c r="BJ212" i="16"/>
  <c r="BI212" i="16"/>
  <c r="BJ216" i="16"/>
  <c r="BI216" i="16"/>
  <c r="BI217" i="16"/>
  <c r="BJ217" i="16"/>
  <c r="BJ222" i="16"/>
  <c r="BI222" i="16"/>
  <c r="BI174" i="16"/>
  <c r="BJ179" i="16"/>
  <c r="BI183" i="16"/>
  <c r="BJ171" i="16"/>
  <c r="BI180" i="16"/>
  <c r="BJ180" i="16"/>
  <c r="BI189" i="16"/>
  <c r="BJ189" i="16"/>
  <c r="BI181" i="16"/>
  <c r="BJ181" i="16"/>
  <c r="BI173" i="16"/>
  <c r="BJ173" i="16"/>
  <c r="BI176" i="16"/>
  <c r="BJ176" i="16"/>
  <c r="BI182" i="16"/>
  <c r="BJ182" i="16"/>
  <c r="BI185" i="16"/>
  <c r="BJ185" i="16"/>
  <c r="BI177" i="16"/>
  <c r="BJ177" i="16"/>
  <c r="BJ186" i="16"/>
  <c r="BI186" i="16"/>
  <c r="BG192" i="16" s="1"/>
  <c r="BJ178" i="16"/>
  <c r="BI178" i="16"/>
  <c r="BI172" i="16"/>
  <c r="BJ172" i="16"/>
  <c r="BI184" i="16"/>
  <c r="BJ184" i="16"/>
  <c r="BI131" i="16"/>
  <c r="BI147" i="16"/>
  <c r="BI143" i="16"/>
  <c r="BJ135" i="16"/>
  <c r="BI139" i="16"/>
  <c r="BI145" i="16"/>
  <c r="BI137" i="16"/>
  <c r="BJ141" i="16"/>
  <c r="BI141" i="16"/>
  <c r="BJ142" i="16"/>
  <c r="BI142" i="16"/>
  <c r="BJ138" i="16"/>
  <c r="BI138" i="16"/>
  <c r="BJ149" i="16"/>
  <c r="BI149" i="16"/>
  <c r="BJ134" i="16"/>
  <c r="BI134" i="16"/>
  <c r="BI144" i="16"/>
  <c r="BJ144" i="16"/>
  <c r="BJ133" i="16"/>
  <c r="BI133" i="16"/>
  <c r="BI136" i="16"/>
  <c r="BJ136" i="16"/>
  <c r="BJ132" i="16"/>
  <c r="BI132" i="16"/>
  <c r="BJ146" i="16"/>
  <c r="BI146" i="16"/>
  <c r="BG152" i="16" s="1"/>
  <c r="BI54" i="16"/>
  <c r="BI55" i="16"/>
  <c r="BI68" i="16"/>
  <c r="BJ67" i="16"/>
  <c r="BI60" i="16"/>
  <c r="BI63" i="16"/>
  <c r="BJ62" i="16"/>
  <c r="BI62" i="16"/>
  <c r="BJ56" i="16"/>
  <c r="BI56" i="16"/>
  <c r="BJ53" i="16"/>
  <c r="BI53" i="16"/>
  <c r="BJ64" i="16"/>
  <c r="BI64" i="16"/>
  <c r="BJ58" i="16"/>
  <c r="BI58" i="16"/>
  <c r="BJ65" i="16"/>
  <c r="BI65" i="16"/>
  <c r="BJ52" i="16"/>
  <c r="BI52" i="16"/>
  <c r="BJ66" i="16"/>
  <c r="BI66" i="16"/>
  <c r="BG72" i="16" s="1"/>
  <c r="BJ61" i="16"/>
  <c r="BI61" i="16"/>
  <c r="BJ57" i="16"/>
  <c r="BI57" i="16"/>
  <c r="BJ69" i="16"/>
  <c r="BI69" i="16"/>
  <c r="BI504" i="16"/>
  <c r="BJ504" i="16"/>
  <c r="BI501" i="16"/>
  <c r="BJ501" i="16"/>
  <c r="BJ500" i="16"/>
  <c r="BI500" i="16"/>
  <c r="BJ497" i="16"/>
  <c r="BI497" i="16"/>
  <c r="BI492" i="16"/>
  <c r="BJ492" i="16"/>
  <c r="BI491" i="16"/>
  <c r="BJ491" i="16"/>
  <c r="J2" i="18"/>
  <c r="R22" i="18"/>
  <c r="R2" i="18"/>
  <c r="Z162" i="18"/>
  <c r="J262" i="18"/>
  <c r="R102" i="18"/>
  <c r="AH262" i="18"/>
  <c r="AH82" i="18"/>
  <c r="Z242" i="18"/>
  <c r="Z82" i="18"/>
  <c r="AH242" i="18"/>
  <c r="R82" i="18"/>
  <c r="J42" i="18"/>
  <c r="R262" i="18"/>
  <c r="Z222" i="18"/>
  <c r="J102" i="18"/>
  <c r="R62" i="18"/>
  <c r="AP262" i="18"/>
  <c r="AP222" i="18"/>
  <c r="AH102" i="18"/>
  <c r="AH62" i="18"/>
  <c r="R162" i="18"/>
  <c r="J242" i="18"/>
  <c r="J202" i="18"/>
  <c r="AP102" i="18"/>
  <c r="AP62" i="18"/>
  <c r="R242" i="18"/>
  <c r="J182" i="18"/>
  <c r="AP82" i="18"/>
  <c r="Z42" i="18"/>
  <c r="AH122" i="18"/>
  <c r="Z2" i="18"/>
  <c r="J162" i="18"/>
  <c r="Z122" i="18"/>
  <c r="AH2" i="18"/>
  <c r="Z182" i="18"/>
  <c r="J142" i="18"/>
  <c r="R122" i="18"/>
  <c r="Z22" i="18"/>
  <c r="AP202" i="18"/>
  <c r="AH182" i="18"/>
  <c r="R142" i="18"/>
  <c r="J122" i="18"/>
  <c r="AP42" i="18"/>
  <c r="AH22" i="18"/>
  <c r="AH202" i="18"/>
  <c r="Z142" i="18"/>
  <c r="AH42" i="18"/>
  <c r="Z202" i="18"/>
  <c r="AP162" i="18"/>
  <c r="AH142" i="18"/>
  <c r="D523" i="16" l="1"/>
  <c r="D483" i="16"/>
  <c r="D443" i="16"/>
  <c r="D403" i="16"/>
  <c r="D363" i="16"/>
  <c r="D323" i="16"/>
  <c r="D283" i="16"/>
  <c r="D243" i="16"/>
  <c r="D203" i="16"/>
  <c r="D163" i="16"/>
  <c r="D123" i="16"/>
  <c r="D83" i="16"/>
  <c r="D43" i="16"/>
  <c r="D3" i="16"/>
  <c r="H548" i="16"/>
  <c r="H301" i="16"/>
  <c r="I301" i="16"/>
  <c r="H302" i="16"/>
  <c r="I302" i="16"/>
  <c r="H303" i="16"/>
  <c r="I303" i="16"/>
  <c r="H68" i="16"/>
  <c r="Z163" i="16" l="1"/>
  <c r="O163" i="16"/>
  <c r="AV163" i="16"/>
  <c r="AK163" i="16"/>
  <c r="BG163" i="16"/>
  <c r="BG523" i="16"/>
  <c r="AV523" i="16"/>
  <c r="AK523" i="16"/>
  <c r="O523" i="16"/>
  <c r="Z523" i="16"/>
  <c r="BG323" i="16"/>
  <c r="AV323" i="16"/>
  <c r="AK323" i="16"/>
  <c r="Z323" i="16"/>
  <c r="O323" i="16"/>
  <c r="Z43" i="16"/>
  <c r="BG43" i="16"/>
  <c r="O43" i="16"/>
  <c r="AV43" i="16"/>
  <c r="AK43" i="16"/>
  <c r="Z363" i="16"/>
  <c r="O363" i="16"/>
  <c r="BG363" i="16"/>
  <c r="AV363" i="16"/>
  <c r="AK363" i="16"/>
  <c r="Z483" i="16"/>
  <c r="O483" i="16"/>
  <c r="AK483" i="16"/>
  <c r="BG483" i="16"/>
  <c r="AV483" i="16"/>
  <c r="AK283" i="16"/>
  <c r="Z283" i="16"/>
  <c r="O283" i="16"/>
  <c r="BG283" i="16"/>
  <c r="AV283" i="16"/>
  <c r="BG83" i="16"/>
  <c r="AV83" i="16"/>
  <c r="AK83" i="16"/>
  <c r="Z83" i="16"/>
  <c r="O83" i="16"/>
  <c r="BG403" i="16"/>
  <c r="AV403" i="16"/>
  <c r="AK403" i="16"/>
  <c r="Z403" i="16"/>
  <c r="O403" i="16"/>
  <c r="BG203" i="16"/>
  <c r="AV203" i="16"/>
  <c r="AK203" i="16"/>
  <c r="Z203" i="16"/>
  <c r="O203" i="16"/>
  <c r="AK243" i="16"/>
  <c r="O243" i="16"/>
  <c r="BG243" i="16"/>
  <c r="AV243" i="16"/>
  <c r="Z243" i="16"/>
  <c r="BG3" i="16"/>
  <c r="AV3" i="16"/>
  <c r="O3" i="16"/>
  <c r="AK3" i="16"/>
  <c r="Z3" i="16"/>
  <c r="O123" i="16"/>
  <c r="BG123" i="16"/>
  <c r="AV123" i="16"/>
  <c r="AK123" i="16"/>
  <c r="Z123" i="16"/>
  <c r="O443" i="16"/>
  <c r="Z443" i="16"/>
  <c r="BG443" i="16"/>
  <c r="AV443" i="16"/>
  <c r="AK443" i="16"/>
  <c r="H28" i="16" l="1"/>
  <c r="I549" i="16" l="1"/>
  <c r="H549" i="16"/>
  <c r="I547" i="16"/>
  <c r="H547" i="16"/>
  <c r="I546" i="16"/>
  <c r="H546" i="16"/>
  <c r="I545" i="16"/>
  <c r="H545" i="16"/>
  <c r="I544" i="16"/>
  <c r="H544" i="16"/>
  <c r="I543" i="16"/>
  <c r="H543" i="16"/>
  <c r="I542" i="16"/>
  <c r="H542" i="16"/>
  <c r="I541" i="16"/>
  <c r="H541" i="16"/>
  <c r="I540" i="16"/>
  <c r="H540" i="16"/>
  <c r="I539" i="16"/>
  <c r="H539" i="16"/>
  <c r="I538" i="16"/>
  <c r="H538" i="16"/>
  <c r="I537" i="16"/>
  <c r="H537" i="16"/>
  <c r="I536" i="16"/>
  <c r="H536" i="16"/>
  <c r="I535" i="16"/>
  <c r="H535" i="16"/>
  <c r="I534" i="16"/>
  <c r="H534" i="16"/>
  <c r="I533" i="16"/>
  <c r="H533" i="16"/>
  <c r="I532" i="16"/>
  <c r="H532" i="16"/>
  <c r="I531" i="16"/>
  <c r="H531" i="16"/>
  <c r="I509" i="16"/>
  <c r="H509" i="16"/>
  <c r="I507" i="16"/>
  <c r="H507" i="16"/>
  <c r="I506" i="16"/>
  <c r="H506" i="16"/>
  <c r="I505" i="16"/>
  <c r="H505" i="16"/>
  <c r="I504" i="16"/>
  <c r="H504" i="16"/>
  <c r="I503" i="16"/>
  <c r="H503" i="16"/>
  <c r="I502" i="16"/>
  <c r="H502" i="16"/>
  <c r="I501" i="16"/>
  <c r="H501" i="16"/>
  <c r="I500" i="16"/>
  <c r="H500" i="16"/>
  <c r="I499" i="16"/>
  <c r="H499" i="16"/>
  <c r="I498" i="16"/>
  <c r="H498" i="16"/>
  <c r="I497" i="16"/>
  <c r="H497" i="16"/>
  <c r="I496" i="16"/>
  <c r="H496" i="16"/>
  <c r="I495" i="16"/>
  <c r="H495" i="16"/>
  <c r="I494" i="16"/>
  <c r="H494" i="16"/>
  <c r="I493" i="16"/>
  <c r="H493" i="16"/>
  <c r="I492" i="16"/>
  <c r="H492" i="16"/>
  <c r="I491" i="16"/>
  <c r="H491" i="16"/>
  <c r="I469" i="16"/>
  <c r="H469" i="16"/>
  <c r="I467" i="16"/>
  <c r="H467" i="16"/>
  <c r="I466" i="16"/>
  <c r="H466" i="16"/>
  <c r="I465" i="16"/>
  <c r="H465" i="16"/>
  <c r="I464" i="16"/>
  <c r="H464" i="16"/>
  <c r="I463" i="16"/>
  <c r="H463" i="16"/>
  <c r="I462" i="16"/>
  <c r="H462" i="16"/>
  <c r="I461" i="16"/>
  <c r="H461" i="16"/>
  <c r="I460" i="16"/>
  <c r="H460" i="16"/>
  <c r="I459" i="16"/>
  <c r="H459" i="16"/>
  <c r="I458" i="16"/>
  <c r="H458" i="16"/>
  <c r="I457" i="16"/>
  <c r="H457" i="16"/>
  <c r="I456" i="16"/>
  <c r="H456" i="16"/>
  <c r="I455" i="16"/>
  <c r="H455" i="16"/>
  <c r="I454" i="16"/>
  <c r="H454" i="16"/>
  <c r="I453" i="16"/>
  <c r="H453" i="16"/>
  <c r="I452" i="16"/>
  <c r="H452" i="16"/>
  <c r="I451" i="16"/>
  <c r="H451" i="16"/>
  <c r="I429" i="16"/>
  <c r="H429" i="16"/>
  <c r="I427" i="16"/>
  <c r="H427" i="16"/>
  <c r="I426" i="16"/>
  <c r="H426" i="16"/>
  <c r="I425" i="16"/>
  <c r="H425" i="16"/>
  <c r="I424" i="16"/>
  <c r="H424" i="16"/>
  <c r="I423" i="16"/>
  <c r="H423" i="16"/>
  <c r="I422" i="16"/>
  <c r="H422" i="16"/>
  <c r="I421" i="16"/>
  <c r="H421" i="16"/>
  <c r="I420" i="16"/>
  <c r="H420" i="16"/>
  <c r="I419" i="16"/>
  <c r="H419" i="16"/>
  <c r="I418" i="16"/>
  <c r="H418" i="16"/>
  <c r="I417" i="16"/>
  <c r="H417" i="16"/>
  <c r="I416" i="16"/>
  <c r="H416" i="16"/>
  <c r="I415" i="16"/>
  <c r="H415" i="16"/>
  <c r="I414" i="16"/>
  <c r="H414" i="16"/>
  <c r="I413" i="16"/>
  <c r="H413" i="16"/>
  <c r="I412" i="16"/>
  <c r="H412" i="16"/>
  <c r="I411" i="16"/>
  <c r="H411" i="16"/>
  <c r="I389" i="16"/>
  <c r="H389" i="16"/>
  <c r="I387" i="16"/>
  <c r="H387" i="16"/>
  <c r="I386" i="16"/>
  <c r="H386" i="16"/>
  <c r="I385" i="16"/>
  <c r="H385" i="16"/>
  <c r="I384" i="16"/>
  <c r="H384" i="16"/>
  <c r="I383" i="16"/>
  <c r="H383" i="16"/>
  <c r="I382" i="16"/>
  <c r="H382" i="16"/>
  <c r="I381" i="16"/>
  <c r="H381" i="16"/>
  <c r="I380" i="16"/>
  <c r="H380" i="16"/>
  <c r="I379" i="16"/>
  <c r="H379" i="16"/>
  <c r="I378" i="16"/>
  <c r="H378" i="16"/>
  <c r="I377" i="16"/>
  <c r="H377" i="16"/>
  <c r="I376" i="16"/>
  <c r="H376" i="16"/>
  <c r="I375" i="16"/>
  <c r="H375" i="16"/>
  <c r="I374" i="16"/>
  <c r="H374" i="16"/>
  <c r="I373" i="16"/>
  <c r="H373" i="16"/>
  <c r="I372" i="16"/>
  <c r="H372" i="16"/>
  <c r="I371" i="16"/>
  <c r="H371" i="16"/>
  <c r="I349" i="16"/>
  <c r="H349" i="16"/>
  <c r="I347" i="16"/>
  <c r="H347" i="16"/>
  <c r="I346" i="16"/>
  <c r="H346" i="16"/>
  <c r="I345" i="16"/>
  <c r="H345" i="16"/>
  <c r="I344" i="16"/>
  <c r="H344" i="16"/>
  <c r="I343" i="16"/>
  <c r="H343" i="16"/>
  <c r="I342" i="16"/>
  <c r="H342" i="16"/>
  <c r="I341" i="16"/>
  <c r="H341" i="16"/>
  <c r="I340" i="16"/>
  <c r="H340" i="16"/>
  <c r="I339" i="16"/>
  <c r="H339" i="16"/>
  <c r="I338" i="16"/>
  <c r="H338" i="16"/>
  <c r="I337" i="16"/>
  <c r="H337" i="16"/>
  <c r="I336" i="16"/>
  <c r="H336" i="16"/>
  <c r="I335" i="16"/>
  <c r="H335" i="16"/>
  <c r="I334" i="16"/>
  <c r="H334" i="16"/>
  <c r="I333" i="16"/>
  <c r="H333" i="16"/>
  <c r="I332" i="16"/>
  <c r="H332" i="16"/>
  <c r="I331" i="16"/>
  <c r="H331" i="16"/>
  <c r="I309" i="16"/>
  <c r="H309" i="16"/>
  <c r="I307" i="16"/>
  <c r="H307" i="16"/>
  <c r="I306" i="16"/>
  <c r="H306" i="16"/>
  <c r="I305" i="16"/>
  <c r="H305" i="16"/>
  <c r="I304" i="16"/>
  <c r="H304" i="16"/>
  <c r="I300" i="16"/>
  <c r="H300" i="16"/>
  <c r="I299" i="16"/>
  <c r="H299" i="16"/>
  <c r="I298" i="16"/>
  <c r="H298" i="16"/>
  <c r="I297" i="16"/>
  <c r="H297" i="16"/>
  <c r="I296" i="16"/>
  <c r="H296" i="16"/>
  <c r="I295" i="16"/>
  <c r="H295" i="16"/>
  <c r="I294" i="16"/>
  <c r="H294" i="16"/>
  <c r="I293" i="16"/>
  <c r="H293" i="16"/>
  <c r="I292" i="16"/>
  <c r="H292" i="16"/>
  <c r="I291" i="16"/>
  <c r="H291" i="16"/>
  <c r="I269" i="16"/>
  <c r="H269" i="16"/>
  <c r="I267" i="16"/>
  <c r="H267" i="16"/>
  <c r="I266" i="16"/>
  <c r="H266" i="16"/>
  <c r="I265" i="16"/>
  <c r="H265" i="16"/>
  <c r="I264" i="16"/>
  <c r="H264" i="16"/>
  <c r="I263" i="16"/>
  <c r="H263" i="16"/>
  <c r="I262" i="16"/>
  <c r="H262" i="16"/>
  <c r="I261" i="16"/>
  <c r="H261" i="16"/>
  <c r="I260" i="16"/>
  <c r="H260" i="16"/>
  <c r="I259" i="16"/>
  <c r="H259" i="16"/>
  <c r="I258" i="16"/>
  <c r="H258" i="16"/>
  <c r="I257" i="16"/>
  <c r="H257" i="16"/>
  <c r="I256" i="16"/>
  <c r="H256" i="16"/>
  <c r="I255" i="16"/>
  <c r="H255" i="16"/>
  <c r="I254" i="16"/>
  <c r="H254" i="16"/>
  <c r="I253" i="16"/>
  <c r="H253" i="16"/>
  <c r="I252" i="16"/>
  <c r="H252" i="16"/>
  <c r="I251" i="16"/>
  <c r="H251" i="16"/>
  <c r="I229" i="16"/>
  <c r="H229" i="16"/>
  <c r="I227" i="16"/>
  <c r="H227" i="16"/>
  <c r="I226" i="16"/>
  <c r="H226" i="16"/>
  <c r="I225" i="16"/>
  <c r="H225" i="16"/>
  <c r="I224" i="16"/>
  <c r="H224" i="16"/>
  <c r="I223" i="16"/>
  <c r="H223" i="16"/>
  <c r="I222" i="16"/>
  <c r="H222" i="16"/>
  <c r="I221" i="16"/>
  <c r="H221" i="16"/>
  <c r="I220" i="16"/>
  <c r="H220" i="16"/>
  <c r="I219" i="16"/>
  <c r="H219" i="16"/>
  <c r="I218" i="16"/>
  <c r="H218" i="16"/>
  <c r="I217" i="16"/>
  <c r="H217" i="16"/>
  <c r="I216" i="16"/>
  <c r="H216" i="16"/>
  <c r="I215" i="16"/>
  <c r="H215" i="16"/>
  <c r="I214" i="16"/>
  <c r="H214" i="16"/>
  <c r="I213" i="16"/>
  <c r="H213" i="16"/>
  <c r="I212" i="16"/>
  <c r="H212" i="16"/>
  <c r="I211" i="16"/>
  <c r="H211" i="16"/>
  <c r="I189" i="16"/>
  <c r="H189" i="16"/>
  <c r="I187" i="16"/>
  <c r="H187" i="16"/>
  <c r="I186" i="16"/>
  <c r="H186" i="16"/>
  <c r="I185" i="16"/>
  <c r="H185" i="16"/>
  <c r="I184" i="16"/>
  <c r="H184" i="16"/>
  <c r="I183" i="16"/>
  <c r="H183" i="16"/>
  <c r="I182" i="16"/>
  <c r="H182" i="16"/>
  <c r="I181" i="16"/>
  <c r="H181" i="16"/>
  <c r="I180" i="16"/>
  <c r="H180" i="16"/>
  <c r="I179" i="16"/>
  <c r="H179" i="16"/>
  <c r="I178" i="16"/>
  <c r="H178" i="16"/>
  <c r="I177" i="16"/>
  <c r="H177" i="16"/>
  <c r="I176" i="16"/>
  <c r="H176" i="16"/>
  <c r="I175" i="16"/>
  <c r="H175" i="16"/>
  <c r="I174" i="16"/>
  <c r="H174" i="16"/>
  <c r="I173" i="16"/>
  <c r="H173" i="16"/>
  <c r="I172" i="16"/>
  <c r="H172" i="16"/>
  <c r="I171" i="16"/>
  <c r="H171" i="16"/>
  <c r="I149" i="16"/>
  <c r="H149" i="16"/>
  <c r="I147" i="16"/>
  <c r="H147" i="16"/>
  <c r="I146" i="16"/>
  <c r="H146" i="16"/>
  <c r="I145" i="16"/>
  <c r="H145" i="16"/>
  <c r="I144" i="16"/>
  <c r="H144" i="16"/>
  <c r="I143" i="16"/>
  <c r="H143" i="16"/>
  <c r="I142" i="16"/>
  <c r="H142" i="16"/>
  <c r="I141" i="16"/>
  <c r="H141" i="16"/>
  <c r="I140" i="16"/>
  <c r="H140" i="16"/>
  <c r="I139" i="16"/>
  <c r="H139" i="16"/>
  <c r="I138" i="16"/>
  <c r="H138" i="16"/>
  <c r="I137" i="16"/>
  <c r="H137" i="16"/>
  <c r="I136" i="16"/>
  <c r="H136" i="16"/>
  <c r="I135" i="16"/>
  <c r="H135" i="16"/>
  <c r="I134" i="16"/>
  <c r="H134" i="16"/>
  <c r="I133" i="16"/>
  <c r="H133" i="16"/>
  <c r="I132" i="16"/>
  <c r="H132" i="16"/>
  <c r="I131" i="16"/>
  <c r="H131" i="16"/>
  <c r="D152" i="16" s="1"/>
  <c r="I109" i="16"/>
  <c r="H109" i="16"/>
  <c r="BK109" i="16" s="1"/>
  <c r="BP109" i="16" s="1"/>
  <c r="BQ109" i="16" s="1"/>
  <c r="I107" i="16"/>
  <c r="H107" i="16"/>
  <c r="BK107" i="16" s="1"/>
  <c r="BP107" i="16" s="1"/>
  <c r="BQ107" i="16" s="1"/>
  <c r="I106" i="16"/>
  <c r="H106" i="16"/>
  <c r="BK106" i="16" s="1"/>
  <c r="BP106" i="16" s="1"/>
  <c r="BQ106" i="16" s="1"/>
  <c r="I105" i="16"/>
  <c r="H105" i="16"/>
  <c r="BK105" i="16" s="1"/>
  <c r="BP105" i="16" s="1"/>
  <c r="BQ105" i="16" s="1"/>
  <c r="I104" i="16"/>
  <c r="H104" i="16"/>
  <c r="BK104" i="16" s="1"/>
  <c r="BP104" i="16" s="1"/>
  <c r="BQ104" i="16" s="1"/>
  <c r="I103" i="16"/>
  <c r="H103" i="16"/>
  <c r="BK103" i="16" s="1"/>
  <c r="BP103" i="16" s="1"/>
  <c r="BQ103" i="16" s="1"/>
  <c r="I102" i="16"/>
  <c r="H102" i="16"/>
  <c r="BK102" i="16" s="1"/>
  <c r="BP102" i="16" s="1"/>
  <c r="BQ102" i="16" s="1"/>
  <c r="I101" i="16"/>
  <c r="H101" i="16"/>
  <c r="BK101" i="16" s="1"/>
  <c r="BP101" i="16" s="1"/>
  <c r="BQ101" i="16" s="1"/>
  <c r="I100" i="16"/>
  <c r="H100" i="16"/>
  <c r="BK100" i="16" s="1"/>
  <c r="BP100" i="16" s="1"/>
  <c r="BQ100" i="16" s="1"/>
  <c r="I99" i="16"/>
  <c r="H99" i="16"/>
  <c r="BK99" i="16" s="1"/>
  <c r="BP99" i="16" s="1"/>
  <c r="BQ99" i="16" s="1"/>
  <c r="I98" i="16"/>
  <c r="H98" i="16"/>
  <c r="BK98" i="16" s="1"/>
  <c r="BP98" i="16" s="1"/>
  <c r="BQ98" i="16" s="1"/>
  <c r="I97" i="16"/>
  <c r="H97" i="16"/>
  <c r="BK97" i="16" s="1"/>
  <c r="BP97" i="16" s="1"/>
  <c r="BQ97" i="16" s="1"/>
  <c r="I96" i="16"/>
  <c r="H96" i="16"/>
  <c r="BK96" i="16" s="1"/>
  <c r="BP96" i="16" s="1"/>
  <c r="BQ96" i="16" s="1"/>
  <c r="I95" i="16"/>
  <c r="H95" i="16"/>
  <c r="BK95" i="16" s="1"/>
  <c r="BP95" i="16" s="1"/>
  <c r="BQ95" i="16" s="1"/>
  <c r="I94" i="16"/>
  <c r="H94" i="16"/>
  <c r="BK94" i="16" s="1"/>
  <c r="BP94" i="16" s="1"/>
  <c r="BQ94" i="16" s="1"/>
  <c r="I93" i="16"/>
  <c r="H93" i="16"/>
  <c r="BK93" i="16" s="1"/>
  <c r="BP93" i="16" s="1"/>
  <c r="BQ93" i="16" s="1"/>
  <c r="I92" i="16"/>
  <c r="H92" i="16"/>
  <c r="BK92" i="16" s="1"/>
  <c r="BP92" i="16" s="1"/>
  <c r="BQ92" i="16" s="1"/>
  <c r="I91" i="16"/>
  <c r="H91" i="16"/>
  <c r="BK91" i="16" s="1"/>
  <c r="BP91" i="16" s="1"/>
  <c r="BQ91" i="16" s="1"/>
  <c r="I69" i="16"/>
  <c r="H69" i="16"/>
  <c r="I67" i="16"/>
  <c r="H67" i="16"/>
  <c r="I66" i="16"/>
  <c r="H66" i="16"/>
  <c r="I65" i="16"/>
  <c r="H65" i="16"/>
  <c r="I64" i="16"/>
  <c r="H64" i="16"/>
  <c r="I63" i="16"/>
  <c r="H63" i="16"/>
  <c r="I62" i="16"/>
  <c r="H62" i="16"/>
  <c r="I61" i="16"/>
  <c r="H61" i="16"/>
  <c r="I60" i="16"/>
  <c r="H60" i="16"/>
  <c r="I59" i="16"/>
  <c r="H59" i="16"/>
  <c r="I58" i="16"/>
  <c r="H58" i="16"/>
  <c r="I57" i="16"/>
  <c r="H57" i="16"/>
  <c r="I56" i="16"/>
  <c r="H56" i="16"/>
  <c r="I55" i="16"/>
  <c r="H55" i="16"/>
  <c r="I54" i="16"/>
  <c r="H54" i="16"/>
  <c r="I53" i="16"/>
  <c r="H53" i="16"/>
  <c r="I52" i="16"/>
  <c r="H52" i="16"/>
  <c r="I51" i="16"/>
  <c r="H51" i="16"/>
  <c r="I29" i="16"/>
  <c r="H29" i="16"/>
  <c r="I27" i="16"/>
  <c r="H27" i="16"/>
  <c r="I26" i="16"/>
  <c r="H26" i="16"/>
  <c r="I25" i="16"/>
  <c r="H25" i="16"/>
  <c r="I24" i="16"/>
  <c r="H24" i="16"/>
  <c r="I23" i="16"/>
  <c r="H23" i="16"/>
  <c r="I22" i="16"/>
  <c r="H22" i="16"/>
  <c r="I21" i="16"/>
  <c r="H21" i="16"/>
  <c r="I20" i="16"/>
  <c r="H20" i="16"/>
  <c r="I19" i="16"/>
  <c r="H19" i="16"/>
  <c r="I18" i="16"/>
  <c r="H18" i="16"/>
  <c r="I17" i="16"/>
  <c r="H17" i="16"/>
  <c r="I16" i="16"/>
  <c r="H16" i="16"/>
  <c r="I15" i="16"/>
  <c r="H15" i="16"/>
  <c r="I14" i="16"/>
  <c r="H14" i="16"/>
  <c r="I13" i="16"/>
  <c r="H13" i="16"/>
  <c r="I12" i="16"/>
  <c r="H12" i="16"/>
  <c r="I11" i="16"/>
  <c r="H11" i="16"/>
  <c r="BJ93" i="16" l="1"/>
  <c r="BI93" i="16"/>
  <c r="BI105" i="16"/>
  <c r="BJ105" i="16"/>
  <c r="BI102" i="16"/>
  <c r="BJ102" i="16"/>
  <c r="BJ106" i="16"/>
  <c r="BI106" i="16"/>
  <c r="BG112" i="16" s="1"/>
  <c r="BJ91" i="16"/>
  <c r="BI91" i="16"/>
  <c r="BI95" i="16"/>
  <c r="BJ95" i="16"/>
  <c r="BI99" i="16"/>
  <c r="BJ99" i="16"/>
  <c r="BI103" i="16"/>
  <c r="BJ103" i="16"/>
  <c r="BI107" i="16"/>
  <c r="BJ107" i="16"/>
  <c r="BI97" i="16"/>
  <c r="BJ97" i="16"/>
  <c r="BI94" i="16"/>
  <c r="BJ94" i="16"/>
  <c r="BJ101" i="16"/>
  <c r="BI101" i="16"/>
  <c r="BI98" i="16"/>
  <c r="BJ98" i="16"/>
  <c r="BI92" i="16"/>
  <c r="BJ92" i="16"/>
  <c r="BI96" i="16"/>
  <c r="BJ96" i="16"/>
  <c r="BJ100" i="16"/>
  <c r="BI100" i="16"/>
  <c r="BI104" i="16"/>
  <c r="BJ104" i="16"/>
  <c r="BJ109" i="16"/>
  <c r="BI109" i="16"/>
  <c r="D512" i="16"/>
  <c r="D472" i="16"/>
  <c r="D432" i="16"/>
  <c r="D392" i="16"/>
  <c r="D312" i="16"/>
  <c r="D272" i="16"/>
  <c r="D232" i="16"/>
  <c r="D192" i="16"/>
  <c r="D112" i="16"/>
  <c r="D72" i="16"/>
  <c r="D352" i="16"/>
  <c r="D552" i="16"/>
  <c r="D32" i="16"/>
  <c r="L665" i="5" l="1"/>
  <c r="M662" i="5" s="1"/>
  <c r="M660" i="5" l="1"/>
  <c r="M664" i="5"/>
  <c r="M663" i="5"/>
  <c r="M661" i="5"/>
</calcChain>
</file>

<file path=xl/sharedStrings.xml><?xml version="1.0" encoding="utf-8"?>
<sst xmlns="http://schemas.openxmlformats.org/spreadsheetml/2006/main" count="14852" uniqueCount="703">
  <si>
    <t>No.</t>
  </si>
  <si>
    <t>Riesgo</t>
  </si>
  <si>
    <t>ENTIDAD</t>
  </si>
  <si>
    <t>Impacto</t>
  </si>
  <si>
    <t>Zona de Riesgo</t>
  </si>
  <si>
    <t>Riesgo Inherente</t>
  </si>
  <si>
    <t>Riesgo Residual</t>
  </si>
  <si>
    <t xml:space="preserve">Probabilidad </t>
  </si>
  <si>
    <t>Fraude Interno</t>
  </si>
  <si>
    <t>Relaciones Laborales</t>
  </si>
  <si>
    <t>Clientes</t>
  </si>
  <si>
    <t>Fraude Externo</t>
  </si>
  <si>
    <t>TOTAL RIESGOS - 28</t>
  </si>
  <si>
    <t>FRAUDE INTERNO</t>
  </si>
  <si>
    <t>FRAUDE EXTERNO</t>
  </si>
  <si>
    <t>RELACIONES LABORALES</t>
  </si>
  <si>
    <t>EJECUCIÓN Y ADMINISTRACIÓN DE PROCESOS</t>
  </si>
  <si>
    <t>CLIENTES</t>
  </si>
  <si>
    <t>CORRUPCIÓN</t>
  </si>
  <si>
    <t>OTROS</t>
  </si>
  <si>
    <t>Proceso / Objetivo</t>
  </si>
  <si>
    <t>PROPÓSITO SUPERIOR (MISIÓN)</t>
  </si>
  <si>
    <t>Mayor</t>
  </si>
  <si>
    <t>Moderado</t>
  </si>
  <si>
    <t>Improbable</t>
  </si>
  <si>
    <t>Catastrófico</t>
  </si>
  <si>
    <t>Probable</t>
  </si>
  <si>
    <t>Posible</t>
  </si>
  <si>
    <t>IDENTIFICACIÓN DEL RIESGO</t>
  </si>
  <si>
    <t>VALORACIÓN DEL RIESGO</t>
  </si>
  <si>
    <t>Consecuencia</t>
  </si>
  <si>
    <t>ANÁLISIS DEL RIESGO</t>
  </si>
  <si>
    <t>Controles</t>
  </si>
  <si>
    <t>Acciones Asociadas al Control</t>
  </si>
  <si>
    <t>2.1.2</t>
  </si>
  <si>
    <t>1.1.2</t>
  </si>
  <si>
    <t>1.2.8</t>
  </si>
  <si>
    <t>Rara Vez</t>
  </si>
  <si>
    <t>CLASIFICACION DE LOS EVENTOS Y DE RIESGOS OPERATIVOS</t>
  </si>
  <si>
    <t>Nivel 1</t>
  </si>
  <si>
    <t>Nivel 2</t>
  </si>
  <si>
    <t>Nivel 3</t>
  </si>
  <si>
    <t>1.1</t>
  </si>
  <si>
    <t>Actividades no autorizadas</t>
  </si>
  <si>
    <t>1.1.1</t>
  </si>
  <si>
    <t>Operaciones no reveladas intencionalmente</t>
  </si>
  <si>
    <t>1.1. Actividades no autorizadas</t>
  </si>
  <si>
    <t>1.1.1. Operaciones no reveladas intencionalmente</t>
  </si>
  <si>
    <t>Operaciones no autorizadas con pérdida de dinero</t>
  </si>
  <si>
    <t xml:space="preserve">. </t>
  </si>
  <si>
    <t xml:space="preserve">1.1.2. Operaciones no autorizadas con pérdida </t>
  </si>
  <si>
    <t>1.1.3</t>
  </si>
  <si>
    <t>Valoración errada de posiciones de forma intencional</t>
  </si>
  <si>
    <t xml:space="preserve">1.1.3. Valoración errada de posiciones </t>
  </si>
  <si>
    <t>Hurto y Fraude</t>
  </si>
  <si>
    <t>1.2.1</t>
  </si>
  <si>
    <t>Fraude: fraude crediticio, hurto,  depósito sin valor, etc.</t>
  </si>
  <si>
    <t>1.2. Hurto y Fraude</t>
  </si>
  <si>
    <t>1.2.1. Fraude: fraude crediticio, hurto</t>
  </si>
  <si>
    <t>1.2.2</t>
  </si>
  <si>
    <t>Extorción, Malversación, o Robo por apropiación indebida</t>
  </si>
  <si>
    <t xml:space="preserve">1.2.2. Extorción, Malversación, o Robo </t>
  </si>
  <si>
    <t>1.2.3</t>
  </si>
  <si>
    <t xml:space="preserve">Apropiación indebida de activos </t>
  </si>
  <si>
    <t xml:space="preserve">1.2.3. Apropiación indebida de activos </t>
  </si>
  <si>
    <t>1.2.4</t>
  </si>
  <si>
    <t>Destrucción dolosa de activos</t>
  </si>
  <si>
    <t>1.2.4. Destrucción dolosa de activos</t>
  </si>
  <si>
    <t>1.2.5</t>
  </si>
  <si>
    <t xml:space="preserve">Falsificación </t>
  </si>
  <si>
    <t xml:space="preserve">1.2.5. Falsificación </t>
  </si>
  <si>
    <t>1.2.6</t>
  </si>
  <si>
    <t xml:space="preserve">Apropiación de: cuentas, identidad, etc.. </t>
  </si>
  <si>
    <t xml:space="preserve">1.2.6. Apropiación de: cuentas, identidad, etc.. </t>
  </si>
  <si>
    <t>1.2.7</t>
  </si>
  <si>
    <t>Evasión intencional de impuestos</t>
  </si>
  <si>
    <t>1.2.7. Evasión intencional de impuestos</t>
  </si>
  <si>
    <t>Abuso de información privilegiada (no a favor de la empresa)</t>
  </si>
  <si>
    <t>1.2.8. Abuso de información privilegiada</t>
  </si>
  <si>
    <t>1.2.9</t>
  </si>
  <si>
    <t>Soborno, cohecho, otros relacionados en la ley</t>
  </si>
  <si>
    <t>1.2.9. Soborno, cohecho, otros relacionados</t>
  </si>
  <si>
    <t>2.1</t>
  </si>
  <si>
    <t>Seguridad de los Sistemas</t>
  </si>
  <si>
    <t>2.1.1</t>
  </si>
  <si>
    <t>Robo de información con pérdidas de dinero</t>
  </si>
  <si>
    <t>2.1. Seguridad de los Sistemas</t>
  </si>
  <si>
    <t>2.1.1. Robo de información con pérdidas de dinero</t>
  </si>
  <si>
    <t>Daños por ataques informáticos</t>
  </si>
  <si>
    <t>2.1.2. Daños por ataques informáticos</t>
  </si>
  <si>
    <t>2.2</t>
  </si>
  <si>
    <t>2.2.1</t>
  </si>
  <si>
    <t>Robo o Hurto</t>
  </si>
  <si>
    <t>2.2. Hurto y Fraude</t>
  </si>
  <si>
    <t>2.2.1. Robo o Hurto</t>
  </si>
  <si>
    <t>2.2.2</t>
  </si>
  <si>
    <t>Falsificación</t>
  </si>
  <si>
    <t>2.2.2. Falsificación</t>
  </si>
  <si>
    <t>Relaciones laborales</t>
  </si>
  <si>
    <t>3.1</t>
  </si>
  <si>
    <t>3.1.1</t>
  </si>
  <si>
    <t>Cuestiones relativas a remuneración</t>
  </si>
  <si>
    <t>3.1. Relaciones Laborales</t>
  </si>
  <si>
    <t>3.1.1. Cuestiones relativas a remuneración</t>
  </si>
  <si>
    <t>3.1.2</t>
  </si>
  <si>
    <t>Cuestiones relativas a prestaciones sociales</t>
  </si>
  <si>
    <t xml:space="preserve">3.1.2. Cuestiones relativas a prestaciones </t>
  </si>
  <si>
    <t>3.1.3</t>
  </si>
  <si>
    <t>Cuestiones relativas a terminación de contratos</t>
  </si>
  <si>
    <t xml:space="preserve">3.1.3. Cuestiones relativas a terminación </t>
  </si>
  <si>
    <t>3.1.4</t>
  </si>
  <si>
    <t>Organización laboral</t>
  </si>
  <si>
    <t>3.1.4. Organización laboral</t>
  </si>
  <si>
    <t>3.2</t>
  </si>
  <si>
    <t>Higiene y Seguridad en el Trabajo</t>
  </si>
  <si>
    <t>3.2.1</t>
  </si>
  <si>
    <t xml:space="preserve">Responsabilidad general: caídas, resbalones, cortadas, etc. </t>
  </si>
  <si>
    <t>3.2. Higiene y Seguridad en el Trabajo</t>
  </si>
  <si>
    <t>3.2.1. Responsabilidad general: caídas, resbalones</t>
  </si>
  <si>
    <t>3.2.2</t>
  </si>
  <si>
    <t xml:space="preserve">Casos relacionados con las normas de higiene y seguridad </t>
  </si>
  <si>
    <t xml:space="preserve">3.2.2. Casos relacionados con las normas </t>
  </si>
  <si>
    <t>3.2.3</t>
  </si>
  <si>
    <t>Indemnización a trabajadores</t>
  </si>
  <si>
    <t>3.2.3. Indemnización a trabajadores</t>
  </si>
  <si>
    <t>3.3</t>
  </si>
  <si>
    <t>Discriminación</t>
  </si>
  <si>
    <t>3.3.1</t>
  </si>
  <si>
    <t>Todo tipo de discriminación</t>
  </si>
  <si>
    <t>3.3. Discriminación</t>
  </si>
  <si>
    <t>3.3.1. Todo tipo de discriminación</t>
  </si>
  <si>
    <t>3.4</t>
  </si>
  <si>
    <t>Recurso Humano</t>
  </si>
  <si>
    <t>3.4.1</t>
  </si>
  <si>
    <t>Falta de Capacitación</t>
  </si>
  <si>
    <t>3.4. Recurso Humano</t>
  </si>
  <si>
    <t>3.4.1. Falta de Capacitación</t>
  </si>
  <si>
    <t>3.4.2</t>
  </si>
  <si>
    <t>Alta rotación de Personal</t>
  </si>
  <si>
    <t>3.4.2. Alta rotación de Personal</t>
  </si>
  <si>
    <t>3.4.3</t>
  </si>
  <si>
    <t>Alta temporalidad</t>
  </si>
  <si>
    <t>3.4.3. Alta temporalidad</t>
  </si>
  <si>
    <t>3.4.4</t>
  </si>
  <si>
    <t>Falta de Personal</t>
  </si>
  <si>
    <t>3.4.4. Falta de Personal</t>
  </si>
  <si>
    <t>3.4.5</t>
  </si>
  <si>
    <t xml:space="preserve">Perdida de Talento </t>
  </si>
  <si>
    <t xml:space="preserve">3.4.5. Perdida de Talento </t>
  </si>
  <si>
    <t>4.1</t>
  </si>
  <si>
    <t>Adecuación, divulgación de información  y confianza</t>
  </si>
  <si>
    <t>4.1.1</t>
  </si>
  <si>
    <t>Incumplimiento de pautas, abuso de confianza</t>
  </si>
  <si>
    <t xml:space="preserve">4.1. Adecuación, divulgación de información </t>
  </si>
  <si>
    <t>4.1.1. Incumplimiento de pautas</t>
  </si>
  <si>
    <t>4.1.2</t>
  </si>
  <si>
    <t>Aspectos de adecuación, divulgación de la información</t>
  </si>
  <si>
    <t xml:space="preserve">4.1.2. Aspectos de adecuación, divulgación </t>
  </si>
  <si>
    <t>4.1.3</t>
  </si>
  <si>
    <t>Violar la privacidad de información sobre clientes minoristas</t>
  </si>
  <si>
    <t xml:space="preserve">4.1.3. Violar la privacidad de información </t>
  </si>
  <si>
    <t>4.1.4</t>
  </si>
  <si>
    <t xml:space="preserve">Otra violación de privacidad </t>
  </si>
  <si>
    <t xml:space="preserve">4.1.4. Otra violación de privacidad </t>
  </si>
  <si>
    <t>4.1.5</t>
  </si>
  <si>
    <t>Ventas/Colocaciones agresivas</t>
  </si>
  <si>
    <t>4.1.5. Ventas/Colocaciones agresivas</t>
  </si>
  <si>
    <t>4.1.6</t>
  </si>
  <si>
    <t>Confusión de cuentas</t>
  </si>
  <si>
    <t>4.1.6. Confusión de cuentas</t>
  </si>
  <si>
    <t>4.1.7</t>
  </si>
  <si>
    <t>Información confidencial</t>
  </si>
  <si>
    <t>4.1.7. Información confidencial</t>
  </si>
  <si>
    <t>4.2</t>
  </si>
  <si>
    <t>Prácticas empresariales o de mercado improcedentes</t>
  </si>
  <si>
    <t>4.2.1</t>
  </si>
  <si>
    <t>Prácticas restrictivas de la Competencia</t>
  </si>
  <si>
    <t xml:space="preserve">4.2. Prácticas empresariales o de mercado </t>
  </si>
  <si>
    <t>4.2.1. Prácticas restrictivas de la Competencia</t>
  </si>
  <si>
    <t>4.2.2</t>
  </si>
  <si>
    <t>Prácticas comerciales o de mercadeo improcedentes</t>
  </si>
  <si>
    <t xml:space="preserve">4.2.2. Prácticas comerciales o de mercadeo </t>
  </si>
  <si>
    <t>4.2.3</t>
  </si>
  <si>
    <t>Manipulación del mercado</t>
  </si>
  <si>
    <t>4.2.3. Manipulación del mercado</t>
  </si>
  <si>
    <t>4.2.4</t>
  </si>
  <si>
    <t>Abuso de información privilegiada en favor de la empresa</t>
  </si>
  <si>
    <t xml:space="preserve">4.2.4. Abuso de información privilegiada en favor </t>
  </si>
  <si>
    <t>4.2.5</t>
  </si>
  <si>
    <t>4.2.5. Actividades no autorizadas</t>
  </si>
  <si>
    <t>4.3</t>
  </si>
  <si>
    <t>Productos defectuosos</t>
  </si>
  <si>
    <t>4.3.1</t>
  </si>
  <si>
    <t>Defectos del producto</t>
  </si>
  <si>
    <t>4.3. Productos defectuosos</t>
  </si>
  <si>
    <t>4.3.1. Defectos del producto</t>
  </si>
  <si>
    <t>4.3.2</t>
  </si>
  <si>
    <t xml:space="preserve">Error de los modelos </t>
  </si>
  <si>
    <t xml:space="preserve">4.3.2. Error de los modelos </t>
  </si>
  <si>
    <t>Daños a Activos Físicos</t>
  </si>
  <si>
    <t>5.1</t>
  </si>
  <si>
    <t>Desastres y otros acontecimientos</t>
  </si>
  <si>
    <t>5.1.1</t>
  </si>
  <si>
    <t>Pérdida por desastres naturales</t>
  </si>
  <si>
    <t>5.1. Desastres y otros acontecimientos</t>
  </si>
  <si>
    <t>5.1.1. Pérdida por desastres naturales</t>
  </si>
  <si>
    <t>5.1.2</t>
  </si>
  <si>
    <t xml:space="preserve">Pérdida por causas externas: vandalismo, terrorismo, etc. </t>
  </si>
  <si>
    <t>5.1.2. Pérdida por causas externas: vandalismo</t>
  </si>
  <si>
    <t>Fallas tecnológicas</t>
  </si>
  <si>
    <t>6.1</t>
  </si>
  <si>
    <t>Sistemas</t>
  </si>
  <si>
    <t>6.1.1</t>
  </si>
  <si>
    <t>Pérdida por problemas en software</t>
  </si>
  <si>
    <t>6.1. Sistemas</t>
  </si>
  <si>
    <t>6.1.1. Pérdida por problemas en software</t>
  </si>
  <si>
    <t>6.1.2</t>
  </si>
  <si>
    <t>Pérdida daños o problemas en hardware</t>
  </si>
  <si>
    <t>6.1.2. Pérdida daños o problemas en hardware</t>
  </si>
  <si>
    <t>6.1.3</t>
  </si>
  <si>
    <t>Pérdida por fallas en telecomunicaciones</t>
  </si>
  <si>
    <t>6.1.3. Pérdida por fallas en telecomunicaciones</t>
  </si>
  <si>
    <t>6.1.4</t>
  </si>
  <si>
    <t>Interrupción en el suministro de un servicio público que ocasione falla en los sistemas</t>
  </si>
  <si>
    <t>6.1.4. Interrupción en el suministro de un servicio público que ocasione falla en los sistemas</t>
  </si>
  <si>
    <t>Ejecución y administración de procesos</t>
  </si>
  <si>
    <t>7.1</t>
  </si>
  <si>
    <t>Recepción, ejecución y mantenimiento de operaciones</t>
  </si>
  <si>
    <t>7.1.1</t>
  </si>
  <si>
    <t>Comunicaciones defectuosas con contrapartes</t>
  </si>
  <si>
    <t>7.1. Recepción, ejecución y mantenimiento</t>
  </si>
  <si>
    <t>7.1.1. Comunicaciones defectuosas con contrapartes</t>
  </si>
  <si>
    <t>7.1.2</t>
  </si>
  <si>
    <t>Errores en digitación de datos, mantenimiento o descarga</t>
  </si>
  <si>
    <t>7.1.2. Errores en digitación de datos</t>
  </si>
  <si>
    <t>7.1.3</t>
  </si>
  <si>
    <t>Incumplimiento de plazos o responsabilidades</t>
  </si>
  <si>
    <t xml:space="preserve">7.1.3. Incumplimiento de plazos </t>
  </si>
  <si>
    <t>7.1.4</t>
  </si>
  <si>
    <t>Ejecución errónea de modelos o de sistemas</t>
  </si>
  <si>
    <t>7.1.4. Ejecución errónea de modelos o de sistemas</t>
  </si>
  <si>
    <t>7.1.5</t>
  </si>
  <si>
    <t>Error contable</t>
  </si>
  <si>
    <t>7.1.5. Error contable</t>
  </si>
  <si>
    <t>7.1.6</t>
  </si>
  <si>
    <t>Falla en la gestión documental</t>
  </si>
  <si>
    <t>7.1.6. Falla en la gestión documental</t>
  </si>
  <si>
    <t>7.1.7</t>
  </si>
  <si>
    <t>Problema en el mantenimiento de datos de referencia</t>
  </si>
  <si>
    <t>7.1.7. Problema en el mantenimiento de datos</t>
  </si>
  <si>
    <t>7.1.8</t>
  </si>
  <si>
    <t>Error en otras tareas, falla en la entrega</t>
  </si>
  <si>
    <t>7.1.8. Error en otras tareas, falla en la entrega</t>
  </si>
  <si>
    <t>7.1.9</t>
  </si>
  <si>
    <t>Seguridad de la información</t>
  </si>
  <si>
    <t>7.1.9. Seguridad de la información</t>
  </si>
  <si>
    <t>7.1.10</t>
  </si>
  <si>
    <t>Exceso de Manualidad</t>
  </si>
  <si>
    <t>7.1.10. Exceso de Manualidad</t>
  </si>
  <si>
    <t>7.2</t>
  </si>
  <si>
    <t>Seguimiento y presentación de informes</t>
  </si>
  <si>
    <t>7.2.1</t>
  </si>
  <si>
    <t>Incumplimiento de la obligación de informar</t>
  </si>
  <si>
    <t>7.2. Seguimiento y presentación de informes</t>
  </si>
  <si>
    <t>7.2.1. Incumplimiento de la obligación de informar</t>
  </si>
  <si>
    <t>7.2.2</t>
  </si>
  <si>
    <t>Pérdidas por inexactitud de los informes externos</t>
  </si>
  <si>
    <t>7.2.2. Pérdidas por inexactitud de los informes</t>
  </si>
  <si>
    <t>7.3</t>
  </si>
  <si>
    <t>Aceptación de clientes y documentación en contratación</t>
  </si>
  <si>
    <t>7.3.1</t>
  </si>
  <si>
    <t xml:space="preserve">Inexistencia de autorizaciones, rechazos de los clientes </t>
  </si>
  <si>
    <t xml:space="preserve">7.3. Aceptación de clientes y documentación </t>
  </si>
  <si>
    <t xml:space="preserve">7.3.1. Inexistencia de autorizaciones, rechazos </t>
  </si>
  <si>
    <t>7.3.2</t>
  </si>
  <si>
    <t>Documentos jurídicos inexistentes o incompletos</t>
  </si>
  <si>
    <t>7.3.2. Documentos jurídicos inexistentes</t>
  </si>
  <si>
    <t>7.4</t>
  </si>
  <si>
    <t>Gestión de cuentas de clientes</t>
  </si>
  <si>
    <t>7.4.1</t>
  </si>
  <si>
    <t>Accesos no autorizados a cuentas</t>
  </si>
  <si>
    <t>7.4. Gestión de cuentas de clientes</t>
  </si>
  <si>
    <t>7.4.1. Accesos no autorizados a cuentas</t>
  </si>
  <si>
    <t>7.4.2</t>
  </si>
  <si>
    <t>Perdidas por registros incorrectos de clientes</t>
  </si>
  <si>
    <t>7.4.2. Perdidas por registros incorrectos de clientes</t>
  </si>
  <si>
    <t>7.5</t>
  </si>
  <si>
    <t>Contrapartes comerciales</t>
  </si>
  <si>
    <t>7.5.1</t>
  </si>
  <si>
    <t>Pérdida por fallas con contrapartes</t>
  </si>
  <si>
    <t>7.5. Contrapartes comerciales</t>
  </si>
  <si>
    <t>7.5.1. Pérdida por fallas con contrapartes</t>
  </si>
  <si>
    <t>7.5.2</t>
  </si>
  <si>
    <t>Otros litigios con contrapartes diferentes a clientes</t>
  </si>
  <si>
    <t xml:space="preserve">7.5.2. Otros litigios con contrapartes diferentes </t>
  </si>
  <si>
    <t>7.6</t>
  </si>
  <si>
    <t>Proveedores</t>
  </si>
  <si>
    <t>7.6.1</t>
  </si>
  <si>
    <t>Pérdida por fallas en subcontratación</t>
  </si>
  <si>
    <t>7.6. Proveedores</t>
  </si>
  <si>
    <t>7.6.1. Pérdida por fallas en subcontratación</t>
  </si>
  <si>
    <t>7.6.2</t>
  </si>
  <si>
    <t>Litigios con proveedores</t>
  </si>
  <si>
    <t>7.6.2. Litigios con proveedores</t>
  </si>
  <si>
    <t>7.6.3</t>
  </si>
  <si>
    <t>Incumplimiento  de las actividades contratadas</t>
  </si>
  <si>
    <t>7.6.3. Incumplimiento  de las actividades contratadas</t>
  </si>
  <si>
    <t>Casi Seguro</t>
  </si>
  <si>
    <t>Causas</t>
  </si>
  <si>
    <t>n</t>
  </si>
  <si>
    <t>acciones global</t>
  </si>
  <si>
    <t>acciones colombia</t>
  </si>
  <si>
    <t>renta f g</t>
  </si>
  <si>
    <t>diver di</t>
  </si>
  <si>
    <t>estable</t>
  </si>
  <si>
    <t>partici</t>
  </si>
  <si>
    <t>valor</t>
  </si>
  <si>
    <t>rea sm</t>
  </si>
  <si>
    <t>r ea m</t>
  </si>
  <si>
    <t>rent</t>
  </si>
  <si>
    <t>¿</t>
  </si>
  <si>
    <t xml:space="preserve">Falta de seguimiento o supervisión </t>
  </si>
  <si>
    <t>FONDO NACIONAL DE AHORRO</t>
  </si>
  <si>
    <t>MAPA DERIESGOS DE CORRUPCIÓN</t>
  </si>
  <si>
    <t>Contribuir al bienestar de los Colombianos, convirtiendo su ahorro en vivienda.</t>
  </si>
  <si>
    <t>SOPORTE</t>
  </si>
  <si>
    <t>RESPONSABLE</t>
  </si>
  <si>
    <t>PERIODICIDAD</t>
  </si>
  <si>
    <t>DETERMINACIÓN DE LA NECESIDAD</t>
  </si>
  <si>
    <t>Falta de control sobre la información de los procesos  de la Entidad.</t>
  </si>
  <si>
    <t>Desconocimientos de las normas y procedimientos en materia de contratación</t>
  </si>
  <si>
    <t>Presiones indebidas</t>
  </si>
  <si>
    <t>Pérdidas Económicas(sanciones, multas)</t>
  </si>
  <si>
    <t>ESTUDIOS PREVIOS</t>
  </si>
  <si>
    <t xml:space="preserve">Omitir soporte jurídico  del objeto contractual que se va a llevar a cabo, para la contratación con terceros </t>
  </si>
  <si>
    <t>Falta de principios y ética profesional de los  funcionarios y/o contratistas de la entidad</t>
  </si>
  <si>
    <t>Pérdida Económica: Demandas por retrasos en las compras que impactan la seguridad física de los funcionarios</t>
  </si>
  <si>
    <t xml:space="preserve">Pérdida Reputacional: Deterioro de la imagen </t>
  </si>
  <si>
    <t>Pérdidas Económicas: Reprocesos</t>
  </si>
  <si>
    <t>Concentración de funciones</t>
  </si>
  <si>
    <t>VERIFICACIÓN Y PUBLICACIÓN DE LA OFERTA</t>
  </si>
  <si>
    <t>Debilidades u omisiones en la aplicación de  controles.</t>
  </si>
  <si>
    <t>Pérdidas Económicas(sanciones, multas, retiros masivos de clientes)</t>
  </si>
  <si>
    <t>Ausencia de procedimientos</t>
  </si>
  <si>
    <t xml:space="preserve">Pérdida Reputacional (deterioro de la imagen, cierre del establecimiento) </t>
  </si>
  <si>
    <t>Debilidades en el Proceso de Contratación.</t>
  </si>
  <si>
    <t xml:space="preserve">Concentración de funciones </t>
  </si>
  <si>
    <t>SUSCRIPCIÓN DEL CONTRATO</t>
  </si>
  <si>
    <t>Concentración de funciones de las personas encargadas de realizar la labor</t>
  </si>
  <si>
    <t>Pérdidas Económicas(sanciones, multas, demandas, legales)</t>
  </si>
  <si>
    <t>SUPERVISIÓN DE LOS CONTRATOS</t>
  </si>
  <si>
    <t>Falta de capacitación de los funcionarios responsables por la supervisión de los contratos</t>
  </si>
  <si>
    <t>Medición del Riesgo de Corrupción  Probabilidad</t>
  </si>
  <si>
    <t>Descriptor</t>
  </si>
  <si>
    <t>Descripción</t>
  </si>
  <si>
    <t>Frecuencia</t>
  </si>
  <si>
    <t>Nivel</t>
  </si>
  <si>
    <t>Seleccionar Una Opción</t>
  </si>
  <si>
    <t>Proceso</t>
  </si>
  <si>
    <t>Firma Lider del Proceso</t>
  </si>
  <si>
    <t xml:space="preserve">RIESGO 2. </t>
  </si>
  <si>
    <t xml:space="preserve">RIESGO 3. </t>
  </si>
  <si>
    <t>Es Viable que el evento ocurra en la mayoría de las circunstancias</t>
  </si>
  <si>
    <t>El evento puede ocurrir solo en circunstancias excepcionales (Poco comunes o anormales)</t>
  </si>
  <si>
    <t>Se espera que el evento ocurra en la mayoría de las circunstancias</t>
  </si>
  <si>
    <t>El evento podrá ocurrir en algún momento</t>
  </si>
  <si>
    <t>Posibilidad de contratar terceros  sin un análisis adecuado, racional, razonable, idóneo, mesurado y ponderado de los bienes, obras o servicios requeridos que de manera efectiva revelen  una necesidad real a cambio de un beneficio particular.</t>
  </si>
  <si>
    <t>Riesgo 1</t>
  </si>
  <si>
    <t xml:space="preserve">RIESGO 4. </t>
  </si>
  <si>
    <t>Posibilidad de recibir o solicitar cualquier dádiva o beneficio a nombre propio o de terceros con el fin de celebrar contrats terceros ficticios y/o vinculados con actividades ilícitas.</t>
  </si>
  <si>
    <t xml:space="preserve">RIESGO 5. </t>
  </si>
  <si>
    <t xml:space="preserve">RIESGO 6. </t>
  </si>
  <si>
    <t xml:space="preserve">RIESGO 7. </t>
  </si>
  <si>
    <t xml:space="preserve">RIESGO 8. </t>
  </si>
  <si>
    <t>Posibilidad de contratar con terceros tomando ventajas en beneficio propio o de terceros a través de la especulación con los precios de insumos o bienes requeridos.</t>
  </si>
  <si>
    <t>RIESGO 9.</t>
  </si>
  <si>
    <t>RIESGO 10.</t>
  </si>
  <si>
    <t>RIESGO 11.</t>
  </si>
  <si>
    <t>RIESGO 13.</t>
  </si>
  <si>
    <t>RIESGO 14.</t>
  </si>
  <si>
    <t xml:space="preserve">Posibilidad de no atender las denuncias o la información de la ciudadanía sobre preocupaciones acerca de la contratación de emergencia que esté ejecutando y que proyecte celebrar, por intereses patrticulares. </t>
  </si>
  <si>
    <t>Posibiilidad de Tramitar y pagar facturas sin que se haya prestado el servicio o labor contratada  o que no satisfacen las necesidades la entidad a cambio de beneficios particulares.</t>
  </si>
  <si>
    <t>RIESGO 12.</t>
  </si>
  <si>
    <t>Posibilidad de celebrar contratos con terceris omitiendo, eliminando o manipulando los documentos soportes de los estudios previos realizados en desarrollo de la declaratoria de urgencia manifiesta, la relación directa y conexidad entre la mitigación de la pandemia y la necesidad de la contratación, a cambio de un benefficio particular.</t>
  </si>
  <si>
    <t>Posibilidad de recibir o solicitar cualquier dádiva o beneficio a nombre propio o de terceros con el fin de celebrar contratos con terceros sin la capacidad (jurídica, financiera)  ni  la experiencia  para  el suministro de los bienes y/o prestación de los servicios requeridos.</t>
  </si>
  <si>
    <t xml:space="preserve">Posibilidad de Elaborar pliegos y/o invitaciones, desde el análisis de oportunidad y conveniencia favoreciendo la contratación o consecución de un bien en beneficio propio o de un tercero. </t>
  </si>
  <si>
    <t>Posibilidad de recibir o solicitar cualquier dadiva o beneficio a nombre propio o de terceros con el fin de celebrar un contrato.</t>
  </si>
  <si>
    <t>Posibilidad de omitir la  publicación  de los procesos de contratación en  las plataformas electrónicas del SECOP, favoreciendo a terceros para obtener beneficios particulares.</t>
  </si>
  <si>
    <t>Posibilidad de recibir o solicitae dádivas o beneficios a nombre propio o de terceros por suscribir contratos con terceros, sin el cumplimiento de los requisitos establecidos en el Manual de contratación y recomendaciones establecidas por los organismos públicos y de control.</t>
  </si>
  <si>
    <t>Posibilidad de recibir o solicitar  dádivas u otros beneficios a nombre propio o de terceros con el fin de Suscribir contratos con terceros que no contengan declaratorias o clausulas que exijan  a los potenciales proveedores que asuman un compromiso de integridad y anticorrupción en el correspondiente contrato.</t>
  </si>
  <si>
    <r>
      <t xml:space="preserve">El evento podría presentarse </t>
    </r>
    <r>
      <rPr>
        <b/>
        <sz val="14"/>
        <color rgb="FF000000"/>
        <rFont val="Arial"/>
        <family val="2"/>
      </rPr>
      <t>mas de una vez al año</t>
    </r>
  </si>
  <si>
    <r>
      <t xml:space="preserve">El evento podría presentarse </t>
    </r>
    <r>
      <rPr>
        <b/>
        <sz val="14"/>
        <color rgb="FF000000"/>
        <rFont val="Arial"/>
        <family val="2"/>
      </rPr>
      <t>al menos una vez en el año</t>
    </r>
  </si>
  <si>
    <r>
      <t xml:space="preserve">El evento podría presentarse </t>
    </r>
    <r>
      <rPr>
        <b/>
        <sz val="14"/>
        <color rgb="FF000000"/>
        <rFont val="Arial"/>
        <family val="2"/>
      </rPr>
      <t>al menos una vez en dos años</t>
    </r>
  </si>
  <si>
    <r>
      <t xml:space="preserve">El evento podría presentarse </t>
    </r>
    <r>
      <rPr>
        <b/>
        <sz val="14"/>
        <color rgb="FF000000"/>
        <rFont val="Arial"/>
        <family val="2"/>
      </rPr>
      <t>mas de una vez en cinco años</t>
    </r>
  </si>
  <si>
    <r>
      <t xml:space="preserve">El evento podría presentarse </t>
    </r>
    <r>
      <rPr>
        <b/>
        <sz val="14"/>
        <color rgb="FF000000"/>
        <rFont val="Arial"/>
        <family val="2"/>
      </rPr>
      <t>al menos una  vez en 5 años</t>
    </r>
  </si>
  <si>
    <t xml:space="preserve">Posibilidad de omitir el seguimento, control y publicidad al cumplimiento de las obligaciones del proveedor, a cambio de be neficios particulares. </t>
  </si>
  <si>
    <t>El evento podría presentarse al menos una vez en dos años?</t>
  </si>
  <si>
    <t>El evento podría presentarse mas de una vez en cinco años?</t>
  </si>
  <si>
    <t>El evento podría presentarse mas de una vez al año?</t>
  </si>
  <si>
    <t xml:space="preserve">PROCESO: </t>
  </si>
  <si>
    <t>RIESGO 1</t>
  </si>
  <si>
    <t>Líder del Proceso:</t>
  </si>
  <si>
    <t>Área:</t>
  </si>
  <si>
    <t>Fecha:</t>
  </si>
  <si>
    <t xml:space="preserve">No. </t>
  </si>
  <si>
    <t>Respuesta</t>
  </si>
  <si>
    <t>Si el riesgo de corrupción se materializa podría:</t>
  </si>
  <si>
    <t>¿Afectar al grupo de funcionarios del proceso?</t>
  </si>
  <si>
    <t>¿Afectar el cumplimiento de metas y objetivos de la dependencia?</t>
  </si>
  <si>
    <t>¿Afectar el cumplimiento de misión de la Entidad?</t>
  </si>
  <si>
    <t>¿Afectar el cumplimiento de la misión del sector al que pertenece la Entidad?</t>
  </si>
  <si>
    <t>¿Generar pérdida de confianza de la Entidad, afectando su reputación?</t>
  </si>
  <si>
    <t>¿Generar pérdida de recursos económicos?</t>
  </si>
  <si>
    <t xml:space="preserve">¿Afectar la generación de productos o la prestación de servicios?  </t>
  </si>
  <si>
    <t xml:space="preserve">¿Da lugar al detrimento de calidad de vida de la comunidad por la pérdida del bien o servicios o los recursos públicos? </t>
  </si>
  <si>
    <t>Generar pérdida de información de la Entidad?</t>
  </si>
  <si>
    <t xml:space="preserve">¿Generar intervención de los órganos de control, de la Fiscalía, u otro ente? </t>
  </si>
  <si>
    <t>¿Dar lugar a procesos sancionatorios?</t>
  </si>
  <si>
    <t>¿Dar lugar a procesos disciplinarios?</t>
  </si>
  <si>
    <t>¿Dar lugar a procesos fiscales?</t>
  </si>
  <si>
    <t>¿Dar lugar a procesos penales?</t>
  </si>
  <si>
    <t>¿Generar pérdida de credibilidad del sector?</t>
  </si>
  <si>
    <t xml:space="preserve">¿Ocasionar lesiones físicas o pérdida de vidas humanas? </t>
  </si>
  <si>
    <t>¿Afectar la imagen regional?</t>
  </si>
  <si>
    <t>¿Afectar la imagen nacional?</t>
  </si>
  <si>
    <t>Total Respuestas afirmativas:</t>
  </si>
  <si>
    <t>Respuestas Afirmativas</t>
  </si>
  <si>
    <t>1  a  5</t>
  </si>
  <si>
    <t>6  a  11</t>
  </si>
  <si>
    <t>RIESGO 2</t>
  </si>
  <si>
    <t>RIESGO 3</t>
  </si>
  <si>
    <t>RIESGO 4</t>
  </si>
  <si>
    <t>RIESGO 5</t>
  </si>
  <si>
    <t>RIESGO 6</t>
  </si>
  <si>
    <t>SI</t>
  </si>
  <si>
    <t>NO</t>
  </si>
  <si>
    <t>¿Genera daño ambiental?</t>
  </si>
  <si>
    <t>Clasificación del Impacto del riesgo:</t>
  </si>
  <si>
    <t>12  a  19</t>
  </si>
  <si>
    <t>PREGUNTA</t>
  </si>
  <si>
    <t>Contratación</t>
  </si>
  <si>
    <t>RIESGO 7</t>
  </si>
  <si>
    <t>RIESGO 8</t>
  </si>
  <si>
    <t>RIESGO 9</t>
  </si>
  <si>
    <t>RIESGO 10</t>
  </si>
  <si>
    <t>RIESGO 11</t>
  </si>
  <si>
    <t>RIESGO 12</t>
  </si>
  <si>
    <t>RIESGO 13</t>
  </si>
  <si>
    <t>RIESGO 14</t>
  </si>
  <si>
    <t>CRITERIO DE EVALUACIÓN</t>
  </si>
  <si>
    <t>OPCIÓN DE RESPUESTA AL CRITERIO DE EVALUACIÓN</t>
  </si>
  <si>
    <t>Asignado</t>
  </si>
  <si>
    <t>No Asignado</t>
  </si>
  <si>
    <t>Adecuado</t>
  </si>
  <si>
    <t>No Adecuado</t>
  </si>
  <si>
    <t>Oportuna</t>
  </si>
  <si>
    <t>Inoportuna</t>
  </si>
  <si>
    <t>Prevenir</t>
  </si>
  <si>
    <t>Detectar</t>
  </si>
  <si>
    <t>No es un Control</t>
  </si>
  <si>
    <t>Confiable</t>
  </si>
  <si>
    <t>No Confiable</t>
  </si>
  <si>
    <t>Se investigan y resuelven oportunamente</t>
  </si>
  <si>
    <t>No se investigan y resuelven oportunamente</t>
  </si>
  <si>
    <t>Completa</t>
  </si>
  <si>
    <t>Incompleta</t>
  </si>
  <si>
    <t>No existe</t>
  </si>
  <si>
    <t>SELECCIONE CON UNA X</t>
  </si>
  <si>
    <t>EVALUACIÓN DEL DISEÑO DEL CONTROL</t>
  </si>
  <si>
    <t>FUERTE</t>
  </si>
  <si>
    <t>MODERADO</t>
  </si>
  <si>
    <t>Calificación entre 96 y 100</t>
  </si>
  <si>
    <t>Calificación entre 86 y 95</t>
  </si>
  <si>
    <t>Calificación entre 0 y 85</t>
  </si>
  <si>
    <t>Clasificación</t>
  </si>
  <si>
    <t>TRATAMIENTO
Opción de Manejo</t>
  </si>
  <si>
    <t>Acción de Contingencia ante Posible Materialización</t>
  </si>
  <si>
    <t>MONITOREO Y REVISIÓN</t>
  </si>
  <si>
    <t>Corrupción</t>
  </si>
  <si>
    <t>Control 1</t>
  </si>
  <si>
    <t>Existe un responsable asignado  la ejecución del control?</t>
  </si>
  <si>
    <t>1. Responsabilidad</t>
  </si>
  <si>
    <t>3. Propósito</t>
  </si>
  <si>
    <t>2.Periodicidad</t>
  </si>
  <si>
    <t>4.Cómo se realiza la actividad del control</t>
  </si>
  <si>
    <t>5.Que pasa con las Observaciones y desviaciones?</t>
  </si>
  <si>
    <t>6. Evidencia de la ejecución del control</t>
  </si>
  <si>
    <t>¿El responsable tiene la autoridad y adecuada segregación de funciones en la ejecución del control?</t>
  </si>
  <si>
    <t>¿Las observaciones, desviaciones o diferencias identificadas como resultados de la ejecución del control son investigadas y resueltas de manera oportuna?</t>
  </si>
  <si>
    <t>¿Se deja evidencia o rastro de la ejecución del control que permita a cualquier tercero con la evidencia llegar a la misma conclusión?</t>
  </si>
  <si>
    <t>¿La oportunidad en que se ejecuta el control
ayuda a prevenir la mitigación del riesgo o a
detectar la materialización del riesgo de manera oportuna?</t>
  </si>
  <si>
    <t>¿Las actividades que se desarrollan en el
control realmente buscan por si sola prevenir
o detectar las causas que pueden dar origen
al riesgo, Ej.: verificar, validar, cotejar, comparar, revisar, etc.?</t>
  </si>
  <si>
    <t>¿La fuente de información que se utiliza en el desarrollo del control es información confiable que permita mitigar el riesgo?</t>
  </si>
  <si>
    <t>EVALUACIÓN DE LA EJECUCIÓN DEL CONTROL</t>
  </si>
  <si>
    <t>RANGO DE CALIFICACIÓN DE LA EJECUCIÓN</t>
  </si>
  <si>
    <t xml:space="preserve">RESULTADO </t>
  </si>
  <si>
    <t>El control se ejecuta de manera consistente por parte del responsable.</t>
  </si>
  <si>
    <t>El control se ejecuta algunas veces por parte del responsable.</t>
  </si>
  <si>
    <t>El control no se ejecuta por parte del responsable.</t>
  </si>
  <si>
    <t>SOLIDEZ INDIVIDUAL DEL CONTROL</t>
  </si>
  <si>
    <t>CALIFICACIÓN DEL DISEÑO DEL CONTROL</t>
  </si>
  <si>
    <t>SOLIDEZ DEL CONTROL</t>
  </si>
  <si>
    <t>SE DEBEN ESTABLECER ACCIONES PARA FORTALECER EL CONTROL?</t>
  </si>
  <si>
    <t>DÉBIL</t>
  </si>
  <si>
    <t>CALIFICACIÓN DE LA EJECUCIÓN DEL CONTROL</t>
  </si>
  <si>
    <t>Calificación de la Ejecución del Control</t>
  </si>
  <si>
    <t>Calificación del Diseño del Control</t>
  </si>
  <si>
    <t xml:space="preserve">Pérdida Reputacional (deterioro de la imagen, intervención por órganos de control, liquidación de la entidad) </t>
  </si>
  <si>
    <t>Pérdida Reputacional (deterioro de la imagen, intervención por órganos de control)</t>
  </si>
  <si>
    <t>X</t>
  </si>
  <si>
    <t>Posibilidad de Tramitar y pagar facturas sin que se haya prestado el servicio o labor contratada  o que no satisfacen las necesidades la entidad a cambio de beneficios particulares.</t>
  </si>
  <si>
    <t>Posibilidad de no atender las denuncias o la información de la ciudadanía sobre preocupaciones acerca de la contratación de emergencia que esté ejecutando y que proyecte celebrar, por intereses particulares.</t>
  </si>
  <si>
    <t>Posibilidad de Omitir la  publicación  de los procesos de contratación en  las plataformas electrónicas del SECOP, favoreciendo a terceros para obtener beneficios particulares.</t>
  </si>
  <si>
    <t>Posibilidad de celebrar contratos con terceros omitiendo, eliminando o manipulando los documentos soportes de los estudios previos realizados en desarrollo de la declaratoria de urgencia manifiesta, la relación directa y conexidad entre la mitigación de la pandemia y la necesidad de la contratación, a cambio de un beneficio particular.</t>
  </si>
  <si>
    <t>Posibilidad de contratar terceros  sin un análisis adecuado, racional, razonable, idóneo, mesurado y ponderado de los bienes, obras o servicios requeridos que de manera efectiva revelen  una necesidad real a cambio de un beneficio particular.</t>
  </si>
  <si>
    <t>Falta de control sobre la información de los procesos  de la Entidad.</t>
  </si>
  <si>
    <r>
      <t>Pérdida Reputacional</t>
    </r>
    <r>
      <rPr>
        <sz val="12"/>
        <color rgb="FF00B050"/>
        <rFont val="Calibri"/>
        <family val="2"/>
      </rPr>
      <t>: Demandas Legales</t>
    </r>
  </si>
  <si>
    <t>posibilidad de omitir soporte jurídico  del objeto contractual que se va a llevar a cabo, para la contratación con terceros, a cambio de un beneficio particular</t>
  </si>
  <si>
    <r>
      <t>Falta de control sobre la información de los procesos</t>
    </r>
    <r>
      <rPr>
        <sz val="12"/>
        <color rgb="FF00B050"/>
        <rFont val="Calibri"/>
        <family val="2"/>
      </rPr>
      <t> y</t>
    </r>
    <r>
      <rPr>
        <sz val="12"/>
        <color rgb="FFFF0000"/>
        <rFont val="Calibri"/>
        <family val="2"/>
      </rPr>
      <t xml:space="preserve"> </t>
    </r>
    <r>
      <rPr>
        <sz val="12"/>
        <color rgb="FF00B050"/>
        <rFont val="Calibri"/>
        <family val="2"/>
      </rPr>
      <t>procedimientos</t>
    </r>
    <r>
      <rPr>
        <sz val="12"/>
        <color theme="1"/>
        <rFont val="Calibri"/>
        <family val="2"/>
      </rPr>
      <t xml:space="preserve"> de la Entidad.</t>
    </r>
  </si>
  <si>
    <t>Falta de principios y ética profesional de los  funcionarios y/o contratistas de la entidad</t>
  </si>
  <si>
    <t>Posibilidad de recibir o solicitar</t>
  </si>
  <si>
    <t>Debilidades u omisiones en la aplicación de  controles.</t>
  </si>
  <si>
    <r>
      <t>Pérdidas Económicas(sanciones, multas,</t>
    </r>
    <r>
      <rPr>
        <sz val="12"/>
        <color rgb="FF00B050"/>
        <rFont val="Calibri"/>
        <family val="2"/>
      </rPr>
      <t xml:space="preserve"> retiros masivos de clientes</t>
    </r>
    <r>
      <rPr>
        <sz val="12"/>
        <color rgb="FF000000"/>
        <rFont val="Calibri"/>
        <family val="2"/>
      </rPr>
      <t xml:space="preserve">)
</t>
    </r>
  </si>
  <si>
    <r>
      <t xml:space="preserve">cualquier dádiva o beneficio a nombre propio o de terceros con el fin de celebrar contratos </t>
    </r>
    <r>
      <rPr>
        <strike/>
        <sz val="12"/>
        <color rgb="FFFF0000"/>
        <rFont val="Calibri"/>
        <family val="2"/>
      </rPr>
      <t>terceros</t>
    </r>
    <r>
      <rPr>
        <sz val="12"/>
        <color rgb="FF1F497D"/>
        <rFont val="Calibri"/>
        <family val="2"/>
      </rPr>
      <t xml:space="preserve"> ficticios y/o vinculados con actividades ilícitas.</t>
    </r>
  </si>
  <si>
    <t>Ausencia de procedimientos y desconocimiento de normatividad aplicable.</t>
  </si>
  <si>
    <t>Perdida de credibilidad en la transparencia de selección y asignación de contratos en la entidad</t>
  </si>
  <si>
    <t>cualquier dádiva o beneficio a nombre propio o de terceros con el fin de celebrar contratos con terceros sin la capacidad (jurídica, financiera)  ni  la experiencia  para  el suministro de los bienes y/o prestación de los servicios requeridos.</t>
  </si>
  <si>
    <t>Posibilidad de recibir o solicitar cualquier dadiva o beneficio a</t>
  </si>
  <si>
    <t>nombre propio o de terceros con el fin de celebrar un contrato.</t>
  </si>
  <si>
    <t>Falta de control de actividades internas</t>
  </si>
  <si>
    <t>Perdida de información y/o conservación del conocimiento interno.</t>
  </si>
  <si>
    <r>
      <t xml:space="preserve">Pérdidas Económicas(sanciones, multas, retiros masivos de clientes </t>
    </r>
    <r>
      <rPr>
        <sz val="12"/>
        <color rgb="FF00B050"/>
        <rFont val="Calibri"/>
        <family val="2"/>
      </rPr>
      <t>y/o personal</t>
    </r>
    <r>
      <rPr>
        <sz val="12"/>
        <color rgb="FF000000"/>
        <rFont val="Calibri"/>
        <family val="2"/>
      </rPr>
      <t>)</t>
    </r>
  </si>
  <si>
    <t>Falta de procesos estandarizados y actividades de control</t>
  </si>
  <si>
    <t>Posibilidad de Omitir la  publicación  de los procesos de contratación en  las plataformas electrónicas del SECOP, favoreciendo a terceros para obtener beneficios particulares.</t>
  </si>
  <si>
    <t>Falta de controles debidamente documentados y aplicación de los mismos</t>
  </si>
  <si>
    <t>Posibilidad de recibir o solicitar dádivas o beneficios a nombre propio o de terceros por suscribir contratos con terceros, sin el cumplimiento de los requisitos establecidos en el Manual de contratación y recomendaciones establecidas por los organismos públicos y de control.</t>
  </si>
  <si>
    <t>Fallas en la revisión de la documentación de los Procesos</t>
  </si>
  <si>
    <t>Posibilidad de recibir o solicitar  dádivas u otros beneficios a nombre propio o de terceros con el fin de Suscribir contratos con terceros que no contengan declaratorias o clausulas que exijan  a los potenciales proveedores que asuman un compromiso de integridad y anticorrupción en el correspondiente contrato.</t>
  </si>
  <si>
    <t>Incumplimiento de los compromisos adquiridos en los contratos</t>
  </si>
  <si>
    <t xml:space="preserve">Posibilidad de omitir el seguimiento, control y publicidad al cumplimiento de las obligaciones del proveedor a cambio de beneficios particulares. </t>
  </si>
  <si>
    <t>Desconocimiento del estado de la entrega de las obligaciones</t>
  </si>
  <si>
    <t xml:space="preserve">Desconocimiento del alcance y compromisos  de los contratos adquiridos </t>
  </si>
  <si>
    <t>Posibilidad de Tramitar y pagar facturas sin que se haya prestado el servicio o labor contratada  o que no satisfacen las necesidades la entidad a cambio de beneficios particulares.</t>
  </si>
  <si>
    <t>Entrega de soportes incorrectos de la culminación de las actividades contratadas.</t>
  </si>
  <si>
    <r>
      <t xml:space="preserve">Desconocimientos de las normas,  procedimientos </t>
    </r>
    <r>
      <rPr>
        <sz val="12"/>
        <color rgb="FFFF0000"/>
        <rFont val="Calibri"/>
        <family val="2"/>
      </rPr>
      <t>y Manual interno de contratación</t>
    </r>
  </si>
  <si>
    <t>Falta de planeación en la contratación y fallas en el proceso.</t>
  </si>
  <si>
    <r>
      <t>P</t>
    </r>
    <r>
      <rPr>
        <sz val="12"/>
        <color rgb="FFFF0000"/>
        <rFont val="Calibri"/>
        <family val="2"/>
      </rPr>
      <t>érdidas Económicas(sanciones, multas)</t>
    </r>
  </si>
  <si>
    <t>Falla o deficiencia en el proceso o procedimientos que hacen parte del Proceso de Contratación</t>
  </si>
  <si>
    <r>
      <t xml:space="preserve">Posibilidad de contratar con terceros tomando ventajas en beneficio propio o de terceros a través de la especulación con los precios de insumos o bienes requeridos.
</t>
    </r>
    <r>
      <rPr>
        <sz val="12"/>
        <color rgb="FFFF0000"/>
        <rFont val="Calibri"/>
        <family val="2"/>
      </rPr>
      <t>PREGUNTA: Esto sería lo mismo que …” El valor de lo contratado no corresponde a los precios del mercado” -</t>
    </r>
  </si>
  <si>
    <t>Falta o falla en los controles</t>
  </si>
  <si>
    <t>Que en el perfeccionamiento del contrato no se otorguen las garantías suficientes sobre los servicios o bienes adquiridos.</t>
  </si>
  <si>
    <t>Ausencia o debilidad en el control</t>
  </si>
  <si>
    <t>Que la descripción de los bienes o servicios requeridos o contratados no sean claros.</t>
  </si>
  <si>
    <t>Falta de análisis minucioso de las especificaciones técnicas y requerimientos claros por fallas en el análisis en el sector</t>
  </si>
  <si>
    <t>Grupo Antifraude</t>
  </si>
  <si>
    <t>Posibilidad de celebrar contratos con terceros sin un análisis adecuado, racional, razonable, idóneo, mesurado y ponderado de los bienes, obras o servicios requeridos que de manera efectiva revelen  una necesidad real a cambio de un beneficio particular.</t>
  </si>
  <si>
    <t>Posibilidad de omitir soporte jurídico  del objeto contractual que se va a llevar a cabo, para la contratación con terceros, a cambio de un beneficio particular</t>
  </si>
  <si>
    <t>1. Pérdidas Económicas: Pérdidas económicas (PyG)</t>
  </si>
  <si>
    <t>2. Pérdidas Económicas: Glosas o Multas</t>
  </si>
  <si>
    <t>7. Pérdida Reputacional: Pérdidas y/u Omisión de información</t>
  </si>
  <si>
    <t>8. Pérdida Reputacional: Deterioro de la imagen (reputacional)</t>
  </si>
  <si>
    <t>En la etapa de evaluación de ofertas, el profesional del Grupo de Contratación verifica que el (los) oferente(s) (persona natural o jurídica, su representante legal y socios) no estén incluidos en las listas vinculantes y restrictivas que consulta la Entidad (ej.: revise las bases de datos de Contraloría, Procuraduría y Policía Nacional, lista de Control de Ingreso de Bienes Extranjeros, SARLAFT, OFAC y de Naciones Unidas). En caso de aparecer registrado en una lista vinculante o en una restrictiva que conlleve una inhabilidad para contratar, se debe considerar esta situación como causal de rechazo de la oferta y el FNA se abstendrá de formalizar cualquier relación contractual con este(os). Así mismo, la dependencia o grupo encargado de la contratación del FNA procederá a reportarlo al Oficial de Cumplimiento en los términos establecidos en el procedimiento que corresponda.</t>
  </si>
  <si>
    <t>Cada vez que una dependencia presente un estudio o justificación de la necesidad de contratación, el Grupo de Contratación remite los estudios previos, los Proyectos de Reglas de Participación, y demás documentos  pertinentes al Comité de Contratación, para que sean analizados por parte de sus miembros, quienes recomendarán o no la apertura del proceso contractual, si no se encuentra recomendable la apertura del proceso para publicar en el SECOP II, se deja registro en el Acta de Comité y se comunica la decisión a la dependencia competente.</t>
  </si>
  <si>
    <t xml:space="preserve">El profesional del Grupo SARLAFT realiza el monitoreo de medios de las personas naturales y/o jurídicas con quienes se pretende contratar, a través de la herramienta RISK y se informa el resultado de la revisión al Grupo de Contratación, en caso de que se identifique relación del oferente con LAFT , el Grupo SARLAFT emite concepto de no viabilidad de continuar con el proceso de contratación. Así mismo informa cualquier otro tipo de alerta que se genere en el citado monitoreo. </t>
  </si>
  <si>
    <t>Control 2</t>
  </si>
  <si>
    <t>Control 3</t>
  </si>
  <si>
    <t>Control 4</t>
  </si>
  <si>
    <t>Desconocimientos de las normas y procedimientos y manual interno de contratación</t>
  </si>
  <si>
    <t>estamos en pandemia</t>
  </si>
  <si>
    <t>3. Pérdidas Económicas: (Retiros masivos de clientes, Despidos)</t>
  </si>
  <si>
    <t>Fallas en la revisión de la documentación de los Procesos de contratación</t>
  </si>
  <si>
    <t>es una omisión en la aplicación de los controles</t>
  </si>
  <si>
    <t>perdida económica</t>
  </si>
  <si>
    <t>en esta etapa contractual la falta puntua de controles tiene que ver con la supervoisión de los mismos</t>
  </si>
  <si>
    <t>4. Pérdidas Económicas: Pérdida de activos físicos</t>
  </si>
  <si>
    <t xml:space="preserve">5. Pérdidas Económicas: Incumplimiento de Metas </t>
  </si>
  <si>
    <t>6. Pérdidas Económicas: Reprocesos</t>
  </si>
  <si>
    <t>7. Pérdida Económica: Demandas por retrasos en las compras que impactan la seguridad física de los funcionarios</t>
  </si>
  <si>
    <t>9. Pérdida Reputacional: Pérdidas y/u Omisión de información</t>
  </si>
  <si>
    <t>10. Pérdida Reputacional: Deterioro de la imagen (reputacional)</t>
  </si>
  <si>
    <t>12. Pérdida Reputacional: Pérdida de mercado</t>
  </si>
  <si>
    <t>13. Pérdida Reputacional: Muerte o lesiones personales.</t>
  </si>
  <si>
    <t>14. Pérdida Reputacional: Debilitamiento SGC</t>
  </si>
  <si>
    <t xml:space="preserve">15. Pérdida Reputacional: Daño al medio ambiente </t>
  </si>
  <si>
    <t>16. Pérdida Reputacional: Perdida de Certificación</t>
  </si>
  <si>
    <t>17 Pérdida Reputacional: Baja de calificación</t>
  </si>
  <si>
    <t>18. Pérdida Reputacional: Pérdida de Know How</t>
  </si>
  <si>
    <t>11. Pérdida Reputacional: Demandas Legales, cierre del establecimiento</t>
  </si>
  <si>
    <t>Falta de Seguimiento y Supervisión</t>
  </si>
  <si>
    <t>Posibilidad de omitir el seguimiento, control y publicidad al cumplimiento de las obligaciones del proveedor a cambio de beneficios particulares.</t>
  </si>
  <si>
    <t>División de Gestión Humana</t>
  </si>
  <si>
    <t>Grupo Gestión Antifraude</t>
  </si>
  <si>
    <t>Grupo de Contratación</t>
  </si>
  <si>
    <t>Dependencia Contratante
Grupo de Contratación
Comité de Contratación</t>
  </si>
  <si>
    <t>Grupo SARLAFT</t>
  </si>
  <si>
    <t>Posibilidad de recibir o solicitar cualquier dádiva o beneficio a nombre propio o de terceros con el fin de celebrar contratos  ficticios y/o vinculados con actividades ilícitas.</t>
  </si>
  <si>
    <t>Con el fin de prevenir hechos de fraude o corrupción, El Grupo Gestión Antifraude Anualmente Promueve la campaña Antifraude Anticorrupción en el marco del Plan Anticorrupción y de Atención al Ciudadano; adicionalmente a través de la campaña e-learning se promueve el curso de  la Política Antifraude de obligatorio cumplimiento para todos los colaboradores del FNA; cuando los colaboradores no presentan el curso o no obtienen el puntaje mínimo de aprobación  se abre una segunda convocatoria para que sea realizado, Sopena de sanciones disciplinarias.</t>
  </si>
  <si>
    <t>8. Pérdida Reputacional: Interrupción/Retraso de la operación o servicio</t>
  </si>
  <si>
    <t xml:space="preserve">El FNA cuenta con la línea de denuncias y el correo de denuncias disponibles para que la ciudadanía y los colaboradores de la entidad interpongan sus denuncias. El profesional del Grupo Gestión Antifraude recibe las comunicaciones que llegan por dichos canales y los pone  en conocimiento del coordinador(a) del Grupo Gestión Antifraude quien las asigna para verificación interna. En caso de determinar que la comunicación allegada por los canales de denuncias no corresponde a una denuncia de fraude o corrupción el Profesional del Grupo Antifraude da trasado del comunicado al área pertinente para su respectivo trámite. </t>
  </si>
  <si>
    <t xml:space="preserve">Falta de procesos estandarizados y actividades de control en materia de contratación o desconocimiento de los mismos </t>
  </si>
  <si>
    <t>GESTIÓN HUMANA</t>
  </si>
  <si>
    <t>GIOCONDA MARGARITA PIÑA ELLES</t>
  </si>
  <si>
    <t>SEPTIEMBRE DE 2020</t>
  </si>
  <si>
    <t>Diligenció:</t>
  </si>
  <si>
    <t xml:space="preserve">HARRINSON QUINTERO </t>
  </si>
  <si>
    <t>GESTIÓN ADMINISTRATIVA</t>
  </si>
  <si>
    <t>GESTIÓN COMERCIAL</t>
  </si>
  <si>
    <t>GESTIÓN DE TECNOLOGÍA ( INFORMÁTICA)</t>
  </si>
  <si>
    <t>DIVISIÓN ADMINISTRATIVA</t>
  </si>
  <si>
    <t>DIVISIÓN DE CONTRATACIÓN</t>
  </si>
  <si>
    <t>Quien Diligenció el Cuestionario</t>
  </si>
  <si>
    <t>HARRINSON QUINTERO</t>
  </si>
  <si>
    <t>RUBEN ALFONSO ORTIZ</t>
  </si>
  <si>
    <t>NESTOR DANIEL VALOY</t>
  </si>
  <si>
    <t>GRUPO DE CONTRATACIÓN</t>
  </si>
  <si>
    <t>NESTOR DANIEL VALOIS CUBILLOS</t>
  </si>
  <si>
    <t>Control 5</t>
  </si>
  <si>
    <t>Control 6</t>
  </si>
  <si>
    <t>PROCESO</t>
  </si>
  <si>
    <t>FECHA</t>
  </si>
  <si>
    <t>DIEGO ALBERTO GUTIERREZ RIAÑO</t>
  </si>
  <si>
    <t>Con fines de prevención, anualmente la División de Gestión Humana  realiza campañas de Sensibilización en temas referentes al cumplimiento y practica de  los valores de que rigen el actuar del funcionario público dejando registro de la asistencia. En caso de identificar la inasistencia se reprograma para su asistencia.</t>
  </si>
  <si>
    <t>Supervisores o Interventores</t>
  </si>
  <si>
    <t>OFICINA DE INFOMATICA</t>
  </si>
  <si>
    <t>MARIA INES LOPEZ ZEQUEIRA</t>
  </si>
  <si>
    <t>S</t>
  </si>
  <si>
    <t>RIESGO2</t>
  </si>
  <si>
    <t>CONTRATACIÓN</t>
  </si>
  <si>
    <t>ÁREA RESPONSABLE</t>
  </si>
  <si>
    <t>DIVISIÓN DE GESTIÓN HUMANA</t>
  </si>
  <si>
    <t>GRUPO GESTIÓN ANTIFRAUDE</t>
  </si>
  <si>
    <t>SOLIDEZ DEL CONJUNTO DE CONTROLES</t>
  </si>
  <si>
    <t>DEPENDENCIA CONTRATANTE / GRUPO DE CONTRATACIÓN /COMITÉ DE CONTRATACIÓN</t>
  </si>
  <si>
    <t xml:space="preserve"> GRUPO DE CONTRATACIÓN</t>
  </si>
  <si>
    <t>GRUPO SARLAFT</t>
  </si>
  <si>
    <t xml:space="preserve"> </t>
  </si>
  <si>
    <t>DDXX</t>
  </si>
  <si>
    <t>SUPERVISORES DE CONTRATOS</t>
  </si>
  <si>
    <t>GRUPO DE CONTRATACIÓN Y SUPERVISOR DEL CONTRATO</t>
  </si>
  <si>
    <t>Revisión de beneficiarios finales en listas y bases de datos.
En la etapa de evaluación de ofertas, el profesional del Grupo de Contratación verifica que el (los) oferente(s) (persona natural o jurídica, su representante legal y socios) no estén incluidos en las listas vinculantes y restrictivas que consulta la Entidad (ej.: revise las bases de datos de Contraloría, Procuraduría y Policía Nacional, lista de Control de Ingreso de Bienes Extranjeros, SARLAFT, OFAC y de Naciones Unidas). En caso de aparecer registrado en una lista vinculante o en una restrictiva que conlleve una inhabilidad para contratar, se debe considerar esta situación como causal de rechazo de la oferta y el FNA se abstendrá de formalizar cualquier relación contractual con este(os). Así mismo, la dependencia o grupo encargado de la contratación del FNA procederá a reportarlo al Oficial de Cumplimiento en los términos establecidos en el procedimiento que corresponda.</t>
  </si>
  <si>
    <t>Para efectuar la correcta vigilancia y control de la ejecución de los contratos y convenios suscritos por el FONDO NACIONAL DEL AHORRO, cada  supervisor e interventor conforme a los plazos establecidos en el clausulado del contrato y en el manual de supervisión, verifica los informes y/o productos suministrados. En el caso de incumplimiento deberá adelantar las acciones necesarias para que se de cumplimiento a lo pactado en el contrato requiriendo al contratista para el efecto, en caso de no lograr tal fin se deberá adelantar las acciones  consignadas en el Manual de Supervisión y el clausulado del contrato.</t>
  </si>
  <si>
    <t>En todas las actuaciones y procedimientos contractuales que adelante el Fondo Nacional del Ahorro FNA, serán de obligatoria aplicación y cumplimiento los
principios de transparencia, responsabilidad, igualdad, moralidad, eficacia, celeridad, economía, libre concurrencia, imparcialidad, objetividad, publicidad y los demás señalados en los artículos 209 y 267 de la Constitución Política, las disposiciones civiles y comerciales y lo establecido en el Manual de Contratación vigente del FNA.
Los registros, trazabilidad y actuaciones de encuentran publicadas en la plataforma SECOP II.</t>
  </si>
  <si>
    <t>GRUPO DE CONTRATACIÓN Y SUPERVISORES DE CONTRATOS</t>
  </si>
  <si>
    <t xml:space="preserve">El profesional de la Oficina de  contratación verifica el objeto social o la actividad económica a la que se dedica la empresa o persona natural o el proponente(es); para ello, revisa el certificado de existencia y representación legal o el certificado de registro de matricula mercantil o el que haga sus veces. En caso que el objeto social o actividad económica no corresponda a lo requerido en las reglas de participación o invitación a ofertar según corresponda se establece el no cumplimiento del requisito, por lo cual no podría ser contratado y genera la etapa procedimental que corresponda según la modalidad de contratación que se este adelantando. </t>
  </si>
  <si>
    <t>Dependiendo la modalidad de contratación, en las reglas de participación se establece que se verificará la experiencia a través del RUP, y en caso de invitación a ofertar se establecen los requisitos y soportes que se requieren para acreditarla, lo cual es verificado por el profesional del grupo de contratación asignado para el proceso, cuyo resultado de verificación se ve reflejado en el informe de evaluación o en el estudio previo que soporta la contratación en caso de contratación directa. Cada proceso tiene sus reglas establecidas para verificar la experiencia del oferente.</t>
  </si>
  <si>
    <t>Cada vez que se realiza un proceso contractual, las condiciones bajo las cuales se ejercerán las funciones de supervisión e interventoría se encuentran en el manual de supervisión e interventoría vigente.
1. Los mecanismo de control y verificación los informes de actividades y gestión, para que la ciudadanía esté enterada de los avances logrados con la celebración del acuerdo de voluntades, se encuentran establecidos en el manual de supervisión y las clausulas contractuales.
2. Los supervisores de los contratos deberán verificar que los informes de actividades y gestión de los contratistas, se encuentren debidamente publicados en el SECOP.
3. Los supervisores y las oficinas de contratos, o quienes hagan sus veces, como segunda línea de defensa, encargada del aseguramiento de la gestión contractual en cada una de las entidades, deberán verificar el cumplimiento de los correctivos y acciones de mejora, que procedan a partir de la identificación que las administraciones realicen sobre los incumplimientos en los procesos ya celebrados.</t>
  </si>
  <si>
    <t>La publicación de todos los procesos de contratación que genera el FNA se realiza a través de la plataforma SECOP, de conformidad con lo establecido en el manual de contratación, los procedimientos aplicables a cada modalidad de contratación. La publicación es realizada por los profesionales del grupo de contratación quienes cuentan con el acceso para ello, y dependiendo del tipo de tramite se requiere aprobación a través de la plataforma por parte de los responsables del proceso entre los cuales se encuentra el ordenador del gasto, el líder del área de contratación y los profesionales designados para el trámite y revisión. En caso de no evidenciar la publicación del contrato, se debe reportar a la coordinación de contratación y a la Secretaría General, para que se tomen las medidas pertinentes.</t>
  </si>
  <si>
    <t xml:space="preserve">Las condiciones bajo las cuales se ejercerán las funciones de supervisión e interventoría se encuentran establecidas en el manual de supervisión e interventoría vigente, en el cual se describe las actividades, obligaciones, deberes, así como su responsabilidad respecto del seguimiento en la ejecución del contrato y de conformidad con el clausulado obligacional establecido en el mismo. Se realiza divulgación a los supervisores de sus responsabilidades, capacitaciones de contratación y Manual de contratación FNA. Se dejan registros de asistencia. En caso de inasistencia, se convoca para una nueva jornada. </t>
  </si>
  <si>
    <t>Evitar</t>
  </si>
  <si>
    <t>Mensualmente</t>
  </si>
  <si>
    <t>Coordinadora Grupo de Contratación</t>
  </si>
  <si>
    <t>SECOP II</t>
  </si>
  <si>
    <t>El Profesional del Grupo de contratación verificará el cumplimiento de los requisitos jurídicos, técnicos, financieros y económicos fijados, que los oferentes deberán cumplir para que su oferta pueda ser habilitada y seleccionada. Dicha verificación será aprobada por la coordinación del Grupo de Contratación.</t>
  </si>
  <si>
    <t>El Grupo de Contratación capacitará en temas de supervisión e interventoría al personal de las áreas que por su naturaleza realicen contratación de bienes o servicios en el FNA</t>
  </si>
  <si>
    <t>Anual</t>
  </si>
  <si>
    <t>Actas de Comité</t>
  </si>
  <si>
    <t>Grupo de Contratación y Comité de Contratación</t>
  </si>
  <si>
    <t>En el Momento de la Operación</t>
  </si>
  <si>
    <t>Piezas Publicitarias e informes de campaña y registro de la aplicación e-learning</t>
  </si>
  <si>
    <t>La División  de Gestión Humana  continuará realizando  campañas de Sensibilización en temas referentes al cumplimiento y practica de  los valores de que rigen el actuar del funcionario público</t>
  </si>
  <si>
    <t>Registros de Asistencia</t>
  </si>
  <si>
    <t>Trimestralmente</t>
  </si>
  <si>
    <t>Siempre que se vaya a adelantar un proceso de contratación, el profesional del Grupo de Contratación del  FNA, Consulta manual de contratación, el derecho privado de manera auxiliar y en temas específicos se acude a Colombia Compra Eficiente y a normas de derecho público con el fin de garantizar el soporte jurídico del objeto contractual que se va a llevar a cabo, y con base en estos, se proyectan las reglas de participación del proceso o invitaciones a ofertar, según las cuales se verifican las propuestas presentadas, en caso de no cumplimiento, así se establece en el informe de evaluación o verificación, y se generan tiempos de traslado para efectos de subsanar si es procedente y en caso de no cumplimiento así se consigna en el informe de evaluación. Los soportes de las actuaciones adelantadas se encuentran en la Plataforma SECOP II.</t>
  </si>
  <si>
    <t>El Profesional del Grupo de Contratación continuará realizando la revisión de beneficiarios finales en listas y bases de datos cuando se adelante un proceso de contratación.</t>
  </si>
  <si>
    <t>El Grupo SARLAFT continuará realizando el monitoreo de medios de las personas naturales y/o jurídicas con quienes se pretende contratar, a través de la herramienta RISK e informando los resultados de la revisión al Grupo de Contratación</t>
  </si>
  <si>
    <t>Consultas en la Herramienta Tecnológica y Correos electrónicos</t>
  </si>
  <si>
    <t>Contratos</t>
  </si>
  <si>
    <t>En el momento de elaborar el estudio de mercado o análisis económico, para los procesos contractuales con el fin de establecer el precio oficial en los procesos de selección, deberán estar soportados con las cotizaciones o fuentes de información trazables. Cuando se cuente con la información mínima requerida en el proceso contractual conforme al manual de contratación,  se podrá fijar el precio oficial para iniciar el proceso de ofertas en la adquisición del bien o servicio.</t>
  </si>
  <si>
    <t>Cotizaciones o fuentes de información</t>
  </si>
  <si>
    <t>Grupo de &lt;contratación</t>
  </si>
  <si>
    <t>Verificar que el (los) oferente(s) (persona natural o jurídica, su representante legal y socios) no estén incluidos en las listas vinculantes y restrictivas que consulta la Entidad.</t>
  </si>
  <si>
    <t>Bases de datos públicas y de consulta interna de la entidad</t>
  </si>
  <si>
    <t>Verificar que se de cumplimiento a los principios de transparencia, responsabilidad, igualdad, moralidad, eficacia, celeridad, economía, libre concurrencia, imparcialidad, objetividad, publicidad y los demás señalados en los artículos 209 y 267 de la Constitución Política, las disposiciones civiles y comerciales y lo establecido en el Manual de Contratación vigente del FNA.</t>
  </si>
  <si>
    <t>Verificar bimestralmente  que se hayan publicado todos los procesos de contratación generados por el FNA en la plataforma SECOP en es periodo</t>
  </si>
  <si>
    <t>Bimestralmente</t>
  </si>
  <si>
    <t>Cada vez que una dependencia presente un estudio o justificación de la necesidad de contratación, el Grupo de Contratación remitirá los estudios previos, los Proyectos de Reglas de Participación, y demás documentos  pertinentes al Comité de Contratación, para que sean analizados por parte de sus miembros.</t>
  </si>
  <si>
    <t>El profesional de contratación verificará a experiencia de los oferentes en cada proceso de contratación través del RUP y de los documentos, requisitos y soportes que se requieren para acreditarla según sea el proceso de contratación.</t>
  </si>
  <si>
    <t>Registrar los  análisis comparativos entre las ofertas de los proponentes y los valores identificados en los estudios de mercado</t>
  </si>
  <si>
    <t>Grupo de contratación</t>
  </si>
  <si>
    <t>El Grupo Gestión Antifraude continuará llevando a cabo anualmente la campaña de sensibilización en pro de la prevención del fraude y la corrupción y continuará realizando el  curso de  la Política Antifraude de obligatorio cumplimiento para todos los colaboradores del FNA,  cuando los colaboradores no presentan el curso o no obtienen el puntaje mínimo de aprobación  se abre una segunda convocatoria para que sea realizado, Sopena de sanciones disciplinarias.</t>
  </si>
  <si>
    <t>En cada proceso contractual, los profesionales del Grupo de Contratación continuarán proyectando las reglas de participación de los procesos o invitaciones a ofertar de acuerdo el  manual de contratación, el derecho privado y Colombia Compra Eficiente y a normas de derecho público  en cada proceso se verificarán las propuestas presentadas y se dejarán los soportes correspondientes en la Plataforma SECOP II.</t>
  </si>
  <si>
    <t>Cada vez que se lleve a cabo un proceso de contratación, el profesional del Grupo de Contratación  verificará que se de  cumplimiento a los
principios de transparencia, responsabilidad, igualdad, moralidad, eficacia, celeridad, economía, libre concurrencia, imparcialidad, objetividad, publicidad y los demás señalados en los artículos 209 y 267 de la Constitución Política, las disposiciones civiles y comerciales y lo establecido en el Manual de Contratación vigente del FNA. Dicha verificación será aprobada por la coordinación del Grupo de Contratación y se registrará en la trazabilidad y actuaciones de los procesos de contratación adelantados se encuentran en la plataforma SECOP II.</t>
  </si>
  <si>
    <t>En cada proceso de contratación se continuarán realizando análisis comparativos entre la oferta que considera tiene un precio artificialmente bajo, las ofertas de otros proponentes y los valores identificados en el estudio de mercado para el bien o servicio.</t>
  </si>
  <si>
    <t>Consulta  Bases de Datos</t>
  </si>
  <si>
    <t xml:space="preserve">reglas de participación o invitación a ofertar, certificado de existencia y representación legal o el certificado de registro de matricula mercantil o el que haga sus veces </t>
  </si>
  <si>
    <t>RUP y/o soportes de requisitos</t>
  </si>
  <si>
    <t>Todos los responsables de las actuaciones y ejecución de procedimientos contractuales que adelante el Fondo Nacional del Ahorro FNA, tienen la obligación de cumplir los 
principios de transparencia, responsabilidad, igualdad, moralidad, eficacia, celeridad, economía, libre concurrencia, imparcialidad, objetividad, publicidad y los demás señalados en los artículos 209 y 267 de la Constitución Política, las disposiciones civiles y comerciales y lo establecido en el Manual de Contratación vigente del FNA.
Los registros, trazabilidad y actuaciones de los procesos de contratación adelantados se encuentran en la plataforma SECOP II.</t>
  </si>
  <si>
    <t>GRUPO DE CONTRATACIÓN / SUPERVISORES E INTERVENTORES DE CONTRATOS</t>
  </si>
  <si>
    <t xml:space="preserve">Cada vez que se va a realizar un proceso contractual, el profesional de contratación, mediante las reglas de participación el FNA, fija los requisitos jurídicos, técnicos, financieros y económicos que los oferentes deberán cumplir para que su oferta pueda ser habilitada y seleccionada. Para que se de continuidad al proceso, tales requisitos y condiciones deben ser objetivos y en consecuencia las reglas claras, completas, objetivas, adecuadas y proporcionales a la naturaleza y objeto del contrato a celebrar. Los registros se encuentran en la plataforma SECOP II. </t>
  </si>
  <si>
    <t xml:space="preserve">Para identificar la existencia de ofrecimientos con precios artificialmente bajos se seguirán las directrices establecidas en Colombia Compra Eficiente5. EL profesional del Grupo de Contratación del FNA deberá realizar un análisis comparativo entre la oferta que considera tiene un precio artificialmente bajo, las ofertas de otros proponentes y los valores identificados en el estudio de mercado para el bien o servicio, cuando el FNA determine la existencia de un precio artificialmente bajo, en caso de identificarse diferencias significativas entre los precios se notificará a los proponentes parq eue remtarequerir al proponente para que explique y fundamente las razones que soportan el valor de su oferta. Dicha explicación deberá estar plenamente justificada e ir más allá de meras aseveraciones o afirmaciones. A partir de la explicación presentada, el Comité evaluador (equipo evaluador) decidirá frente a la admisión o rechazo de la oferta presentada. los registros se evidencian en las comunicaciones con los oferentes a través de SECOP II o correos electrónicos. las evaluaciones del equipo evaluador se registran en los informes de evaluación. en subasta se requiere al oferente en subasta </t>
  </si>
  <si>
    <t>Para cada proceso de contratación, el profesional de contratación  realiza un análisis comparativo entre la oferta que considera tiene un precio desbordado frente a las ofertas de otros proponentes y los valores identificados en el estudio de mercado, en caso que el oferente ubicado en el primer orden de elegibilidad en un proceso de selección haya presentado su oferta económica con precios que se este considerando están por ENCIMA del mercado y de los precios de referencia dados por la entidad se detarminan como causal de rechazodel oferente.</t>
  </si>
  <si>
    <t>Cada vez que una dependencia presente un estudio o justificación de la necesidad de contratación, el Grupo de Contratación remitirá los Estudios Previos, los Proyectos de Reglas de Participación y demás documentos  pertinentes al Comité de Contratación, para que sean analizados por parte de sus miembros.</t>
  </si>
  <si>
    <t>La División  de Gestión Humana  continuará realizando  campañas de Sensibilización en temas referentes al cumplimiento y practica de  los valores de que rigen el actuar del funcionario público.</t>
  </si>
  <si>
    <t xml:space="preserve">El FNA cuenta con la línea de denuncias y el correo de denuncias disponibles para que la ciudadanía y los colaboradores de la entidad interpongan sus denuncias. El profesional del Grupo Gestión Antifraude recibe las comunicaciones que llegan por dichos canales y los pone  en conocimiento del coordinador(a) del Grupo Gestión Antifraude quien las asigna para verificación interna. </t>
  </si>
  <si>
    <t>El FNA mantendrá activos los canales de denuncias (la línea de denuncias 4201686 en Bogotá, Nacional: 018000 112669 y el correo de denuncias denuncie@fna.gov.vo)disponibles para que la ciudadanía y los colaboradores de la entidad interpongan sus denuncias.</t>
  </si>
  <si>
    <t>Los profesionales del Grupo de contratación consolidarán las cláusulas establecidas en los documentos contractuales y además las incluirán en los contratos .</t>
  </si>
  <si>
    <t>Siempre que se vaya a adelantar un proceso de contratación, los responsables de la contratación en el FNA  tendrán en cuenta el régimen de inhabilidades e incompatibilidades previsto en la Constitución y la Ley, y los conflictos de interés previstos en la Ley o los que se fijen en las Reglas de Participación, así como lo previsto en los procedimientos y Manuales de identificación de terceros y control y prevención del lavado de activos y la financiación del terrorismo. En caso de detectar una situación contraria a éstas disposiciones, deberá proceder de conformidad con dichas normas y dejar el registro respectivo.</t>
  </si>
  <si>
    <t>Poner en conocimiento de la materialización del riesgo al Grupo Gestión Antifraude para que se adelanten las actividades de verificación y denuncias correspondientes ante los entes de control pertinentes, si a ello hay lugar.
El equipo contractual debe acogerse a la suspensión del proceso prevista en el numeral 4.4. del manual de contratación, en cuanto a la Suspensión y Cancelación del Proceso de Selección.</t>
  </si>
  <si>
    <t>Listados de Asistencia  o Soportes electrónicos</t>
  </si>
  <si>
    <t>Canales de denuncias FNA</t>
  </si>
  <si>
    <t>El profesional del Grupo de Contratación actualmente estructura los documentos contractuales con las siguientes cláusulas:
1. Apoyar la acción del Estado colombiano para fortalecer la transparencia y la rendición de cuentas de la administración pública; en los documentos:  (Reglas de participación. Programa Presidencial contra la corrupción y Estudios previos, Compromiso Anticorrupción). 2. El contratista, manifiesta que no se encuentra en causal de inhabilidad alguna para celebrar el contrato objeto del Proceso de Contratación; en los documentos:  (Manual de contratación. Capacidad para contratar con el FNA y Condiciones Generales del Contrato. Inhabilidades e incompatibilidades)  3. Se compromete a no ofrecer y no dar dádivas, sobornos o cualquier forma de halago, retribuciones o prebenda a servidores públicos del FNA, directamente o a través de sus empleados, contratistas o tercero; en los documentos (Estudios previos criterios de selección )4. Se compromete a no efectuar acuerdos, o realizar actos o conductas que tengan por objeto o efecto la colusión en el Proceso de Contratación., en los documentos (Reglas de participación supervisión.) 5. Se compromete a revelar la información que sobre el Proceso de Contratación nos soliciten los organismos de control; en los documentos (Reglas de participación,  Facultades de Supervisión). 6. El contratista se compromete a comunicar (cuando aplique)  a sus trabajadores y contratistas el contenido del presente Compromiso Anticorrupción, explicar su importancia y las consecuencias de su incumplimiento por nuestra parte, y la de nuestros servidores públicos y contratistas; en los documentos:  (Estudios previos criterios de selección ) 7. Se informa que el contratista es conocedor de las consecuencias derivadas del incumplimiento del presente compromiso anticorrupción; en los documentos (Reglas de Participación Compromiso Anticorrupción).</t>
  </si>
  <si>
    <t>Alta</t>
  </si>
  <si>
    <t>Extrema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</si>
</sst>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 #,##0.00_);_(&quot;$&quot;\ * \(#,##0.00\);_(&quot;$&quot;\ * &quot;-&quot;??_);_(@_)"/>
    <numFmt numFmtId="165" formatCode="_(* #,##0.00_);_(* \(#,##0.00\);_(* &quot;-&quot;??_);_(@_)"/>
    <numFmt numFmtId="166" formatCode="0.0"/>
    <numFmt numFmtId="167" formatCode="_(* #,##0_);_(* \(#,##0\);_(* &quot;-&quot;??_);_(@_)"/>
  </numFmts>
  <fonts count="47" x14ac:knownFonts="1">
    <font>
      <sz val="11"/>
      <color theme="1"/>
      <name val="Calibri"/>
      <family val="2"/>
      <scheme val="minor"/>
    </font>
    <font>
      <sz val="10"/>
      <name val="Arial"/>
      <family val="2"/>
    </font>
    <font>
      <sz val="11"/>
      <color indexed="8"/>
      <name val="Calibri"/>
      <family val="2"/>
    </font>
    <font>
      <b/>
      <sz val="16"/>
      <color theme="1"/>
      <name val="Arial"/>
      <family val="2"/>
    </font>
    <font>
      <b/>
      <sz val="20"/>
      <color theme="1"/>
      <name val="Arial"/>
      <family val="2"/>
    </font>
    <font>
      <sz val="10"/>
      <color theme="1"/>
      <name val="Verdana"/>
      <family val="2"/>
    </font>
    <font>
      <b/>
      <sz val="24"/>
      <color theme="0"/>
      <name val="Arial"/>
      <family val="2"/>
    </font>
    <font>
      <b/>
      <sz val="14"/>
      <color theme="0"/>
      <name val="Arial"/>
      <family val="2"/>
    </font>
    <font>
      <sz val="11"/>
      <color theme="1"/>
      <name val="Calibri"/>
      <family val="2"/>
      <scheme val="minor"/>
    </font>
    <font>
      <b/>
      <sz val="11"/>
      <color theme="1"/>
      <name val="Calibri"/>
      <family val="2"/>
      <scheme val="minor"/>
    </font>
    <font>
      <b/>
      <sz val="18"/>
      <color indexed="8"/>
      <name val="Arial"/>
      <family val="2"/>
    </font>
    <font>
      <b/>
      <sz val="11"/>
      <name val="Arial"/>
      <family val="2"/>
    </font>
    <font>
      <sz val="11"/>
      <name val="Arial"/>
      <family val="2"/>
    </font>
    <font>
      <b/>
      <sz val="12"/>
      <name val="Arial"/>
      <family val="2"/>
    </font>
    <font>
      <b/>
      <sz val="14"/>
      <name val="Arial"/>
      <family val="2"/>
    </font>
    <font>
      <b/>
      <sz val="26"/>
      <color theme="1"/>
      <name val="Arial"/>
      <family val="2"/>
    </font>
    <font>
      <b/>
      <sz val="24"/>
      <name val="Arial"/>
      <family val="2"/>
    </font>
    <font>
      <b/>
      <sz val="12"/>
      <color theme="0"/>
      <name val="Arial"/>
      <family val="2"/>
    </font>
    <font>
      <b/>
      <sz val="12"/>
      <color theme="1"/>
      <name val="Calibri"/>
      <family val="2"/>
    </font>
    <font>
      <sz val="12"/>
      <color theme="1"/>
      <name val="Calibri"/>
      <family val="2"/>
    </font>
    <font>
      <b/>
      <sz val="14"/>
      <color rgb="FFFFFFFF"/>
      <name val="Arial"/>
      <family val="2"/>
    </font>
    <font>
      <i/>
      <sz val="14"/>
      <color rgb="FF000000"/>
      <name val="Calibri"/>
      <family val="2"/>
    </font>
    <font>
      <sz val="11"/>
      <color theme="1"/>
      <name val="Arial"/>
      <family val="2"/>
    </font>
    <font>
      <sz val="14"/>
      <color theme="1"/>
      <name val="Arial"/>
      <family val="2"/>
    </font>
    <font>
      <b/>
      <sz val="14"/>
      <color theme="1"/>
      <name val="Arial"/>
      <family val="2"/>
    </font>
    <font>
      <b/>
      <sz val="18"/>
      <color rgb="FFFFFFFF"/>
      <name val="Arial"/>
      <family val="2"/>
    </font>
    <font>
      <i/>
      <sz val="14"/>
      <color rgb="FF000000"/>
      <name val="Arial"/>
      <family val="2"/>
    </font>
    <font>
      <sz val="14"/>
      <color rgb="FF000000"/>
      <name val="Arial"/>
      <family val="2"/>
    </font>
    <font>
      <b/>
      <sz val="14"/>
      <color rgb="FF000000"/>
      <name val="Arial"/>
      <family val="2"/>
    </font>
    <font>
      <sz val="12"/>
      <color theme="1"/>
      <name val="Arial"/>
      <family val="2"/>
    </font>
    <font>
      <b/>
      <sz val="11"/>
      <color indexed="8"/>
      <name val="Calibri"/>
      <family val="2"/>
      <scheme val="minor"/>
    </font>
    <font>
      <b/>
      <sz val="10"/>
      <color theme="1"/>
      <name val="Arial"/>
      <family val="2"/>
    </font>
    <font>
      <b/>
      <sz val="11"/>
      <color theme="1"/>
      <name val="Arial"/>
      <family val="2"/>
    </font>
    <font>
      <b/>
      <sz val="14"/>
      <color theme="1"/>
      <name val="Calibri"/>
      <family val="2"/>
      <scheme val="minor"/>
    </font>
    <font>
      <b/>
      <sz val="12"/>
      <color theme="1"/>
      <name val="Arial"/>
      <family val="2"/>
    </font>
    <font>
      <sz val="12"/>
      <color theme="0"/>
      <name val="Arial"/>
      <family val="2"/>
    </font>
    <font>
      <sz val="12"/>
      <name val="Arial"/>
      <family val="2"/>
    </font>
    <font>
      <b/>
      <sz val="12"/>
      <color rgb="FFFFFFFF"/>
      <name val="Arial"/>
      <family val="2"/>
    </font>
    <font>
      <sz val="10"/>
      <color theme="1"/>
      <name val="Times New Roman"/>
      <family val="1"/>
    </font>
    <font>
      <b/>
      <sz val="12"/>
      <color rgb="FF000000"/>
      <name val="Calibri"/>
      <family val="2"/>
    </font>
    <font>
      <sz val="12"/>
      <color rgb="FF1F497D"/>
      <name val="Calibri"/>
      <family val="2"/>
    </font>
    <font>
      <sz val="12"/>
      <color rgb="FF000000"/>
      <name val="Calibri"/>
      <family val="2"/>
    </font>
    <font>
      <sz val="12"/>
      <color rgb="FF00B050"/>
      <name val="Calibri"/>
      <family val="2"/>
    </font>
    <font>
      <sz val="12"/>
      <color rgb="FFFF0000"/>
      <name val="Calibri"/>
      <family val="2"/>
    </font>
    <font>
      <strike/>
      <sz val="12"/>
      <color rgb="FFFF0000"/>
      <name val="Calibri"/>
      <family val="2"/>
    </font>
    <font>
      <sz val="16"/>
      <color theme="1"/>
      <name val="Arial"/>
      <family val="2"/>
    </font>
    <font>
      <b/>
      <sz val="16"/>
      <color theme="0"/>
      <name val="Arial"/>
      <family val="2"/>
    </font>
  </fonts>
  <fills count="27">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rgb="FFFFFF00"/>
        <bgColor indexed="64"/>
      </patternFill>
    </fill>
    <fill>
      <patternFill patternType="solid">
        <fgColor indexed="44"/>
        <bgColor indexed="64"/>
      </patternFill>
    </fill>
    <fill>
      <patternFill patternType="solid">
        <fgColor theme="2" tint="-9.9978637043366805E-2"/>
        <bgColor indexed="64"/>
      </patternFill>
    </fill>
    <fill>
      <patternFill patternType="solid">
        <fgColor indexed="42"/>
        <bgColor indexed="64"/>
      </patternFill>
    </fill>
    <fill>
      <patternFill patternType="solid">
        <fgColor theme="0" tint="-4.9989318521683403E-2"/>
        <bgColor indexed="64"/>
      </patternFill>
    </fill>
    <fill>
      <patternFill patternType="solid">
        <fgColor theme="3" tint="-0.499984740745262"/>
        <bgColor indexed="64"/>
      </patternFill>
    </fill>
    <fill>
      <patternFill patternType="solid">
        <fgColor theme="4" tint="0.79998168889431442"/>
        <bgColor indexed="64"/>
      </patternFill>
    </fill>
    <fill>
      <patternFill patternType="solid">
        <fgColor rgb="FF366092"/>
        <bgColor indexed="64"/>
      </patternFill>
    </fill>
    <fill>
      <patternFill patternType="solid">
        <fgColor rgb="FF1F497D"/>
        <bgColor indexed="64"/>
      </patternFill>
    </fill>
    <fill>
      <patternFill patternType="solid">
        <fgColor theme="6" tint="0.79998168889431442"/>
        <bgColor indexed="64"/>
      </patternFill>
    </fill>
    <fill>
      <patternFill patternType="solid">
        <fgColor theme="6" tint="-0.249977111117893"/>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rgb="FFF5F8EE"/>
        <bgColor indexed="64"/>
      </patternFill>
    </fill>
    <fill>
      <patternFill patternType="solid">
        <fgColor rgb="FFFFFF66"/>
        <bgColor indexed="64"/>
      </patternFill>
    </fill>
    <fill>
      <patternFill patternType="solid">
        <fgColor theme="6" tint="0.59999389629810485"/>
        <bgColor indexed="64"/>
      </patternFill>
    </fill>
    <fill>
      <patternFill patternType="solid">
        <fgColor rgb="FFFFFF9B"/>
        <bgColor indexed="64"/>
      </patternFill>
    </fill>
    <fill>
      <patternFill patternType="solid">
        <fgColor theme="6" tint="0.39997558519241921"/>
        <bgColor indexed="64"/>
      </patternFill>
    </fill>
    <fill>
      <patternFill patternType="solid">
        <fgColor rgb="FFFF0000"/>
        <bgColor indexed="64"/>
      </patternFill>
    </fill>
    <fill>
      <patternFill patternType="solid">
        <fgColor theme="5" tint="0.39997558519241921"/>
        <bgColor indexed="64"/>
      </patternFill>
    </fill>
    <fill>
      <patternFill patternType="solid">
        <fgColor theme="3" tint="-0.249977111117893"/>
        <bgColor indexed="64"/>
      </patternFill>
    </fill>
    <fill>
      <patternFill patternType="solid">
        <fgColor rgb="FFFFFFFF"/>
        <bgColor indexed="64"/>
      </patternFill>
    </fill>
    <fill>
      <patternFill patternType="solid">
        <fgColor rgb="FFFFCCCC"/>
        <bgColor indexed="64"/>
      </patternFill>
    </fill>
  </fills>
  <borders count="1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medium">
        <color indexed="64"/>
      </left>
      <right/>
      <top/>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theme="3" tint="-0.499984740745262"/>
      </left>
      <right/>
      <top style="medium">
        <color theme="3" tint="-0.499984740745262"/>
      </top>
      <bottom style="medium">
        <color theme="3" tint="-0.499984740745262"/>
      </bottom>
      <diagonal/>
    </border>
    <border>
      <left/>
      <right/>
      <top style="medium">
        <color theme="3" tint="-0.499984740745262"/>
      </top>
      <bottom style="medium">
        <color theme="3" tint="-0.499984740745262"/>
      </bottom>
      <diagonal/>
    </border>
    <border>
      <left/>
      <right style="medium">
        <color theme="3" tint="-0.499984740745262"/>
      </right>
      <top style="medium">
        <color theme="3" tint="-0.499984740745262"/>
      </top>
      <bottom style="medium">
        <color theme="3" tint="-0.499984740745262"/>
      </bottom>
      <diagonal/>
    </border>
    <border>
      <left style="medium">
        <color theme="3" tint="-0.499984740745262"/>
      </left>
      <right/>
      <top style="medium">
        <color indexed="64"/>
      </top>
      <bottom style="medium">
        <color theme="3" tint="-0.499984740745262"/>
      </bottom>
      <diagonal/>
    </border>
    <border>
      <left/>
      <right/>
      <top style="medium">
        <color indexed="64"/>
      </top>
      <bottom style="medium">
        <color theme="3" tint="-0.499984740745262"/>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style="thin">
        <color rgb="FF000000"/>
      </right>
      <top style="thin">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right/>
      <top/>
      <bottom style="thin">
        <color indexed="64"/>
      </bottom>
      <diagonal/>
    </border>
    <border>
      <left/>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theme="0"/>
      </left>
      <right style="thin">
        <color theme="0"/>
      </right>
      <top style="thin">
        <color theme="0"/>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bottom/>
      <diagonal/>
    </border>
    <border>
      <left style="thin">
        <color theme="0"/>
      </left>
      <right style="thin">
        <color theme="0"/>
      </right>
      <top/>
      <bottom style="thin">
        <color theme="0"/>
      </bottom>
      <diagonal/>
    </border>
    <border>
      <left/>
      <right/>
      <top style="thin">
        <color theme="0"/>
      </top>
      <bottom style="thin">
        <color theme="0"/>
      </bottom>
      <diagonal/>
    </border>
    <border>
      <left style="medium">
        <color theme="0"/>
      </left>
      <right style="medium">
        <color theme="0"/>
      </right>
      <top style="medium">
        <color indexed="64"/>
      </top>
      <bottom style="medium">
        <color indexed="64"/>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3" tint="-0.24994659260841701"/>
      </left>
      <right/>
      <top style="thin">
        <color theme="3" tint="-0.24994659260841701"/>
      </top>
      <bottom style="thin">
        <color theme="3" tint="-0.24994659260841701"/>
      </bottom>
      <diagonal/>
    </border>
    <border>
      <left/>
      <right style="thin">
        <color theme="3" tint="-0.24994659260841701"/>
      </right>
      <top style="thin">
        <color theme="0"/>
      </top>
      <bottom style="thin">
        <color theme="0"/>
      </bottom>
      <diagonal/>
    </border>
    <border>
      <left style="thin">
        <color theme="0"/>
      </left>
      <right style="thin">
        <color theme="3" tint="-0.24994659260841701"/>
      </right>
      <top style="thin">
        <color theme="0"/>
      </top>
      <bottom style="thin">
        <color theme="0"/>
      </bottom>
      <diagonal/>
    </border>
    <border>
      <left/>
      <right style="thin">
        <color theme="0"/>
      </right>
      <top/>
      <bottom style="thin">
        <color theme="0"/>
      </bottom>
      <diagonal/>
    </border>
    <border>
      <left style="medium">
        <color rgb="FF16365C"/>
      </left>
      <right style="medium">
        <color rgb="FF000000"/>
      </right>
      <top style="medium">
        <color indexed="64"/>
      </top>
      <bottom/>
      <diagonal/>
    </border>
    <border>
      <left style="medium">
        <color rgb="FF000000"/>
      </left>
      <right style="medium">
        <color indexed="64"/>
      </right>
      <top style="medium">
        <color indexed="64"/>
      </top>
      <bottom/>
      <diagonal/>
    </border>
    <border>
      <left/>
      <right style="medium">
        <color indexed="64"/>
      </right>
      <top style="medium">
        <color indexed="64"/>
      </top>
      <bottom style="medium">
        <color rgb="FF808080"/>
      </bottom>
      <diagonal/>
    </border>
    <border>
      <left style="medium">
        <color rgb="FF16365C"/>
      </left>
      <right style="medium">
        <color rgb="FF000000"/>
      </right>
      <top/>
      <bottom/>
      <diagonal/>
    </border>
    <border>
      <left style="medium">
        <color rgb="FF000000"/>
      </left>
      <right style="medium">
        <color indexed="64"/>
      </right>
      <top/>
      <bottom/>
      <diagonal/>
    </border>
    <border>
      <left/>
      <right style="medium">
        <color indexed="64"/>
      </right>
      <top/>
      <bottom style="medium">
        <color rgb="FF808080"/>
      </bottom>
      <diagonal/>
    </border>
    <border>
      <left style="medium">
        <color rgb="FF16365C"/>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indexed="64"/>
      </left>
      <right style="medium">
        <color indexed="64"/>
      </right>
      <top style="medium">
        <color rgb="FF808080"/>
      </top>
      <bottom/>
      <diagonal/>
    </border>
    <border>
      <left style="medium">
        <color indexed="64"/>
      </left>
      <right style="medium">
        <color indexed="64"/>
      </right>
      <top/>
      <bottom style="medium">
        <color rgb="FF808080"/>
      </bottom>
      <diagonal/>
    </border>
    <border>
      <left style="medium">
        <color indexed="64"/>
      </left>
      <right style="medium">
        <color rgb="FF000000"/>
      </right>
      <top/>
      <bottom style="medium">
        <color rgb="FF000000"/>
      </bottom>
      <diagonal/>
    </border>
    <border>
      <left style="medium">
        <color indexed="64"/>
      </left>
      <right style="medium">
        <color indexed="64"/>
      </right>
      <top/>
      <bottom style="medium">
        <color rgb="FF000000"/>
      </bottom>
      <diagonal/>
    </border>
    <border>
      <left/>
      <right style="medium">
        <color indexed="64"/>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right style="medium">
        <color indexed="64"/>
      </right>
      <top style="medium">
        <color rgb="FF808080"/>
      </top>
      <bottom/>
      <diagonal/>
    </border>
    <border>
      <left/>
      <right style="medium">
        <color indexed="64"/>
      </right>
      <top style="medium">
        <color rgb="FF808080"/>
      </top>
      <bottom style="medium">
        <color rgb="FF808080"/>
      </bottom>
      <diagonal/>
    </border>
    <border>
      <left style="medium">
        <color rgb="FF000000"/>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style="medium">
        <color rgb="FF000000"/>
      </right>
      <top style="medium">
        <color indexed="64"/>
      </top>
      <bottom/>
      <diagonal/>
    </border>
    <border>
      <left/>
      <right style="medium">
        <color indexed="64"/>
      </right>
      <top style="medium">
        <color rgb="FF808080"/>
      </top>
      <bottom style="medium">
        <color indexed="64"/>
      </bottom>
      <diagonal/>
    </border>
    <border>
      <left style="medium">
        <color indexed="64"/>
      </left>
      <right style="medium">
        <color indexed="64"/>
      </right>
      <top style="medium">
        <color rgb="FF000000"/>
      </top>
      <bottom/>
      <diagonal/>
    </border>
    <border>
      <left style="medium">
        <color rgb="FF000000"/>
      </left>
      <right style="medium">
        <color rgb="FF000000"/>
      </right>
      <top/>
      <bottom style="medium">
        <color rgb="FF16365C"/>
      </bottom>
      <diagonal/>
    </border>
    <border>
      <left style="medium">
        <color rgb="FF000000"/>
      </left>
      <right style="medium">
        <color indexed="64"/>
      </right>
      <top/>
      <bottom style="medium">
        <color rgb="FF808080"/>
      </bottom>
      <diagonal/>
    </border>
    <border>
      <left style="medium">
        <color indexed="64"/>
      </left>
      <right style="medium">
        <color rgb="FF000000"/>
      </right>
      <top style="medium">
        <color rgb="FF16365C"/>
      </top>
      <bottom/>
      <diagonal/>
    </border>
    <border>
      <left style="medium">
        <color rgb="FF000000"/>
      </left>
      <right style="medium">
        <color indexed="64"/>
      </right>
      <top style="medium">
        <color rgb="FF808080"/>
      </top>
      <bottom/>
      <diagonal/>
    </border>
    <border>
      <left/>
      <right style="medium">
        <color indexed="64"/>
      </right>
      <top style="medium">
        <color rgb="FF808080"/>
      </top>
      <bottom style="medium">
        <color rgb="FF000000"/>
      </bottom>
      <diagonal/>
    </border>
    <border>
      <left style="medium">
        <color rgb="FF000000"/>
      </left>
      <right style="medium">
        <color rgb="FF000000"/>
      </right>
      <top style="thin">
        <color rgb="FF000000"/>
      </top>
      <bottom/>
      <diagonal/>
    </border>
    <border>
      <left style="medium">
        <color rgb="FF000000"/>
      </left>
      <right style="medium">
        <color rgb="FF000000"/>
      </right>
      <top/>
      <bottom style="medium">
        <color rgb="FF000000"/>
      </bottom>
      <diagonal/>
    </border>
    <border>
      <left style="medium">
        <color rgb="FF000000"/>
      </left>
      <right style="medium">
        <color rgb="FF000000"/>
      </right>
      <top/>
      <bottom style="thin">
        <color rgb="FF000000"/>
      </bottom>
      <diagonal/>
    </border>
    <border>
      <left style="thin">
        <color theme="3" tint="-0.24994659260841701"/>
      </left>
      <right style="thin">
        <color theme="3" tint="-0.24994659260841701"/>
      </right>
      <top style="thin">
        <color theme="3" tint="-0.24994659260841701"/>
      </top>
      <bottom/>
      <diagonal/>
    </border>
    <border>
      <left style="thin">
        <color theme="3" tint="-0.24994659260841701"/>
      </left>
      <right style="thin">
        <color theme="3" tint="-0.24994659260841701"/>
      </right>
      <top/>
      <bottom/>
      <diagonal/>
    </border>
    <border>
      <left/>
      <right/>
      <top style="thin">
        <color theme="3" tint="-0.24994659260841701"/>
      </top>
      <bottom style="thin">
        <color theme="3" tint="-0.24994659260841701"/>
      </bottom>
      <diagonal/>
    </border>
    <border>
      <left/>
      <right style="thin">
        <color theme="3" tint="-0.24994659260841701"/>
      </right>
      <top style="thin">
        <color theme="3" tint="-0.24994659260841701"/>
      </top>
      <bottom style="thin">
        <color theme="3" tint="-0.2499465926084170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bottom style="thin">
        <color theme="0"/>
      </bottom>
      <diagonal/>
    </border>
    <border>
      <left/>
      <right style="thin">
        <color theme="0"/>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theme="3" tint="-0.499984740745262"/>
      </left>
      <right/>
      <top style="medium">
        <color theme="3" tint="-0.499984740745262"/>
      </top>
      <bottom/>
      <diagonal/>
    </border>
    <border>
      <left/>
      <right/>
      <top style="medium">
        <color theme="3" tint="-0.499984740745262"/>
      </top>
      <bottom/>
      <diagonal/>
    </border>
    <border>
      <left/>
      <right style="medium">
        <color theme="3" tint="-0.499984740745262"/>
      </right>
      <top style="medium">
        <color theme="3" tint="-0.499984740745262"/>
      </top>
      <bottom/>
      <diagonal/>
    </border>
  </borders>
  <cellStyleXfs count="9">
    <xf numFmtId="0" fontId="0" fillId="0" borderId="0"/>
    <xf numFmtId="0" fontId="1" fillId="0" borderId="0"/>
    <xf numFmtId="165" fontId="2" fillId="0" borderId="0" applyFont="0" applyFill="0" applyBorder="0" applyAlignment="0" applyProtection="0"/>
    <xf numFmtId="0" fontId="1" fillId="0" borderId="0"/>
    <xf numFmtId="0" fontId="8" fillId="0" borderId="0"/>
    <xf numFmtId="0" fontId="2" fillId="0" borderId="0"/>
    <xf numFmtId="164" fontId="8" fillId="0" borderId="0" applyFont="0" applyFill="0" applyBorder="0" applyAlignment="0" applyProtection="0"/>
    <xf numFmtId="9" fontId="8" fillId="0" borderId="0" applyFont="0" applyFill="0" applyBorder="0" applyAlignment="0" applyProtection="0"/>
    <xf numFmtId="164" fontId="8" fillId="0" borderId="0" applyFont="0" applyFill="0" applyBorder="0" applyAlignment="0" applyProtection="0"/>
  </cellStyleXfs>
  <cellXfs count="682">
    <xf numFmtId="0" fontId="0" fillId="0" borderId="0" xfId="0"/>
    <xf numFmtId="0" fontId="5" fillId="0" borderId="0" xfId="0" applyFont="1" applyAlignment="1">
      <alignment vertical="center"/>
    </xf>
    <xf numFmtId="0" fontId="10" fillId="0" borderId="0" xfId="4" applyFont="1" applyBorder="1" applyAlignment="1">
      <alignment horizontal="center" vertical="center" wrapText="1"/>
    </xf>
    <xf numFmtId="1" fontId="11" fillId="5" borderId="0" xfId="3" applyNumberFormat="1" applyFont="1" applyFill="1" applyBorder="1" applyAlignment="1">
      <alignment horizontal="center" vertical="center" wrapText="1"/>
    </xf>
    <xf numFmtId="0" fontId="12" fillId="6" borderId="6" xfId="3" applyNumberFormat="1" applyFont="1" applyFill="1" applyBorder="1" applyAlignment="1" applyProtection="1">
      <alignment horizontal="center" vertical="center" wrapText="1"/>
      <protection locked="0"/>
    </xf>
    <xf numFmtId="0" fontId="12" fillId="6" borderId="19" xfId="3" applyNumberFormat="1" applyFont="1" applyFill="1" applyBorder="1" applyAlignment="1" applyProtection="1">
      <alignment vertical="center"/>
      <protection locked="0"/>
    </xf>
    <xf numFmtId="0" fontId="0" fillId="6" borderId="0" xfId="0" applyFill="1"/>
    <xf numFmtId="0" fontId="12" fillId="6" borderId="4" xfId="3" applyNumberFormat="1" applyFont="1" applyFill="1" applyBorder="1" applyAlignment="1" applyProtection="1">
      <alignment horizontal="center" vertical="center" wrapText="1"/>
      <protection locked="0"/>
    </xf>
    <xf numFmtId="0" fontId="12" fillId="6" borderId="26" xfId="3" applyNumberFormat="1" applyFont="1" applyFill="1" applyBorder="1" applyAlignment="1" applyProtection="1">
      <alignment vertical="center"/>
      <protection locked="0"/>
    </xf>
    <xf numFmtId="0" fontId="12" fillId="0" borderId="6" xfId="3" applyFont="1" applyFill="1" applyBorder="1" applyAlignment="1" applyProtection="1">
      <alignment horizontal="center" vertical="center" wrapText="1"/>
      <protection locked="0"/>
    </xf>
    <xf numFmtId="0" fontId="12" fillId="0" borderId="27" xfId="3" applyFont="1" applyFill="1" applyBorder="1" applyAlignment="1" applyProtection="1">
      <alignment vertical="center"/>
      <protection locked="0"/>
    </xf>
    <xf numFmtId="0" fontId="12" fillId="0" borderId="4" xfId="3" applyFont="1" applyFill="1" applyBorder="1" applyAlignment="1" applyProtection="1">
      <alignment horizontal="center" vertical="center" wrapText="1"/>
      <protection locked="0"/>
    </xf>
    <xf numFmtId="0" fontId="12" fillId="0" borderId="28" xfId="3" applyFont="1" applyFill="1" applyBorder="1" applyAlignment="1" applyProtection="1">
      <alignment vertical="center"/>
      <protection locked="0"/>
    </xf>
    <xf numFmtId="0" fontId="12" fillId="0" borderId="2" xfId="3" applyFont="1" applyFill="1" applyBorder="1" applyAlignment="1" applyProtection="1">
      <alignment horizontal="center" vertical="center" wrapText="1"/>
      <protection locked="0"/>
    </xf>
    <xf numFmtId="0" fontId="12" fillId="0" borderId="28" xfId="3" applyNumberFormat="1" applyFont="1" applyFill="1" applyBorder="1" applyAlignment="1" applyProtection="1">
      <alignment vertical="center"/>
      <protection locked="0"/>
    </xf>
    <xf numFmtId="0" fontId="12" fillId="6" borderId="4" xfId="3" applyFont="1" applyFill="1" applyBorder="1" applyAlignment="1" applyProtection="1">
      <alignment horizontal="center" vertical="center" wrapText="1"/>
      <protection locked="0"/>
    </xf>
    <xf numFmtId="0" fontId="12" fillId="6" borderId="19" xfId="3" applyFont="1" applyFill="1" applyBorder="1" applyAlignment="1" applyProtection="1">
      <alignment vertical="center"/>
      <protection locked="0"/>
    </xf>
    <xf numFmtId="0" fontId="12" fillId="6" borderId="2" xfId="3" applyFont="1" applyFill="1" applyBorder="1" applyAlignment="1" applyProtection="1">
      <alignment horizontal="center" vertical="center" wrapText="1"/>
      <protection locked="0"/>
    </xf>
    <xf numFmtId="0" fontId="12" fillId="6" borderId="18" xfId="3" applyFont="1" applyFill="1" applyBorder="1" applyAlignment="1" applyProtection="1">
      <alignment vertical="center"/>
      <protection locked="0"/>
    </xf>
    <xf numFmtId="0" fontId="12" fillId="0" borderId="26" xfId="3" applyFont="1" applyFill="1" applyBorder="1" applyAlignment="1" applyProtection="1">
      <alignment vertical="center"/>
      <protection locked="0"/>
    </xf>
    <xf numFmtId="0" fontId="12" fillId="0" borderId="18" xfId="3" applyFont="1" applyFill="1" applyBorder="1" applyAlignment="1" applyProtection="1">
      <alignment vertical="center"/>
      <protection locked="0"/>
    </xf>
    <xf numFmtId="0" fontId="12" fillId="6" borderId="26" xfId="3" applyFont="1" applyFill="1" applyBorder="1" applyAlignment="1" applyProtection="1">
      <alignment vertical="center"/>
      <protection locked="0"/>
    </xf>
    <xf numFmtId="0" fontId="12" fillId="6" borderId="2" xfId="3" applyNumberFormat="1" applyFont="1" applyFill="1" applyBorder="1" applyAlignment="1" applyProtection="1">
      <alignment horizontal="center" vertical="center" wrapText="1"/>
      <protection locked="0"/>
    </xf>
    <xf numFmtId="0" fontId="12" fillId="6" borderId="18" xfId="3" applyNumberFormat="1" applyFont="1" applyFill="1" applyBorder="1" applyAlignment="1" applyProtection="1">
      <alignment vertical="center"/>
      <protection locked="0"/>
    </xf>
    <xf numFmtId="0" fontId="12" fillId="0" borderId="6" xfId="3" applyNumberFormat="1" applyFont="1" applyFill="1" applyBorder="1" applyAlignment="1" applyProtection="1">
      <alignment horizontal="center" vertical="center" wrapText="1"/>
      <protection locked="0"/>
    </xf>
    <xf numFmtId="0" fontId="12" fillId="0" borderId="19" xfId="3" applyFont="1" applyFill="1" applyBorder="1" applyAlignment="1" applyProtection="1">
      <alignment vertical="center"/>
      <protection locked="0"/>
    </xf>
    <xf numFmtId="0" fontId="12" fillId="0" borderId="4" xfId="3" applyNumberFormat="1" applyFont="1" applyFill="1" applyBorder="1" applyAlignment="1" applyProtection="1">
      <alignment horizontal="center" vertical="center" wrapText="1"/>
      <protection locked="0"/>
    </xf>
    <xf numFmtId="0" fontId="12" fillId="0" borderId="2" xfId="3" applyNumberFormat="1" applyFont="1" applyFill="1" applyBorder="1" applyAlignment="1" applyProtection="1">
      <alignment horizontal="center" vertical="center" wrapText="1"/>
      <protection locked="0"/>
    </xf>
    <xf numFmtId="166" fontId="11" fillId="6" borderId="1" xfId="3" applyNumberFormat="1" applyFont="1" applyFill="1" applyBorder="1" applyAlignment="1" applyProtection="1">
      <alignment horizontal="center" vertical="center" wrapText="1"/>
      <protection locked="0"/>
    </xf>
    <xf numFmtId="0" fontId="11" fillId="6" borderId="1" xfId="3" applyFont="1" applyFill="1" applyBorder="1" applyAlignment="1" applyProtection="1">
      <alignment vertical="center" wrapText="1"/>
      <protection locked="0"/>
    </xf>
    <xf numFmtId="0" fontId="12" fillId="6" borderId="1" xfId="3" applyNumberFormat="1" applyFont="1" applyFill="1" applyBorder="1" applyAlignment="1" applyProtection="1">
      <alignment horizontal="center" vertical="center" wrapText="1"/>
      <protection locked="0"/>
    </xf>
    <xf numFmtId="0" fontId="12" fillId="6" borderId="12" xfId="3" applyFont="1" applyFill="1" applyBorder="1" applyAlignment="1" applyProtection="1">
      <alignment vertical="center"/>
      <protection locked="0"/>
    </xf>
    <xf numFmtId="166" fontId="11" fillId="7" borderId="6" xfId="3" applyNumberFormat="1" applyFont="1" applyFill="1" applyBorder="1" applyAlignment="1" applyProtection="1">
      <alignment horizontal="center" vertical="center" wrapText="1"/>
      <protection locked="0"/>
    </xf>
    <xf numFmtId="0" fontId="11" fillId="7" borderId="6" xfId="3" applyFont="1" applyFill="1" applyBorder="1" applyAlignment="1" applyProtection="1">
      <alignment vertical="center" wrapText="1"/>
      <protection locked="0"/>
    </xf>
    <xf numFmtId="0" fontId="12" fillId="7" borderId="17" xfId="3" applyNumberFormat="1" applyFont="1" applyFill="1" applyBorder="1" applyAlignment="1" applyProtection="1">
      <alignment horizontal="center" vertical="center" wrapText="1"/>
      <protection locked="0"/>
    </xf>
    <xf numFmtId="0" fontId="12" fillId="7" borderId="19" xfId="3" applyFont="1" applyFill="1" applyBorder="1" applyAlignment="1" applyProtection="1">
      <alignment vertical="center"/>
      <protection locked="0"/>
    </xf>
    <xf numFmtId="166" fontId="11" fillId="7" borderId="4" xfId="3" applyNumberFormat="1" applyFont="1" applyFill="1" applyBorder="1" applyAlignment="1" applyProtection="1">
      <alignment horizontal="center" vertical="center" wrapText="1"/>
      <protection locked="0"/>
    </xf>
    <xf numFmtId="0" fontId="11" fillId="7" borderId="4" xfId="3" applyFont="1" applyFill="1" applyBorder="1" applyAlignment="1" applyProtection="1">
      <alignment vertical="center" wrapText="1"/>
      <protection locked="0"/>
    </xf>
    <xf numFmtId="0" fontId="12" fillId="7" borderId="15" xfId="3" applyNumberFormat="1" applyFont="1" applyFill="1" applyBorder="1" applyAlignment="1" applyProtection="1">
      <alignment horizontal="center" vertical="center" wrapText="1"/>
      <protection locked="0"/>
    </xf>
    <xf numFmtId="0" fontId="12" fillId="7" borderId="26" xfId="3" applyFont="1" applyFill="1" applyBorder="1" applyAlignment="1" applyProtection="1">
      <alignment vertical="center"/>
      <protection locked="0"/>
    </xf>
    <xf numFmtId="166" fontId="11" fillId="7" borderId="2" xfId="3" applyNumberFormat="1" applyFont="1" applyFill="1" applyBorder="1" applyAlignment="1" applyProtection="1">
      <alignment horizontal="center" vertical="center" wrapText="1"/>
      <protection locked="0"/>
    </xf>
    <xf numFmtId="0" fontId="11" fillId="7" borderId="2" xfId="3" applyFont="1" applyFill="1" applyBorder="1" applyAlignment="1" applyProtection="1">
      <alignment vertical="center" wrapText="1"/>
      <protection locked="0"/>
    </xf>
    <xf numFmtId="0" fontId="12" fillId="7" borderId="13" xfId="3" applyNumberFormat="1" applyFont="1" applyFill="1" applyBorder="1" applyAlignment="1" applyProtection="1">
      <alignment horizontal="center" vertical="center" wrapText="1"/>
      <protection locked="0"/>
    </xf>
    <xf numFmtId="0" fontId="12" fillId="7" borderId="18" xfId="3" applyFont="1" applyFill="1" applyBorder="1" applyAlignment="1" applyProtection="1">
      <alignment vertical="center"/>
      <protection locked="0"/>
    </xf>
    <xf numFmtId="0" fontId="9" fillId="0" borderId="0" xfId="0" applyFont="1"/>
    <xf numFmtId="0" fontId="12" fillId="0" borderId="26" xfId="3" applyNumberFormat="1" applyFont="1" applyFill="1" applyBorder="1" applyAlignment="1" applyProtection="1">
      <alignment vertical="center"/>
      <protection locked="0"/>
    </xf>
    <xf numFmtId="0" fontId="12" fillId="6" borderId="27" xfId="3" applyFont="1" applyFill="1" applyBorder="1" applyAlignment="1" applyProtection="1">
      <alignment vertical="center"/>
      <protection locked="0"/>
    </xf>
    <xf numFmtId="0" fontId="0" fillId="4" borderId="0" xfId="0" applyFill="1"/>
    <xf numFmtId="0" fontId="12" fillId="6" borderId="28" xfId="3" applyFont="1" applyFill="1" applyBorder="1" applyAlignment="1" applyProtection="1">
      <alignment vertical="center"/>
      <protection locked="0"/>
    </xf>
    <xf numFmtId="166" fontId="12" fillId="0" borderId="4" xfId="3" applyNumberFormat="1" applyFont="1" applyFill="1" applyBorder="1" applyAlignment="1">
      <alignment horizontal="center" vertical="center"/>
    </xf>
    <xf numFmtId="0" fontId="12" fillId="7" borderId="26" xfId="5" applyFont="1" applyFill="1" applyBorder="1" applyAlignment="1"/>
    <xf numFmtId="166" fontId="12" fillId="0" borderId="2" xfId="3" applyNumberFormat="1" applyFont="1" applyFill="1" applyBorder="1" applyAlignment="1">
      <alignment horizontal="center" vertical="center"/>
    </xf>
    <xf numFmtId="166" fontId="12" fillId="6" borderId="6" xfId="3" applyNumberFormat="1" applyFont="1" applyFill="1" applyBorder="1" applyAlignment="1">
      <alignment horizontal="center" vertical="center"/>
    </xf>
    <xf numFmtId="166" fontId="12" fillId="6" borderId="2" xfId="3" applyNumberFormat="1" applyFont="1" applyFill="1" applyBorder="1" applyAlignment="1">
      <alignment horizontal="center" vertical="center"/>
    </xf>
    <xf numFmtId="0" fontId="12" fillId="6" borderId="29" xfId="3" applyFont="1" applyFill="1" applyBorder="1" applyAlignment="1" applyProtection="1">
      <alignment vertical="center"/>
      <protection locked="0"/>
    </xf>
    <xf numFmtId="0" fontId="12" fillId="6" borderId="6" xfId="3" applyFont="1" applyFill="1" applyBorder="1" applyAlignment="1" applyProtection="1">
      <alignment horizontal="center" vertical="center" wrapText="1"/>
      <protection locked="0"/>
    </xf>
    <xf numFmtId="0" fontId="12" fillId="6" borderId="5" xfId="3" applyFont="1" applyFill="1" applyBorder="1" applyAlignment="1" applyProtection="1">
      <alignment horizontal="center" vertical="center" wrapText="1"/>
      <protection locked="0"/>
    </xf>
    <xf numFmtId="0" fontId="12" fillId="6" borderId="24" xfId="3" applyFont="1" applyFill="1" applyBorder="1" applyAlignment="1" applyProtection="1">
      <alignment vertical="center"/>
      <protection locked="0"/>
    </xf>
    <xf numFmtId="0" fontId="12" fillId="6" borderId="28" xfId="3" applyNumberFormat="1" applyFont="1" applyFill="1" applyBorder="1" applyAlignment="1" applyProtection="1">
      <alignment vertical="center"/>
      <protection locked="0"/>
    </xf>
    <xf numFmtId="164" fontId="0" fillId="0" borderId="0" xfId="6" applyFont="1"/>
    <xf numFmtId="10" fontId="0" fillId="0" borderId="0" xfId="7" applyNumberFormat="1" applyFont="1"/>
    <xf numFmtId="0" fontId="12" fillId="6" borderId="27" xfId="3" applyNumberFormat="1" applyFont="1" applyFill="1" applyBorder="1" applyAlignment="1" applyProtection="1">
      <alignment vertical="center"/>
      <protection locked="0"/>
    </xf>
    <xf numFmtId="0" fontId="12" fillId="6" borderId="29" xfId="3" applyNumberFormat="1" applyFont="1" applyFill="1" applyBorder="1" applyAlignment="1" applyProtection="1">
      <alignment vertical="center"/>
      <protection locked="0"/>
    </xf>
    <xf numFmtId="1" fontId="0" fillId="0" borderId="10" xfId="0" applyNumberFormat="1" applyBorder="1" applyAlignment="1">
      <alignment horizontal="center" vertical="center"/>
    </xf>
    <xf numFmtId="1" fontId="0" fillId="0" borderId="11" xfId="0" applyNumberFormat="1" applyBorder="1" applyAlignment="1">
      <alignment horizontal="center" vertical="center"/>
    </xf>
    <xf numFmtId="0" fontId="12" fillId="6" borderId="35" xfId="3" applyNumberFormat="1" applyFont="1" applyFill="1" applyBorder="1" applyAlignment="1" applyProtection="1">
      <alignment horizontal="center" vertical="center" wrapText="1"/>
      <protection locked="0"/>
    </xf>
    <xf numFmtId="0" fontId="12" fillId="6" borderId="11" xfId="3" applyNumberFormat="1" applyFont="1" applyFill="1" applyBorder="1" applyAlignment="1" applyProtection="1">
      <alignment horizontal="center" vertical="center" wrapText="1"/>
      <protection locked="0"/>
    </xf>
    <xf numFmtId="0" fontId="12" fillId="0" borderId="35" xfId="3" applyNumberFormat="1" applyFont="1" applyFill="1" applyBorder="1" applyAlignment="1" applyProtection="1">
      <alignment horizontal="center" vertical="center" wrapText="1"/>
      <protection locked="0"/>
    </xf>
    <xf numFmtId="0" fontId="12" fillId="0" borderId="11" xfId="3" applyNumberFormat="1" applyFont="1" applyFill="1" applyBorder="1" applyAlignment="1" applyProtection="1">
      <alignment horizontal="center" vertical="center" wrapText="1"/>
      <protection locked="0"/>
    </xf>
    <xf numFmtId="0" fontId="12" fillId="0" borderId="36" xfId="3" applyNumberFormat="1" applyFont="1" applyFill="1" applyBorder="1" applyAlignment="1" applyProtection="1">
      <alignment horizontal="center" vertical="center" wrapText="1"/>
      <protection locked="0"/>
    </xf>
    <xf numFmtId="0" fontId="12" fillId="6" borderId="36" xfId="3" applyNumberFormat="1" applyFont="1" applyFill="1" applyBorder="1" applyAlignment="1" applyProtection="1">
      <alignment horizontal="center" vertical="center" wrapText="1"/>
      <protection locked="0"/>
    </xf>
    <xf numFmtId="0" fontId="12" fillId="6" borderId="37" xfId="3" applyNumberFormat="1" applyFont="1" applyFill="1" applyBorder="1" applyAlignment="1" applyProtection="1">
      <alignment horizontal="center" vertical="center" wrapText="1"/>
      <protection locked="0"/>
    </xf>
    <xf numFmtId="0" fontId="12" fillId="7" borderId="35" xfId="3" applyNumberFormat="1" applyFont="1" applyFill="1" applyBorder="1" applyAlignment="1" applyProtection="1">
      <alignment horizontal="center" vertical="center" wrapText="1"/>
      <protection locked="0"/>
    </xf>
    <xf numFmtId="0" fontId="12" fillId="7" borderId="11" xfId="3" applyNumberFormat="1" applyFont="1" applyFill="1" applyBorder="1" applyAlignment="1" applyProtection="1">
      <alignment horizontal="center" vertical="center" wrapText="1"/>
      <protection locked="0"/>
    </xf>
    <xf numFmtId="0" fontId="12" fillId="7" borderId="36" xfId="3" applyNumberFormat="1" applyFont="1" applyFill="1" applyBorder="1" applyAlignment="1" applyProtection="1">
      <alignment horizontal="center" vertical="center" wrapText="1"/>
      <protection locked="0"/>
    </xf>
    <xf numFmtId="0" fontId="12" fillId="0" borderId="11" xfId="3" applyNumberFormat="1" applyFont="1" applyFill="1" applyBorder="1" applyAlignment="1">
      <alignment horizontal="center" vertical="center"/>
    </xf>
    <xf numFmtId="0" fontId="12" fillId="0" borderId="36" xfId="3" applyNumberFormat="1" applyFont="1" applyFill="1" applyBorder="1" applyAlignment="1">
      <alignment horizontal="center" vertical="center"/>
    </xf>
    <xf numFmtId="0" fontId="12" fillId="6" borderId="35" xfId="3" applyNumberFormat="1" applyFont="1" applyFill="1" applyBorder="1" applyAlignment="1">
      <alignment horizontal="center" vertical="center"/>
    </xf>
    <xf numFmtId="0" fontId="12" fillId="6" borderId="36" xfId="3" applyNumberFormat="1" applyFont="1" applyFill="1" applyBorder="1" applyAlignment="1">
      <alignment horizontal="center" vertical="center"/>
    </xf>
    <xf numFmtId="0" fontId="12" fillId="6" borderId="32" xfId="3" applyNumberFormat="1" applyFont="1" applyFill="1" applyBorder="1" applyAlignment="1" applyProtection="1">
      <alignment horizontal="center" vertical="center" wrapText="1"/>
      <protection locked="0"/>
    </xf>
    <xf numFmtId="0" fontId="0" fillId="0" borderId="11" xfId="0" applyNumberFormat="1" applyBorder="1" applyAlignment="1">
      <alignment horizontal="center" vertical="center"/>
    </xf>
    <xf numFmtId="0" fontId="11" fillId="6" borderId="35" xfId="3" applyNumberFormat="1" applyFont="1" applyFill="1" applyBorder="1" applyAlignment="1" applyProtection="1">
      <alignment vertical="center" wrapText="1"/>
      <protection locked="0"/>
    </xf>
    <xf numFmtId="0" fontId="11" fillId="0" borderId="33" xfId="3" applyNumberFormat="1" applyFont="1" applyFill="1" applyBorder="1" applyAlignment="1">
      <alignment horizontal="left" vertical="center"/>
    </xf>
    <xf numFmtId="0" fontId="11" fillId="6" borderId="33" xfId="3" applyNumberFormat="1" applyFont="1" applyFill="1" applyBorder="1" applyAlignment="1">
      <alignment horizontal="left" vertical="center"/>
    </xf>
    <xf numFmtId="0" fontId="11" fillId="0" borderId="33" xfId="2" applyNumberFormat="1" applyFont="1" applyFill="1" applyBorder="1" applyAlignment="1">
      <alignment horizontal="left" vertical="center"/>
    </xf>
    <xf numFmtId="0" fontId="11" fillId="6" borderId="33" xfId="3" applyNumberFormat="1" applyFont="1" applyFill="1" applyBorder="1" applyAlignment="1" applyProtection="1">
      <alignment vertical="center" wrapText="1"/>
      <protection locked="0"/>
    </xf>
    <xf numFmtId="0" fontId="11" fillId="0" borderId="33" xfId="3" applyNumberFormat="1" applyFont="1" applyFill="1" applyBorder="1" applyAlignment="1" applyProtection="1">
      <alignment vertical="center" wrapText="1"/>
      <protection locked="0"/>
    </xf>
    <xf numFmtId="0" fontId="11" fillId="6" borderId="7" xfId="3" applyNumberFormat="1" applyFont="1" applyFill="1" applyBorder="1" applyAlignment="1" applyProtection="1">
      <alignment vertical="center" wrapText="1"/>
      <protection locked="0"/>
    </xf>
    <xf numFmtId="0" fontId="11" fillId="7" borderId="33" xfId="3" applyNumberFormat="1" applyFont="1" applyFill="1" applyBorder="1" applyAlignment="1" applyProtection="1">
      <alignment vertical="center" wrapText="1"/>
      <protection locked="0"/>
    </xf>
    <xf numFmtId="0" fontId="11" fillId="0" borderId="33" xfId="3" applyNumberFormat="1" applyFont="1" applyFill="1" applyBorder="1" applyAlignment="1">
      <alignment vertical="center"/>
    </xf>
    <xf numFmtId="0" fontId="12" fillId="0" borderId="27" xfId="3" applyNumberFormat="1" applyFont="1" applyFill="1" applyBorder="1" applyAlignment="1" applyProtection="1">
      <alignment vertical="center"/>
      <protection locked="0"/>
    </xf>
    <xf numFmtId="0" fontId="12" fillId="0" borderId="29" xfId="3" applyNumberFormat="1" applyFont="1" applyFill="1" applyBorder="1" applyAlignment="1" applyProtection="1">
      <alignment vertical="center"/>
      <protection locked="0"/>
    </xf>
    <xf numFmtId="0" fontId="12" fillId="6" borderId="34" xfId="3" applyNumberFormat="1" applyFont="1" applyFill="1" applyBorder="1" applyAlignment="1" applyProtection="1">
      <alignment vertical="center"/>
      <protection locked="0"/>
    </xf>
    <xf numFmtId="0" fontId="12" fillId="7" borderId="27" xfId="3" applyNumberFormat="1" applyFont="1" applyFill="1" applyBorder="1" applyAlignment="1" applyProtection="1">
      <alignment vertical="center"/>
      <protection locked="0"/>
    </xf>
    <xf numFmtId="0" fontId="12" fillId="7" borderId="28" xfId="3" applyNumberFormat="1" applyFont="1" applyFill="1" applyBorder="1" applyAlignment="1" applyProtection="1">
      <alignment vertical="center"/>
      <protection locked="0"/>
    </xf>
    <xf numFmtId="0" fontId="12" fillId="7" borderId="29" xfId="3" applyNumberFormat="1" applyFont="1" applyFill="1" applyBorder="1" applyAlignment="1" applyProtection="1">
      <alignment vertical="center"/>
      <protection locked="0"/>
    </xf>
    <xf numFmtId="0" fontId="12" fillId="7" borderId="28" xfId="5" applyNumberFormat="1" applyFont="1" applyFill="1" applyBorder="1" applyAlignment="1"/>
    <xf numFmtId="0" fontId="12" fillId="6" borderId="24" xfId="3" applyNumberFormat="1" applyFont="1" applyFill="1" applyBorder="1" applyAlignment="1" applyProtection="1">
      <alignment vertical="center"/>
      <protection locked="0"/>
    </xf>
    <xf numFmtId="0" fontId="20" fillId="11" borderId="56" xfId="0" applyFont="1" applyFill="1" applyBorder="1" applyAlignment="1">
      <alignment horizontal="center" vertical="center" wrapText="1" readingOrder="1"/>
    </xf>
    <xf numFmtId="0" fontId="20" fillId="11" borderId="57" xfId="0" applyFont="1" applyFill="1" applyBorder="1" applyAlignment="1">
      <alignment horizontal="center" vertical="center" wrapText="1" readingOrder="1"/>
    </xf>
    <xf numFmtId="0" fontId="22" fillId="0" borderId="0" xfId="0" applyFont="1"/>
    <xf numFmtId="0" fontId="20" fillId="14" borderId="56" xfId="0" applyFont="1" applyFill="1" applyBorder="1" applyAlignment="1">
      <alignment horizontal="center" vertical="center" wrapText="1" readingOrder="1"/>
    </xf>
    <xf numFmtId="0" fontId="20" fillId="14" borderId="57" xfId="0" applyFont="1" applyFill="1" applyBorder="1" applyAlignment="1">
      <alignment horizontal="center" vertical="center" wrapText="1" readingOrder="1"/>
    </xf>
    <xf numFmtId="0" fontId="20" fillId="3" borderId="56" xfId="0" applyFont="1" applyFill="1" applyBorder="1" applyAlignment="1">
      <alignment horizontal="center" vertical="center" wrapText="1" readingOrder="1"/>
    </xf>
    <xf numFmtId="0" fontId="20" fillId="3" borderId="57" xfId="0" applyFont="1" applyFill="1" applyBorder="1" applyAlignment="1">
      <alignment horizontal="center" vertical="center" wrapText="1" readingOrder="1"/>
    </xf>
    <xf numFmtId="0" fontId="22" fillId="2" borderId="0" xfId="0" applyFont="1" applyFill="1"/>
    <xf numFmtId="0" fontId="22" fillId="9" borderId="0" xfId="0" applyFont="1" applyFill="1"/>
    <xf numFmtId="0" fontId="3" fillId="10" borderId="45" xfId="0" applyFont="1" applyFill="1" applyBorder="1" applyAlignment="1">
      <alignment vertical="center"/>
    </xf>
    <xf numFmtId="0" fontId="22" fillId="2" borderId="0" xfId="0" applyFont="1" applyFill="1" applyAlignment="1">
      <alignment wrapText="1"/>
    </xf>
    <xf numFmtId="0" fontId="22" fillId="9" borderId="0" xfId="0" applyFont="1" applyFill="1" applyAlignment="1">
      <alignment wrapText="1"/>
    </xf>
    <xf numFmtId="0" fontId="22" fillId="0" borderId="0" xfId="0" applyFont="1" applyAlignment="1">
      <alignment wrapText="1"/>
    </xf>
    <xf numFmtId="0" fontId="22" fillId="2" borderId="59" xfId="0" applyFont="1" applyFill="1" applyBorder="1"/>
    <xf numFmtId="0" fontId="24" fillId="2" borderId="60" xfId="0" applyFont="1" applyFill="1" applyBorder="1"/>
    <xf numFmtId="0" fontId="24" fillId="2" borderId="0" xfId="0" applyFont="1" applyFill="1"/>
    <xf numFmtId="0" fontId="3" fillId="13" borderId="45" xfId="0" applyFont="1" applyFill="1" applyBorder="1" applyAlignment="1">
      <alignment vertical="center"/>
    </xf>
    <xf numFmtId="0" fontId="22" fillId="2" borderId="31" xfId="0" applyFont="1" applyFill="1" applyBorder="1"/>
    <xf numFmtId="0" fontId="0" fillId="2" borderId="0" xfId="0" applyFill="1"/>
    <xf numFmtId="0" fontId="0" fillId="2" borderId="0" xfId="0" applyFill="1" applyAlignment="1">
      <alignment vertical="center"/>
    </xf>
    <xf numFmtId="0" fontId="30" fillId="2" borderId="0" xfId="0" applyFont="1" applyFill="1"/>
    <xf numFmtId="0" fontId="29" fillId="0" borderId="24" xfId="0" applyFont="1" applyBorder="1" applyAlignment="1">
      <alignment horizontal="center" vertical="center" wrapText="1"/>
    </xf>
    <xf numFmtId="0" fontId="29" fillId="0" borderId="9" xfId="0" applyFont="1" applyBorder="1" applyAlignment="1">
      <alignment vertical="center" wrapText="1"/>
    </xf>
    <xf numFmtId="0" fontId="29" fillId="0" borderId="32" xfId="0" applyFont="1" applyBorder="1" applyAlignment="1">
      <alignment vertical="center" wrapText="1"/>
    </xf>
    <xf numFmtId="0" fontId="29" fillId="0" borderId="9" xfId="0" applyFont="1" applyBorder="1" applyAlignment="1">
      <alignment horizontal="center" vertical="center" wrapText="1"/>
    </xf>
    <xf numFmtId="0" fontId="0" fillId="2" borderId="59" xfId="0" applyFill="1" applyBorder="1"/>
    <xf numFmtId="0" fontId="33" fillId="2" borderId="60" xfId="0" applyFont="1" applyFill="1" applyBorder="1"/>
    <xf numFmtId="0" fontId="33" fillId="2" borderId="0" xfId="0" applyFont="1" applyFill="1"/>
    <xf numFmtId="0" fontId="32" fillId="16" borderId="32" xfId="0" applyFont="1" applyFill="1" applyBorder="1" applyAlignment="1">
      <alignment horizontal="center" vertical="center" wrapText="1"/>
    </xf>
    <xf numFmtId="0" fontId="32" fillId="16" borderId="24" xfId="0" applyFont="1" applyFill="1" applyBorder="1" applyAlignment="1">
      <alignment horizontal="center" vertical="center" wrapText="1"/>
    </xf>
    <xf numFmtId="0" fontId="29" fillId="0" borderId="61" xfId="0" applyFont="1" applyBorder="1" applyAlignment="1">
      <alignment horizontal="center" vertical="center" wrapText="1"/>
    </xf>
    <xf numFmtId="0" fontId="29" fillId="0" borderId="63" xfId="0" applyFont="1" applyBorder="1" applyAlignment="1">
      <alignment horizontal="center" vertical="center" wrapText="1"/>
    </xf>
    <xf numFmtId="0" fontId="29" fillId="0" borderId="70" xfId="0" applyFont="1" applyBorder="1" applyAlignment="1">
      <alignment horizontal="center" vertical="center" wrapText="1"/>
    </xf>
    <xf numFmtId="0" fontId="29" fillId="0" borderId="73" xfId="0" applyFont="1" applyBorder="1" applyAlignment="1">
      <alignment horizontal="center" vertical="center" wrapText="1"/>
    </xf>
    <xf numFmtId="0" fontId="29" fillId="0" borderId="37" xfId="0" applyFont="1" applyBorder="1" applyAlignment="1">
      <alignment horizontal="center" vertical="center" wrapText="1"/>
    </xf>
    <xf numFmtId="0" fontId="29" fillId="0" borderId="34" xfId="0" applyFont="1" applyBorder="1" applyAlignment="1">
      <alignment horizontal="center" vertical="center" wrapText="1"/>
    </xf>
    <xf numFmtId="0" fontId="29" fillId="0" borderId="74" xfId="0" applyFont="1" applyBorder="1" applyAlignment="1">
      <alignment horizontal="center" vertical="center" wrapText="1"/>
    </xf>
    <xf numFmtId="0" fontId="29" fillId="0" borderId="72" xfId="0" applyFont="1" applyBorder="1" applyAlignment="1">
      <alignment horizontal="center" vertical="center" wrapText="1"/>
    </xf>
    <xf numFmtId="0" fontId="29" fillId="17" borderId="73" xfId="0" applyFont="1" applyFill="1" applyBorder="1" applyAlignment="1">
      <alignment horizontal="center" vertical="center"/>
    </xf>
    <xf numFmtId="0" fontId="29" fillId="17" borderId="74" xfId="0" applyFont="1" applyFill="1" applyBorder="1" applyAlignment="1">
      <alignment horizontal="center" vertical="center"/>
    </xf>
    <xf numFmtId="0" fontId="29" fillId="10" borderId="73" xfId="0" applyFont="1" applyFill="1" applyBorder="1" applyAlignment="1">
      <alignment horizontal="center" vertical="center"/>
    </xf>
    <xf numFmtId="0" fontId="29" fillId="10" borderId="74" xfId="0" applyFont="1" applyFill="1" applyBorder="1" applyAlignment="1">
      <alignment horizontal="center" vertical="center"/>
    </xf>
    <xf numFmtId="0" fontId="29" fillId="10" borderId="37" xfId="0" applyFont="1" applyFill="1" applyBorder="1" applyAlignment="1">
      <alignment horizontal="center" vertical="center"/>
    </xf>
    <xf numFmtId="0" fontId="34" fillId="10" borderId="73" xfId="0" applyFont="1" applyFill="1" applyBorder="1" applyAlignment="1">
      <alignment horizontal="left" vertical="center" wrapText="1"/>
    </xf>
    <xf numFmtId="0" fontId="34" fillId="10" borderId="74" xfId="0" applyFont="1" applyFill="1" applyBorder="1" applyAlignment="1">
      <alignment horizontal="left" vertical="center" wrapText="1"/>
    </xf>
    <xf numFmtId="0" fontId="29" fillId="17" borderId="37" xfId="0" applyFont="1" applyFill="1" applyBorder="1" applyAlignment="1">
      <alignment horizontal="center" vertical="center"/>
    </xf>
    <xf numFmtId="0" fontId="29" fillId="19" borderId="9" xfId="0" applyFont="1" applyFill="1" applyBorder="1" applyAlignment="1">
      <alignment horizontal="center" vertical="center" wrapText="1"/>
    </xf>
    <xf numFmtId="0" fontId="29" fillId="20" borderId="24" xfId="0" applyFont="1" applyFill="1" applyBorder="1" applyAlignment="1">
      <alignment horizontal="center" vertical="center" wrapText="1"/>
    </xf>
    <xf numFmtId="0" fontId="36" fillId="23" borderId="9" xfId="0" applyFont="1" applyFill="1" applyBorder="1" applyAlignment="1">
      <alignment horizontal="center" vertical="center" wrapText="1"/>
    </xf>
    <xf numFmtId="0" fontId="34" fillId="0" borderId="45" xfId="0" applyFont="1" applyBorder="1" applyAlignment="1">
      <alignment vertical="center" wrapText="1"/>
    </xf>
    <xf numFmtId="0" fontId="29" fillId="17" borderId="61" xfId="0" applyFont="1" applyFill="1" applyBorder="1" applyAlignment="1">
      <alignment horizontal="left" vertical="center" wrapText="1"/>
    </xf>
    <xf numFmtId="0" fontId="29" fillId="17" borderId="70" xfId="0" applyFont="1" applyFill="1" applyBorder="1" applyAlignment="1">
      <alignment horizontal="left" vertical="center" wrapText="1"/>
    </xf>
    <xf numFmtId="0" fontId="29" fillId="10" borderId="61" xfId="0" applyFont="1" applyFill="1" applyBorder="1" applyAlignment="1">
      <alignment horizontal="left" vertical="center" wrapText="1"/>
    </xf>
    <xf numFmtId="0" fontId="29" fillId="10" borderId="70" xfId="0" applyFont="1" applyFill="1" applyBorder="1" applyAlignment="1">
      <alignment horizontal="left" vertical="center" wrapText="1"/>
    </xf>
    <xf numFmtId="0" fontId="29" fillId="10" borderId="63" xfId="0" applyFont="1" applyFill="1" applyBorder="1" applyAlignment="1">
      <alignment horizontal="left" vertical="center" wrapText="1"/>
    </xf>
    <xf numFmtId="0" fontId="29" fillId="10" borderId="73" xfId="0" applyFont="1" applyFill="1" applyBorder="1" applyAlignment="1">
      <alignment horizontal="left" vertical="center" wrapText="1"/>
    </xf>
    <xf numFmtId="0" fontId="29" fillId="10" borderId="74" xfId="0" applyFont="1" applyFill="1" applyBorder="1" applyAlignment="1">
      <alignment horizontal="left" vertical="center" wrapText="1"/>
    </xf>
    <xf numFmtId="0" fontId="29" fillId="17" borderId="63" xfId="0" applyFont="1" applyFill="1" applyBorder="1" applyAlignment="1">
      <alignment horizontal="left" vertical="center" wrapText="1"/>
    </xf>
    <xf numFmtId="0" fontId="29" fillId="0" borderId="78" xfId="0" applyFont="1" applyBorder="1"/>
    <xf numFmtId="0" fontId="29" fillId="0" borderId="80" xfId="0" applyFont="1" applyBorder="1"/>
    <xf numFmtId="0" fontId="29" fillId="0" borderId="79" xfId="0" applyFont="1" applyBorder="1"/>
    <xf numFmtId="0" fontId="29" fillId="0" borderId="82" xfId="0" applyFont="1" applyBorder="1"/>
    <xf numFmtId="0" fontId="36" fillId="0" borderId="82" xfId="0" applyFont="1" applyBorder="1"/>
    <xf numFmtId="0" fontId="29" fillId="0" borderId="83" xfId="0" applyFont="1" applyBorder="1"/>
    <xf numFmtId="0" fontId="29" fillId="0" borderId="84" xfId="0" applyFont="1" applyBorder="1"/>
    <xf numFmtId="0" fontId="35" fillId="0" borderId="84" xfId="0" applyFont="1" applyBorder="1"/>
    <xf numFmtId="0" fontId="29" fillId="0" borderId="9" xfId="0" applyFont="1" applyBorder="1" applyAlignment="1">
      <alignment horizontal="center" vertical="center"/>
    </xf>
    <xf numFmtId="0" fontId="29" fillId="0" borderId="81" xfId="0" applyFont="1" applyBorder="1"/>
    <xf numFmtId="0" fontId="29" fillId="24" borderId="85" xfId="0" applyFont="1" applyFill="1" applyBorder="1"/>
    <xf numFmtId="0" fontId="29" fillId="24" borderId="86" xfId="0" applyFont="1" applyFill="1" applyBorder="1"/>
    <xf numFmtId="0" fontId="34" fillId="10" borderId="36" xfId="0" applyFont="1" applyFill="1" applyBorder="1" applyAlignment="1">
      <alignment horizontal="left" vertical="center" wrapText="1"/>
    </xf>
    <xf numFmtId="0" fontId="34" fillId="10" borderId="37" xfId="0" applyFont="1" applyFill="1" applyBorder="1" applyAlignment="1">
      <alignment horizontal="left" vertical="center" wrapText="1"/>
    </xf>
    <xf numFmtId="0" fontId="29" fillId="0" borderId="87" xfId="0" applyFont="1" applyBorder="1"/>
    <xf numFmtId="0" fontId="29" fillId="0" borderId="88" xfId="0" applyFont="1" applyBorder="1"/>
    <xf numFmtId="0" fontId="35" fillId="0" borderId="87" xfId="0" applyFont="1" applyBorder="1"/>
    <xf numFmtId="0" fontId="29" fillId="21" borderId="9" xfId="0" applyFont="1" applyFill="1" applyBorder="1" applyAlignment="1">
      <alignment horizontal="center" vertical="center"/>
    </xf>
    <xf numFmtId="0" fontId="29" fillId="20" borderId="9" xfId="0" applyFont="1" applyFill="1" applyBorder="1" applyAlignment="1">
      <alignment horizontal="center" vertical="center"/>
    </xf>
    <xf numFmtId="0" fontId="29" fillId="22" borderId="9" xfId="0" applyFont="1" applyFill="1" applyBorder="1" applyAlignment="1">
      <alignment horizontal="center" vertical="center"/>
    </xf>
    <xf numFmtId="0" fontId="34" fillId="13" borderId="73" xfId="0" applyFont="1" applyFill="1" applyBorder="1" applyAlignment="1">
      <alignment horizontal="left" vertical="center" wrapText="1"/>
    </xf>
    <xf numFmtId="0" fontId="34" fillId="13" borderId="36" xfId="0" applyFont="1" applyFill="1" applyBorder="1" applyAlignment="1">
      <alignment horizontal="left" vertical="center" wrapText="1"/>
    </xf>
    <xf numFmtId="0" fontId="34" fillId="13" borderId="37" xfId="0" applyFont="1" applyFill="1" applyBorder="1" applyAlignment="1">
      <alignment horizontal="left" vertical="center" wrapText="1"/>
    </xf>
    <xf numFmtId="0" fontId="34" fillId="13" borderId="74" xfId="0" applyFont="1" applyFill="1" applyBorder="1" applyAlignment="1">
      <alignment horizontal="left" vertical="center" wrapText="1"/>
    </xf>
    <xf numFmtId="0" fontId="17" fillId="14" borderId="9" xfId="0" applyFont="1" applyFill="1" applyBorder="1" applyAlignment="1">
      <alignment horizontal="center" vertical="center" wrapText="1"/>
    </xf>
    <xf numFmtId="0" fontId="35" fillId="3" borderId="9" xfId="0" applyFont="1" applyFill="1" applyBorder="1" applyAlignment="1">
      <alignment horizontal="center" vertical="center" wrapText="1"/>
    </xf>
    <xf numFmtId="0" fontId="17" fillId="3" borderId="9" xfId="0" applyFont="1" applyFill="1" applyBorder="1" applyAlignment="1">
      <alignment horizontal="center" wrapText="1"/>
    </xf>
    <xf numFmtId="0" fontId="17" fillId="14" borderId="9" xfId="0" applyFont="1" applyFill="1" applyBorder="1" applyAlignment="1">
      <alignment horizontal="center" wrapText="1"/>
    </xf>
    <xf numFmtId="0" fontId="35" fillId="14" borderId="9" xfId="0" applyFont="1" applyFill="1" applyBorder="1" applyAlignment="1">
      <alignment horizontal="center" vertical="center" wrapText="1"/>
    </xf>
    <xf numFmtId="0" fontId="0" fillId="2" borderId="80" xfId="0" applyFill="1" applyBorder="1"/>
    <xf numFmtId="0" fontId="0" fillId="2" borderId="79" xfId="0" applyFill="1" applyBorder="1"/>
    <xf numFmtId="0" fontId="0" fillId="2" borderId="82" xfId="0" applyFill="1" applyBorder="1"/>
    <xf numFmtId="0" fontId="0" fillId="2" borderId="0" xfId="0" applyFill="1" applyBorder="1"/>
    <xf numFmtId="0" fontId="38" fillId="0" borderId="0" xfId="0" applyFont="1" applyAlignment="1">
      <alignment vertical="center" wrapText="1"/>
    </xf>
    <xf numFmtId="0" fontId="19" fillId="0" borderId="47" xfId="0" applyFont="1" applyBorder="1" applyAlignment="1">
      <alignment vertical="center" wrapText="1"/>
    </xf>
    <xf numFmtId="0" fontId="41" fillId="0" borderId="92" xfId="0" applyFont="1" applyBorder="1" applyAlignment="1">
      <alignment vertical="center" wrapText="1"/>
    </xf>
    <xf numFmtId="0" fontId="19" fillId="0" borderId="24" xfId="0" applyFont="1" applyBorder="1" applyAlignment="1">
      <alignment vertical="center" wrapText="1"/>
    </xf>
    <xf numFmtId="0" fontId="41" fillId="0" borderId="95" xfId="0" applyFont="1" applyBorder="1" applyAlignment="1">
      <alignment vertical="center" wrapText="1"/>
    </xf>
    <xf numFmtId="0" fontId="41" fillId="0" borderId="24" xfId="0" applyFont="1" applyBorder="1" applyAlignment="1">
      <alignment vertical="center" wrapText="1"/>
    </xf>
    <xf numFmtId="0" fontId="19" fillId="0" borderId="95" xfId="0" applyFont="1" applyBorder="1" applyAlignment="1">
      <alignment vertical="center" wrapText="1"/>
    </xf>
    <xf numFmtId="0" fontId="40" fillId="25" borderId="94" xfId="0" applyFont="1" applyFill="1" applyBorder="1" applyAlignment="1">
      <alignment vertical="center" wrapText="1"/>
    </xf>
    <xf numFmtId="0" fontId="41" fillId="0" borderId="10" xfId="0" applyFont="1" applyBorder="1" applyAlignment="1">
      <alignment vertical="top" wrapText="1"/>
    </xf>
    <xf numFmtId="0" fontId="42" fillId="0" borderId="95" xfId="0" applyFont="1" applyBorder="1" applyAlignment="1">
      <alignment vertical="center" wrapText="1"/>
    </xf>
    <xf numFmtId="0" fontId="42" fillId="0" borderId="9" xfId="0" applyFont="1" applyBorder="1" applyAlignment="1">
      <alignment vertical="center" wrapText="1"/>
    </xf>
    <xf numFmtId="0" fontId="0" fillId="25" borderId="94" xfId="0" applyFill="1" applyBorder="1" applyAlignment="1">
      <alignment vertical="center" wrapText="1"/>
    </xf>
    <xf numFmtId="0" fontId="0" fillId="25" borderId="97" xfId="0" applyFill="1" applyBorder="1" applyAlignment="1">
      <alignment vertical="center" wrapText="1"/>
    </xf>
    <xf numFmtId="0" fontId="40" fillId="25" borderId="28" xfId="0" applyFont="1" applyFill="1" applyBorder="1" applyAlignment="1">
      <alignment vertical="center" wrapText="1"/>
    </xf>
    <xf numFmtId="0" fontId="41" fillId="25" borderId="95" xfId="0" applyFont="1" applyFill="1" applyBorder="1" applyAlignment="1">
      <alignment vertical="center" wrapText="1"/>
    </xf>
    <xf numFmtId="0" fontId="0" fillId="25" borderId="105" xfId="0" applyFill="1" applyBorder="1" applyAlignment="1">
      <alignment vertical="center" wrapText="1"/>
    </xf>
    <xf numFmtId="0" fontId="41" fillId="25" borderId="24" xfId="0" applyFont="1" applyFill="1" applyBorder="1" applyAlignment="1">
      <alignment vertical="center" wrapText="1"/>
    </xf>
    <xf numFmtId="0" fontId="19" fillId="0" borderId="28" xfId="0" applyFont="1" applyBorder="1" applyAlignment="1">
      <alignment vertical="center" wrapText="1"/>
    </xf>
    <xf numFmtId="0" fontId="41" fillId="0" borderId="28" xfId="0" applyFont="1" applyBorder="1" applyAlignment="1">
      <alignment vertical="center" wrapText="1"/>
    </xf>
    <xf numFmtId="0" fontId="19" fillId="0" borderId="108" xfId="0" applyFont="1" applyBorder="1" applyAlignment="1">
      <alignment vertical="center" wrapText="1"/>
    </xf>
    <xf numFmtId="0" fontId="41" fillId="0" borderId="109" xfId="0" applyFont="1" applyBorder="1" applyAlignment="1">
      <alignment vertical="center" wrapText="1"/>
    </xf>
    <xf numFmtId="0" fontId="40" fillId="25" borderId="23" xfId="0" applyFont="1" applyFill="1" applyBorder="1" applyAlignment="1">
      <alignment horizontal="center" vertical="center" wrapText="1"/>
    </xf>
    <xf numFmtId="0" fontId="41" fillId="25" borderId="23" xfId="0" applyFont="1" applyFill="1" applyBorder="1" applyAlignment="1">
      <alignment vertical="center" wrapText="1"/>
    </xf>
    <xf numFmtId="0" fontId="40" fillId="25" borderId="28" xfId="0" applyFont="1" applyFill="1" applyBorder="1" applyAlignment="1">
      <alignment horizontal="center" vertical="center" wrapText="1"/>
    </xf>
    <xf numFmtId="0" fontId="42" fillId="0" borderId="28" xfId="0" applyFont="1" applyBorder="1" applyAlignment="1">
      <alignment vertical="center" wrapText="1"/>
    </xf>
    <xf numFmtId="0" fontId="19" fillId="0" borderId="113" xfId="0" applyFont="1" applyBorder="1" applyAlignment="1">
      <alignment vertical="center" wrapText="1"/>
    </xf>
    <xf numFmtId="0" fontId="42" fillId="25" borderId="95" xfId="0" applyFont="1" applyFill="1" applyBorder="1" applyAlignment="1">
      <alignment vertical="center" wrapText="1"/>
    </xf>
    <xf numFmtId="0" fontId="41" fillId="0" borderId="114" xfId="0" applyFont="1" applyBorder="1" applyAlignment="1">
      <alignment vertical="center" wrapText="1"/>
    </xf>
    <xf numFmtId="0" fontId="42" fillId="0" borderId="11" xfId="0" applyFont="1" applyBorder="1" applyAlignment="1">
      <alignment vertical="center" wrapText="1"/>
    </xf>
    <xf numFmtId="0" fontId="41" fillId="0" borderId="32" xfId="0" applyFont="1" applyBorder="1" applyAlignment="1">
      <alignment vertical="center" wrapText="1"/>
    </xf>
    <xf numFmtId="0" fontId="19" fillId="0" borderId="92" xfId="0" applyFont="1" applyBorder="1" applyAlignment="1">
      <alignment vertical="center" wrapText="1"/>
    </xf>
    <xf numFmtId="0" fontId="41" fillId="0" borderId="10" xfId="0" applyFont="1" applyBorder="1" applyAlignment="1">
      <alignment vertical="center" wrapText="1"/>
    </xf>
    <xf numFmtId="0" fontId="41" fillId="0" borderId="11" xfId="0" applyFont="1" applyBorder="1" applyAlignment="1">
      <alignment vertical="center" wrapText="1"/>
    </xf>
    <xf numFmtId="0" fontId="41" fillId="25" borderId="28" xfId="0" applyFont="1" applyFill="1" applyBorder="1" applyAlignment="1">
      <alignment vertical="center" wrapText="1"/>
    </xf>
    <xf numFmtId="0" fontId="42" fillId="0" borderId="104" xfId="0" applyFont="1" applyBorder="1" applyAlignment="1">
      <alignment vertical="center" wrapText="1"/>
    </xf>
    <xf numFmtId="0" fontId="41" fillId="0" borderId="113" xfId="0" applyFont="1" applyBorder="1" applyAlignment="1">
      <alignment vertical="center" wrapText="1"/>
    </xf>
    <xf numFmtId="0" fontId="39" fillId="25" borderId="100" xfId="0" applyFont="1" applyFill="1" applyBorder="1" applyAlignment="1">
      <alignment horizontal="center" vertical="center" wrapText="1"/>
    </xf>
    <xf numFmtId="0" fontId="43" fillId="0" borderId="24" xfId="0" applyFont="1" applyBorder="1" applyAlignment="1">
      <alignment vertical="center" wrapText="1"/>
    </xf>
    <xf numFmtId="0" fontId="43" fillId="0" borderId="95" xfId="0" applyFont="1" applyBorder="1" applyAlignment="1">
      <alignment vertical="center" wrapText="1"/>
    </xf>
    <xf numFmtId="0" fontId="43" fillId="0" borderId="105" xfId="0" applyFont="1" applyBorder="1" applyAlignment="1">
      <alignment vertical="center" wrapText="1"/>
    </xf>
    <xf numFmtId="0" fontId="43" fillId="0" borderId="119" xfId="0" applyFont="1" applyBorder="1" applyAlignment="1">
      <alignment vertical="center" wrapText="1"/>
    </xf>
    <xf numFmtId="0" fontId="43" fillId="25" borderId="28" xfId="0" applyFont="1" applyFill="1" applyBorder="1" applyAlignment="1">
      <alignment vertical="center" wrapText="1"/>
    </xf>
    <xf numFmtId="0" fontId="43" fillId="25" borderId="97" xfId="0" applyFont="1" applyFill="1" applyBorder="1" applyAlignment="1">
      <alignment vertical="center" wrapText="1"/>
    </xf>
    <xf numFmtId="0" fontId="43" fillId="0" borderId="28" xfId="0" applyFont="1" applyBorder="1" applyAlignment="1">
      <alignment vertical="center" wrapText="1"/>
    </xf>
    <xf numFmtId="0" fontId="39" fillId="0" borderId="9" xfId="0" applyFont="1" applyBorder="1" applyAlignment="1">
      <alignment horizontal="center" vertical="center" wrapText="1"/>
    </xf>
    <xf numFmtId="0" fontId="23" fillId="2" borderId="0" xfId="0" applyFont="1" applyFill="1"/>
    <xf numFmtId="0" fontId="23" fillId="2" borderId="59" xfId="0" applyFont="1" applyFill="1" applyBorder="1"/>
    <xf numFmtId="0" fontId="0" fillId="26" borderId="0" xfId="0" applyFill="1" applyBorder="1"/>
    <xf numFmtId="0" fontId="0" fillId="26" borderId="0" xfId="0" applyFill="1"/>
    <xf numFmtId="0" fontId="0" fillId="26" borderId="0" xfId="0" applyFill="1" applyAlignment="1">
      <alignment vertical="center"/>
    </xf>
    <xf numFmtId="0" fontId="0" fillId="26" borderId="59" xfId="0" applyFill="1" applyBorder="1"/>
    <xf numFmtId="0" fontId="33" fillId="26" borderId="60" xfId="0" applyFont="1" applyFill="1" applyBorder="1"/>
    <xf numFmtId="0" fontId="33" fillId="26" borderId="0" xfId="0" applyFont="1" applyFill="1"/>
    <xf numFmtId="0" fontId="30" fillId="26" borderId="0" xfId="0" applyFont="1" applyFill="1"/>
    <xf numFmtId="0" fontId="29" fillId="26" borderId="70" xfId="0" applyFont="1" applyFill="1" applyBorder="1" applyAlignment="1">
      <alignment horizontal="center" vertical="center" wrapText="1"/>
    </xf>
    <xf numFmtId="0" fontId="9" fillId="26" borderId="0" xfId="0" applyFont="1" applyFill="1" applyAlignment="1">
      <alignment vertical="center"/>
    </xf>
    <xf numFmtId="0" fontId="0" fillId="26" borderId="82" xfId="0" applyFill="1" applyBorder="1"/>
    <xf numFmtId="0" fontId="0" fillId="26" borderId="80" xfId="0" applyFill="1" applyBorder="1"/>
    <xf numFmtId="0" fontId="9" fillId="26" borderId="80" xfId="0" applyFont="1" applyFill="1" applyBorder="1"/>
    <xf numFmtId="0" fontId="0" fillId="26" borderId="79" xfId="0" applyFill="1" applyBorder="1"/>
    <xf numFmtId="0" fontId="0" fillId="26" borderId="0" xfId="0" applyFill="1" applyAlignment="1"/>
    <xf numFmtId="0" fontId="0" fillId="9" borderId="79" xfId="0" applyFill="1" applyBorder="1"/>
    <xf numFmtId="0" fontId="34" fillId="0" borderId="34" xfId="0" applyFont="1" applyBorder="1" applyAlignment="1">
      <alignment horizontal="center" vertical="center" wrapText="1"/>
    </xf>
    <xf numFmtId="0" fontId="34" fillId="0" borderId="72" xfId="0" applyFont="1" applyBorder="1" applyAlignment="1">
      <alignment horizontal="center" vertical="center" wrapText="1"/>
    </xf>
    <xf numFmtId="0" fontId="34" fillId="0" borderId="73" xfId="0" applyFont="1" applyBorder="1" applyAlignment="1">
      <alignment horizontal="center" vertical="center" wrapText="1"/>
    </xf>
    <xf numFmtId="0" fontId="35" fillId="0" borderId="0" xfId="0" applyFont="1"/>
    <xf numFmtId="0" fontId="29" fillId="24" borderId="86" xfId="0" applyFont="1" applyFill="1" applyBorder="1" applyAlignment="1"/>
    <xf numFmtId="0" fontId="29" fillId="24" borderId="125" xfId="0" applyFont="1" applyFill="1" applyBorder="1" applyAlignment="1"/>
    <xf numFmtId="0" fontId="29" fillId="24" borderId="126" xfId="0" applyFont="1" applyFill="1" applyBorder="1" applyAlignment="1"/>
    <xf numFmtId="0" fontId="29" fillId="24" borderId="123" xfId="0" applyFont="1" applyFill="1" applyBorder="1" applyAlignment="1"/>
    <xf numFmtId="0" fontId="29" fillId="24" borderId="124" xfId="0" applyFont="1" applyFill="1" applyBorder="1" applyAlignment="1"/>
    <xf numFmtId="0" fontId="29" fillId="2" borderId="0" xfId="0" applyFont="1" applyFill="1" applyBorder="1"/>
    <xf numFmtId="0" fontId="17" fillId="3" borderId="9" xfId="0" applyFont="1" applyFill="1" applyBorder="1" applyAlignment="1">
      <alignment horizontal="center" vertical="center" wrapText="1"/>
    </xf>
    <xf numFmtId="0" fontId="17" fillId="3" borderId="45" xfId="0" applyFont="1" applyFill="1" applyBorder="1" applyAlignment="1">
      <alignment horizontal="center" vertical="center" wrapText="1"/>
    </xf>
    <xf numFmtId="0" fontId="17" fillId="14" borderId="45" xfId="0" applyFont="1" applyFill="1" applyBorder="1" applyAlignment="1">
      <alignment horizontal="center" vertical="center" wrapText="1"/>
    </xf>
    <xf numFmtId="0" fontId="32" fillId="0" borderId="0" xfId="0" applyFont="1"/>
    <xf numFmtId="0" fontId="23" fillId="2" borderId="0" xfId="0" applyFont="1" applyFill="1" applyBorder="1"/>
    <xf numFmtId="0" fontId="23" fillId="0" borderId="83" xfId="0" applyFont="1" applyBorder="1"/>
    <xf numFmtId="0" fontId="23" fillId="0" borderId="87" xfId="0" applyFont="1" applyBorder="1"/>
    <xf numFmtId="0" fontId="23" fillId="24" borderId="124" xfId="0" applyFont="1" applyFill="1" applyBorder="1" applyAlignment="1"/>
    <xf numFmtId="0" fontId="7" fillId="14" borderId="9" xfId="0" applyFont="1" applyFill="1" applyBorder="1" applyAlignment="1">
      <alignment horizontal="center" vertical="center" wrapText="1"/>
    </xf>
    <xf numFmtId="0" fontId="3" fillId="10" borderId="73" xfId="0" applyFont="1" applyFill="1" applyBorder="1" applyAlignment="1">
      <alignment horizontal="left" vertical="center" wrapText="1"/>
    </xf>
    <xf numFmtId="0" fontId="3" fillId="10" borderId="36" xfId="0" applyFont="1" applyFill="1" applyBorder="1" applyAlignment="1">
      <alignment horizontal="left" vertical="center" wrapText="1"/>
    </xf>
    <xf numFmtId="0" fontId="3" fillId="10" borderId="37" xfId="0" applyFont="1" applyFill="1" applyBorder="1" applyAlignment="1">
      <alignment horizontal="left" vertical="center" wrapText="1"/>
    </xf>
    <xf numFmtId="0" fontId="3" fillId="10" borderId="74" xfId="0" applyFont="1" applyFill="1" applyBorder="1" applyAlignment="1">
      <alignment horizontal="left" vertical="center" wrapText="1"/>
    </xf>
    <xf numFmtId="0" fontId="29" fillId="0" borderId="83" xfId="0" applyFont="1" applyBorder="1" applyAlignment="1">
      <alignment vertical="center"/>
    </xf>
    <xf numFmtId="0" fontId="29" fillId="0" borderId="87" xfId="0" applyFont="1" applyBorder="1" applyAlignment="1">
      <alignment vertical="center"/>
    </xf>
    <xf numFmtId="0" fontId="29" fillId="24" borderId="124" xfId="0" applyFont="1" applyFill="1" applyBorder="1" applyAlignment="1">
      <alignment vertical="center"/>
    </xf>
    <xf numFmtId="0" fontId="29" fillId="2" borderId="0" xfId="0" applyFont="1" applyFill="1" applyBorder="1" applyAlignment="1">
      <alignment vertical="center"/>
    </xf>
    <xf numFmtId="0" fontId="36" fillId="0" borderId="76" xfId="0" applyFont="1" applyBorder="1" applyAlignment="1">
      <alignment horizontal="center" vertical="center"/>
    </xf>
    <xf numFmtId="0" fontId="13" fillId="0" borderId="76" xfId="0" applyFont="1" applyBorder="1" applyAlignment="1">
      <alignment horizontal="center" vertical="center" wrapText="1"/>
    </xf>
    <xf numFmtId="0" fontId="36" fillId="0" borderId="1" xfId="0" applyFont="1" applyBorder="1" applyAlignment="1">
      <alignment horizontal="center" vertical="center"/>
    </xf>
    <xf numFmtId="0" fontId="13" fillId="0" borderId="1" xfId="0" applyFont="1" applyBorder="1" applyAlignment="1">
      <alignment horizontal="center" vertical="center" wrapText="1"/>
    </xf>
    <xf numFmtId="0" fontId="36" fillId="0" borderId="128" xfId="0" applyFont="1" applyBorder="1" applyAlignment="1">
      <alignment horizontal="center" vertical="center"/>
    </xf>
    <xf numFmtId="0" fontId="13" fillId="0" borderId="128" xfId="0" applyFont="1" applyBorder="1" applyAlignment="1">
      <alignment horizontal="center" vertical="center" wrapText="1"/>
    </xf>
    <xf numFmtId="0" fontId="36" fillId="0" borderId="6" xfId="0" applyFont="1" applyBorder="1" applyAlignment="1">
      <alignment horizontal="center" vertical="center"/>
    </xf>
    <xf numFmtId="0" fontId="13" fillId="0" borderId="6" xfId="0" applyFont="1" applyBorder="1" applyAlignment="1">
      <alignment horizontal="center" vertical="center" wrapText="1"/>
    </xf>
    <xf numFmtId="0" fontId="22" fillId="0" borderId="0" xfId="0" applyFont="1" applyAlignment="1">
      <alignment horizontal="center" vertical="center" wrapText="1"/>
    </xf>
    <xf numFmtId="0" fontId="22" fillId="0" borderId="8" xfId="0" applyFont="1" applyBorder="1" applyAlignment="1">
      <alignment horizontal="center" vertical="center" wrapText="1"/>
    </xf>
    <xf numFmtId="0" fontId="12" fillId="2" borderId="0" xfId="0" applyFont="1" applyFill="1" applyAlignment="1">
      <alignment horizontal="center" vertical="center" wrapText="1"/>
    </xf>
    <xf numFmtId="0" fontId="36" fillId="2" borderId="0" xfId="0" applyFont="1" applyFill="1" applyAlignment="1">
      <alignment horizontal="center" vertical="center" wrapText="1"/>
    </xf>
    <xf numFmtId="0" fontId="29" fillId="2" borderId="76" xfId="0" applyFont="1" applyFill="1" applyBorder="1" applyAlignment="1">
      <alignment vertical="center" wrapText="1"/>
    </xf>
    <xf numFmtId="0" fontId="36" fillId="2" borderId="76" xfId="0" applyFont="1" applyFill="1" applyBorder="1" applyAlignment="1">
      <alignment vertical="center" wrapText="1"/>
    </xf>
    <xf numFmtId="2" fontId="29" fillId="2" borderId="76" xfId="0" applyNumberFormat="1" applyFont="1" applyFill="1" applyBorder="1" applyAlignment="1">
      <alignment horizontal="left" vertical="center" wrapText="1"/>
    </xf>
    <xf numFmtId="0" fontId="36" fillId="2" borderId="1" xfId="0" applyFont="1" applyFill="1" applyBorder="1" applyAlignment="1">
      <alignment vertical="center" wrapText="1"/>
    </xf>
    <xf numFmtId="2" fontId="29" fillId="2" borderId="1" xfId="0" applyNumberFormat="1" applyFont="1" applyFill="1" applyBorder="1" applyAlignment="1">
      <alignment horizontal="left" vertical="center" wrapText="1"/>
    </xf>
    <xf numFmtId="0" fontId="29" fillId="2" borderId="128" xfId="0" applyFont="1" applyFill="1" applyBorder="1" applyAlignment="1">
      <alignment vertical="center" wrapText="1"/>
    </xf>
    <xf numFmtId="0" fontId="36" fillId="2" borderId="128" xfId="0" applyFont="1" applyFill="1" applyBorder="1" applyAlignment="1">
      <alignment vertical="center" wrapText="1"/>
    </xf>
    <xf numFmtId="2" fontId="29" fillId="2" borderId="128" xfId="0" applyNumberFormat="1" applyFont="1" applyFill="1" applyBorder="1" applyAlignment="1">
      <alignment horizontal="left" vertical="center" wrapText="1"/>
    </xf>
    <xf numFmtId="0" fontId="29" fillId="2" borderId="6" xfId="0" applyFont="1" applyFill="1" applyBorder="1" applyAlignment="1">
      <alignment horizontal="left" vertical="center" wrapText="1"/>
    </xf>
    <xf numFmtId="2" fontId="29" fillId="2" borderId="6" xfId="0" applyNumberFormat="1" applyFont="1" applyFill="1" applyBorder="1" applyAlignment="1">
      <alignment horizontal="left" vertical="center" wrapText="1"/>
    </xf>
    <xf numFmtId="0" fontId="36" fillId="2" borderId="6" xfId="0" applyFont="1" applyFill="1" applyBorder="1" applyAlignment="1">
      <alignment vertical="center" wrapText="1"/>
    </xf>
    <xf numFmtId="0" fontId="29" fillId="2" borderId="6" xfId="0" applyFont="1" applyFill="1" applyBorder="1" applyAlignment="1">
      <alignment vertical="center" wrapText="1"/>
    </xf>
    <xf numFmtId="2" fontId="29" fillId="2" borderId="76" xfId="0" applyNumberFormat="1" applyFont="1" applyFill="1" applyBorder="1" applyAlignment="1">
      <alignment horizontal="center" vertical="center" wrapText="1"/>
    </xf>
    <xf numFmtId="2" fontId="29" fillId="2" borderId="128" xfId="0" applyNumberFormat="1" applyFont="1" applyFill="1" applyBorder="1" applyAlignment="1">
      <alignment horizontal="center" vertical="center" wrapText="1"/>
    </xf>
    <xf numFmtId="2" fontId="29" fillId="2" borderId="1" xfId="0" applyNumberFormat="1" applyFont="1" applyFill="1" applyBorder="1" applyAlignment="1">
      <alignment horizontal="center" vertical="center" wrapText="1"/>
    </xf>
    <xf numFmtId="2" fontId="29" fillId="2" borderId="6" xfId="0" applyNumberFormat="1" applyFont="1" applyFill="1" applyBorder="1" applyAlignment="1">
      <alignment horizontal="center" vertical="center" wrapText="1"/>
    </xf>
    <xf numFmtId="0" fontId="36" fillId="2" borderId="1" xfId="0" applyFont="1" applyFill="1" applyBorder="1" applyAlignment="1">
      <alignment horizontal="left" vertical="center" wrapText="1"/>
    </xf>
    <xf numFmtId="0" fontId="36" fillId="2" borderId="76" xfId="0" applyFont="1" applyFill="1" applyBorder="1" applyAlignment="1">
      <alignment horizontal="left" vertical="center" wrapText="1"/>
    </xf>
    <xf numFmtId="0" fontId="36" fillId="2" borderId="128" xfId="0" applyFont="1" applyFill="1" applyBorder="1" applyAlignment="1">
      <alignment horizontal="left" vertical="center" wrapText="1"/>
    </xf>
    <xf numFmtId="0" fontId="29" fillId="2" borderId="1" xfId="0" applyFont="1" applyFill="1" applyBorder="1" applyAlignment="1">
      <alignment horizontal="left" vertical="center" wrapText="1"/>
    </xf>
    <xf numFmtId="0" fontId="29" fillId="2" borderId="128" xfId="0" applyFont="1" applyFill="1" applyBorder="1" applyAlignment="1">
      <alignment horizontal="left" vertical="center" wrapText="1"/>
    </xf>
    <xf numFmtId="0" fontId="29" fillId="2" borderId="76" xfId="0" applyFont="1" applyFill="1" applyBorder="1" applyAlignment="1">
      <alignment horizontal="left" vertical="center" wrapText="1"/>
    </xf>
    <xf numFmtId="0" fontId="36" fillId="2" borderId="6" xfId="0" applyFont="1" applyFill="1" applyBorder="1" applyAlignment="1">
      <alignment horizontal="left" vertical="center" wrapText="1"/>
    </xf>
    <xf numFmtId="0" fontId="17" fillId="3" borderId="10" xfId="0" applyFont="1" applyFill="1" applyBorder="1" applyAlignment="1">
      <alignment horizontal="center" vertical="center" wrapText="1"/>
    </xf>
    <xf numFmtId="0" fontId="17" fillId="3" borderId="11" xfId="0" applyFont="1" applyFill="1" applyBorder="1" applyAlignment="1">
      <alignment horizontal="center" vertical="center" wrapText="1"/>
    </xf>
    <xf numFmtId="0" fontId="13" fillId="2" borderId="0" xfId="0" applyFont="1" applyFill="1" applyAlignment="1">
      <alignment horizontal="center" vertical="center" wrapText="1"/>
    </xf>
    <xf numFmtId="0" fontId="29" fillId="2" borderId="1" xfId="0" applyFont="1" applyFill="1" applyBorder="1" applyAlignment="1">
      <alignment vertical="center" wrapText="1"/>
    </xf>
    <xf numFmtId="0" fontId="22" fillId="0" borderId="0" xfId="0" applyFont="1" applyBorder="1" applyAlignment="1">
      <alignment horizontal="center" vertical="center" wrapText="1"/>
    </xf>
    <xf numFmtId="0" fontId="22" fillId="2" borderId="0" xfId="0" applyFont="1" applyFill="1" applyBorder="1" applyAlignment="1">
      <alignment horizontal="center" vertical="center" wrapText="1"/>
    </xf>
    <xf numFmtId="0" fontId="45" fillId="2" borderId="0" xfId="0" applyFont="1" applyFill="1" applyBorder="1" applyAlignment="1">
      <alignment vertical="center"/>
    </xf>
    <xf numFmtId="2" fontId="29" fillId="2" borderId="134" xfId="0" applyNumberFormat="1" applyFont="1" applyFill="1" applyBorder="1" applyAlignment="1">
      <alignment horizontal="left" vertical="center" wrapText="1"/>
    </xf>
    <xf numFmtId="0" fontId="22" fillId="2" borderId="0" xfId="0" applyFont="1" applyFill="1" applyAlignment="1">
      <alignment horizontal="center" vertical="center" wrapText="1"/>
    </xf>
    <xf numFmtId="0" fontId="29" fillId="2" borderId="0" xfId="0" applyFont="1" applyFill="1" applyAlignment="1">
      <alignment horizontal="center" vertical="center" wrapText="1"/>
    </xf>
    <xf numFmtId="0" fontId="23" fillId="2" borderId="0" xfId="0" applyFont="1" applyFill="1" applyAlignment="1">
      <alignment horizontal="center" vertical="center" wrapText="1"/>
    </xf>
    <xf numFmtId="0" fontId="10" fillId="0" borderId="0" xfId="4" applyFont="1" applyBorder="1" applyAlignment="1">
      <alignment horizontal="center" vertical="center" wrapText="1"/>
    </xf>
    <xf numFmtId="1" fontId="11" fillId="5" borderId="14" xfId="3" applyNumberFormat="1" applyFont="1" applyFill="1" applyBorder="1" applyAlignment="1">
      <alignment horizontal="center" vertical="center" wrapText="1"/>
    </xf>
    <xf numFmtId="1" fontId="11" fillId="5" borderId="3" xfId="3" applyNumberFormat="1" applyFont="1" applyFill="1" applyBorder="1" applyAlignment="1">
      <alignment horizontal="center" vertical="center" wrapText="1"/>
    </xf>
    <xf numFmtId="1" fontId="11" fillId="5" borderId="25" xfId="3" applyNumberFormat="1" applyFont="1" applyFill="1" applyBorder="1" applyAlignment="1">
      <alignment horizontal="center" vertical="center" wrapText="1"/>
    </xf>
    <xf numFmtId="1" fontId="11" fillId="0" borderId="21" xfId="3" applyNumberFormat="1" applyFont="1" applyFill="1" applyBorder="1" applyAlignment="1">
      <alignment horizontal="center" vertical="center"/>
    </xf>
    <xf numFmtId="1" fontId="11" fillId="0" borderId="16" xfId="3" applyNumberFormat="1" applyFont="1" applyFill="1" applyBorder="1" applyAlignment="1">
      <alignment horizontal="center" vertical="center"/>
    </xf>
    <xf numFmtId="1" fontId="11" fillId="0" borderId="20" xfId="3" applyNumberFormat="1" applyFont="1" applyFill="1" applyBorder="1" applyAlignment="1">
      <alignment horizontal="center" vertical="center"/>
    </xf>
    <xf numFmtId="166" fontId="11" fillId="6" borderId="6" xfId="3" applyNumberFormat="1" applyFont="1" applyFill="1" applyBorder="1" applyAlignment="1" applyProtection="1">
      <alignment horizontal="center" vertical="center" wrapText="1"/>
      <protection locked="0"/>
    </xf>
    <xf numFmtId="166" fontId="11" fillId="6" borderId="4" xfId="3" applyNumberFormat="1" applyFont="1" applyFill="1" applyBorder="1" applyAlignment="1" applyProtection="1">
      <alignment horizontal="center" vertical="center" wrapText="1"/>
      <protection locked="0"/>
    </xf>
    <xf numFmtId="166" fontId="11" fillId="6" borderId="2" xfId="3" applyNumberFormat="1" applyFont="1" applyFill="1" applyBorder="1" applyAlignment="1" applyProtection="1">
      <alignment horizontal="center" vertical="center" wrapText="1"/>
      <protection locked="0"/>
    </xf>
    <xf numFmtId="166" fontId="11" fillId="0" borderId="6" xfId="3" applyNumberFormat="1" applyFont="1" applyFill="1" applyBorder="1" applyAlignment="1" applyProtection="1">
      <alignment horizontal="center" vertical="center" wrapText="1"/>
      <protection locked="0"/>
    </xf>
    <xf numFmtId="166" fontId="11" fillId="0" borderId="4" xfId="3" applyNumberFormat="1" applyFont="1" applyFill="1" applyBorder="1" applyAlignment="1" applyProtection="1">
      <alignment horizontal="center" vertical="center" wrapText="1"/>
      <protection locked="0"/>
    </xf>
    <xf numFmtId="166" fontId="11" fillId="0" borderId="2" xfId="3" applyNumberFormat="1" applyFont="1" applyFill="1" applyBorder="1" applyAlignment="1" applyProtection="1">
      <alignment horizontal="center" vertical="center" wrapText="1"/>
      <protection locked="0"/>
    </xf>
    <xf numFmtId="1" fontId="11" fillId="6" borderId="21" xfId="3" applyNumberFormat="1" applyFont="1" applyFill="1" applyBorder="1" applyAlignment="1">
      <alignment horizontal="center" vertical="center"/>
    </xf>
    <xf numFmtId="1" fontId="11" fillId="6" borderId="16" xfId="3" applyNumberFormat="1" applyFont="1" applyFill="1" applyBorder="1" applyAlignment="1">
      <alignment horizontal="center" vertical="center"/>
    </xf>
    <xf numFmtId="1" fontId="11" fillId="6" borderId="20" xfId="3" applyNumberFormat="1" applyFont="1" applyFill="1" applyBorder="1" applyAlignment="1">
      <alignment horizontal="center" vertical="center"/>
    </xf>
    <xf numFmtId="166" fontId="11" fillId="6" borderId="5" xfId="3" applyNumberFormat="1" applyFont="1" applyFill="1" applyBorder="1" applyAlignment="1" applyProtection="1">
      <alignment horizontal="center" vertical="center" wrapText="1"/>
      <protection locked="0"/>
    </xf>
    <xf numFmtId="167" fontId="11" fillId="0" borderId="21" xfId="2" applyNumberFormat="1" applyFont="1" applyFill="1" applyBorder="1" applyAlignment="1">
      <alignment horizontal="center" vertical="center"/>
    </xf>
    <xf numFmtId="167" fontId="11" fillId="0" borderId="16" xfId="2" applyNumberFormat="1" applyFont="1" applyFill="1" applyBorder="1" applyAlignment="1">
      <alignment horizontal="center" vertical="center"/>
    </xf>
    <xf numFmtId="167" fontId="11" fillId="0" borderId="30" xfId="2" applyNumberFormat="1" applyFont="1" applyFill="1" applyBorder="1" applyAlignment="1">
      <alignment horizontal="center" vertical="center"/>
    </xf>
    <xf numFmtId="166" fontId="11" fillId="0" borderId="6" xfId="3" applyNumberFormat="1" applyFont="1" applyFill="1" applyBorder="1" applyAlignment="1">
      <alignment horizontal="center" vertical="center"/>
    </xf>
    <xf numFmtId="166" fontId="11" fillId="0" borderId="4" xfId="3" applyNumberFormat="1" applyFont="1" applyFill="1" applyBorder="1" applyAlignment="1">
      <alignment horizontal="center" vertical="center"/>
    </xf>
    <xf numFmtId="166" fontId="11" fillId="0" borderId="2" xfId="3" applyNumberFormat="1" applyFont="1" applyFill="1" applyBorder="1" applyAlignment="1">
      <alignment horizontal="center" vertical="center"/>
    </xf>
    <xf numFmtId="166" fontId="11" fillId="0" borderId="6" xfId="3" applyNumberFormat="1" applyFont="1" applyFill="1" applyBorder="1" applyAlignment="1">
      <alignment horizontal="center" vertical="center" wrapText="1"/>
    </xf>
    <xf numFmtId="166" fontId="11" fillId="0" borderId="4" xfId="3" applyNumberFormat="1" applyFont="1" applyFill="1" applyBorder="1" applyAlignment="1">
      <alignment horizontal="center" vertical="center" wrapText="1"/>
    </xf>
    <xf numFmtId="166" fontId="11" fillId="0" borderId="2" xfId="3" applyNumberFormat="1" applyFont="1" applyFill="1" applyBorder="1" applyAlignment="1">
      <alignment horizontal="center" vertical="center" wrapText="1"/>
    </xf>
    <xf numFmtId="0" fontId="39" fillId="0" borderId="98" xfId="0" applyFont="1" applyBorder="1" applyAlignment="1">
      <alignment horizontal="center" vertical="center" wrapText="1"/>
    </xf>
    <xf numFmtId="0" fontId="39" fillId="0" borderId="103" xfId="0" applyFont="1" applyBorder="1" applyAlignment="1">
      <alignment horizontal="center" vertical="center" wrapText="1"/>
    </xf>
    <xf numFmtId="0" fontId="40" fillId="25" borderId="99" xfId="0" applyFont="1" applyFill="1" applyBorder="1" applyAlignment="1">
      <alignment vertical="center" wrapText="1"/>
    </xf>
    <xf numFmtId="0" fontId="40" fillId="25" borderId="97" xfId="0" applyFont="1" applyFill="1" applyBorder="1" applyAlignment="1">
      <alignment vertical="center" wrapText="1"/>
    </xf>
    <xf numFmtId="0" fontId="39" fillId="0" borderId="106" xfId="0" applyFont="1" applyBorder="1" applyAlignment="1">
      <alignment horizontal="center" vertical="center" wrapText="1"/>
    </xf>
    <xf numFmtId="0" fontId="39" fillId="0" borderId="107" xfId="0" applyFont="1" applyBorder="1" applyAlignment="1">
      <alignment horizontal="center" vertical="center" wrapText="1"/>
    </xf>
    <xf numFmtId="0" fontId="39" fillId="0" borderId="115" xfId="0" applyFont="1" applyBorder="1" applyAlignment="1">
      <alignment horizontal="center" vertical="center" wrapText="1"/>
    </xf>
    <xf numFmtId="0" fontId="40" fillId="0" borderId="99" xfId="0" applyFont="1" applyBorder="1" applyAlignment="1">
      <alignment vertical="center" wrapText="1"/>
    </xf>
    <xf numFmtId="0" fontId="40" fillId="0" borderId="94" xfId="0" applyFont="1" applyBorder="1" applyAlignment="1">
      <alignment vertical="center" wrapText="1"/>
    </xf>
    <xf numFmtId="0" fontId="40" fillId="0" borderId="116" xfId="0" applyFont="1" applyBorder="1" applyAlignment="1">
      <alignment vertical="center" wrapText="1"/>
    </xf>
    <xf numFmtId="0" fontId="39" fillId="25" borderId="117" xfId="0" applyFont="1" applyFill="1" applyBorder="1" applyAlignment="1">
      <alignment horizontal="center" vertical="center" wrapText="1"/>
    </xf>
    <xf numFmtId="0" fontId="39" fillId="25" borderId="100" xfId="0" applyFont="1" applyFill="1" applyBorder="1" applyAlignment="1">
      <alignment horizontal="center" vertical="center" wrapText="1"/>
    </xf>
    <xf numFmtId="0" fontId="39" fillId="25" borderId="103" xfId="0" applyFont="1" applyFill="1" applyBorder="1" applyAlignment="1">
      <alignment horizontal="center" vertical="center" wrapText="1"/>
    </xf>
    <xf numFmtId="0" fontId="40" fillId="25" borderId="118" xfId="0" applyFont="1" applyFill="1" applyBorder="1" applyAlignment="1">
      <alignment vertical="center" wrapText="1"/>
    </xf>
    <xf numFmtId="0" fontId="40" fillId="25" borderId="94" xfId="0" applyFont="1" applyFill="1" applyBorder="1" applyAlignment="1">
      <alignment vertical="center" wrapText="1"/>
    </xf>
    <xf numFmtId="0" fontId="39" fillId="25" borderId="98" xfId="0" applyFont="1" applyFill="1" applyBorder="1" applyAlignment="1">
      <alignment horizontal="center" vertical="center" wrapText="1"/>
    </xf>
    <xf numFmtId="0" fontId="42" fillId="0" borderId="11" xfId="0" applyFont="1" applyBorder="1" applyAlignment="1">
      <alignment horizontal="left" vertical="center" wrapText="1"/>
    </xf>
    <xf numFmtId="0" fontId="42" fillId="0" borderId="104" xfId="0" applyFont="1" applyBorder="1" applyAlignment="1">
      <alignment horizontal="left" vertical="center" wrapText="1"/>
    </xf>
    <xf numFmtId="0" fontId="41" fillId="0" borderId="101" xfId="0" applyFont="1" applyBorder="1" applyAlignment="1">
      <alignment horizontal="left" vertical="center" wrapText="1"/>
    </xf>
    <xf numFmtId="0" fontId="41" fillId="0" borderId="11" xfId="0" applyFont="1" applyBorder="1" applyAlignment="1">
      <alignment horizontal="left" vertical="center" wrapText="1"/>
    </xf>
    <xf numFmtId="0" fontId="18" fillId="0" borderId="98" xfId="0" applyFont="1" applyBorder="1" applyAlignment="1">
      <alignment horizontal="center" vertical="center" wrapText="1"/>
    </xf>
    <xf numFmtId="0" fontId="18" fillId="0" borderId="100" xfId="0" applyFont="1" applyBorder="1" applyAlignment="1">
      <alignment horizontal="center" vertical="center" wrapText="1"/>
    </xf>
    <xf numFmtId="0" fontId="18" fillId="0" borderId="103" xfId="0" applyFont="1" applyBorder="1" applyAlignment="1">
      <alignment horizontal="center" vertical="center" wrapText="1"/>
    </xf>
    <xf numFmtId="0" fontId="41" fillId="0" borderId="114" xfId="0" applyFont="1" applyBorder="1" applyAlignment="1">
      <alignment horizontal="left" vertical="center" wrapText="1"/>
    </xf>
    <xf numFmtId="0" fontId="41" fillId="0" borderId="102" xfId="0" applyFont="1" applyBorder="1" applyAlignment="1">
      <alignment horizontal="left" vertical="center" wrapText="1"/>
    </xf>
    <xf numFmtId="0" fontId="41" fillId="0" borderId="101" xfId="0" applyFont="1" applyBorder="1" applyAlignment="1">
      <alignment vertical="center" wrapText="1"/>
    </xf>
    <xf numFmtId="0" fontId="41" fillId="0" borderId="104" xfId="0" applyFont="1" applyBorder="1" applyAlignment="1">
      <alignment vertical="center" wrapText="1"/>
    </xf>
    <xf numFmtId="0" fontId="18" fillId="0" borderId="114"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104" xfId="0" applyFont="1" applyBorder="1" applyAlignment="1">
      <alignment horizontal="center" vertical="center" wrapText="1"/>
    </xf>
    <xf numFmtId="0" fontId="40" fillId="25" borderId="114" xfId="0" applyFont="1" applyFill="1" applyBorder="1" applyAlignment="1">
      <alignment vertical="center" wrapText="1"/>
    </xf>
    <xf numFmtId="0" fontId="40" fillId="25" borderId="11" xfId="0" applyFont="1" applyFill="1" applyBorder="1" applyAlignment="1">
      <alignment vertical="center" wrapText="1"/>
    </xf>
    <xf numFmtId="0" fontId="40" fillId="25" borderId="104" xfId="0" applyFont="1" applyFill="1" applyBorder="1" applyAlignment="1">
      <alignment vertical="center" wrapText="1"/>
    </xf>
    <xf numFmtId="0" fontId="41" fillId="0" borderId="114" xfId="0" applyFont="1" applyBorder="1" applyAlignment="1">
      <alignment vertical="center" wrapText="1"/>
    </xf>
    <xf numFmtId="0" fontId="41" fillId="0" borderId="102" xfId="0" applyFont="1" applyBorder="1" applyAlignment="1">
      <alignment vertical="center" wrapText="1"/>
    </xf>
    <xf numFmtId="0" fontId="41" fillId="0" borderId="11" xfId="0" applyFont="1" applyBorder="1" applyAlignment="1">
      <alignment vertical="center" wrapText="1"/>
    </xf>
    <xf numFmtId="0" fontId="18" fillId="0" borderId="112" xfId="0" applyFont="1" applyBorder="1" applyAlignment="1">
      <alignment horizontal="center" vertical="center" wrapText="1"/>
    </xf>
    <xf numFmtId="0" fontId="41" fillId="0" borderId="10" xfId="0" applyFont="1" applyBorder="1" applyAlignment="1">
      <alignment vertical="center" wrapText="1"/>
    </xf>
    <xf numFmtId="0" fontId="18" fillId="0" borderId="106" xfId="0" applyFont="1" applyBorder="1" applyAlignment="1">
      <alignment horizontal="center" vertical="center" wrapText="1"/>
    </xf>
    <xf numFmtId="0" fontId="18" fillId="0" borderId="107" xfId="0" applyFont="1" applyBorder="1" applyAlignment="1">
      <alignment horizontal="center" vertical="center" wrapText="1"/>
    </xf>
    <xf numFmtId="0" fontId="18" fillId="0" borderId="110" xfId="0" applyFont="1" applyBorder="1" applyAlignment="1">
      <alignment horizontal="center" vertical="center" wrapText="1"/>
    </xf>
    <xf numFmtId="0" fontId="40" fillId="25" borderId="111" xfId="0" applyFont="1" applyFill="1" applyBorder="1" applyAlignment="1">
      <alignment vertical="center" wrapText="1"/>
    </xf>
    <xf numFmtId="0" fontId="39" fillId="0" borderId="100" xfId="0" applyFont="1" applyBorder="1" applyAlignment="1">
      <alignment horizontal="center" vertical="center" wrapText="1"/>
    </xf>
    <xf numFmtId="0" fontId="19" fillId="0" borderId="101" xfId="0" applyFont="1" applyBorder="1" applyAlignment="1">
      <alignment vertical="center" wrapText="1"/>
    </xf>
    <xf numFmtId="0" fontId="19" fillId="0" borderId="104" xfId="0" applyFont="1" applyBorder="1" applyAlignment="1">
      <alignment vertical="center" wrapText="1"/>
    </xf>
    <xf numFmtId="0" fontId="41" fillId="0" borderId="104" xfId="0" applyFont="1" applyBorder="1" applyAlignment="1">
      <alignment horizontal="left" vertical="center" wrapText="1"/>
    </xf>
    <xf numFmtId="0" fontId="40" fillId="0" borderId="97" xfId="0" applyFont="1" applyBorder="1" applyAlignment="1">
      <alignment vertical="center" wrapText="1"/>
    </xf>
    <xf numFmtId="0" fontId="19" fillId="0" borderId="10" xfId="0" applyFont="1" applyBorder="1" applyAlignment="1">
      <alignment vertical="center" wrapText="1"/>
    </xf>
    <xf numFmtId="0" fontId="37" fillId="11" borderId="10" xfId="0" applyFont="1" applyFill="1" applyBorder="1" applyAlignment="1">
      <alignment horizontal="center" vertical="center" wrapText="1"/>
    </xf>
    <xf numFmtId="0" fontId="37" fillId="11" borderId="11" xfId="0" applyFont="1" applyFill="1" applyBorder="1" applyAlignment="1">
      <alignment horizontal="center" vertical="center" wrapText="1"/>
    </xf>
    <xf numFmtId="0" fontId="37" fillId="11" borderId="32" xfId="0" applyFont="1" applyFill="1" applyBorder="1" applyAlignment="1">
      <alignment horizontal="center" vertical="center" wrapText="1"/>
    </xf>
    <xf numFmtId="0" fontId="39" fillId="0" borderId="90" xfId="0" applyFont="1" applyBorder="1" applyAlignment="1">
      <alignment horizontal="center" vertical="center" wrapText="1"/>
    </xf>
    <xf numFmtId="0" fontId="39" fillId="0" borderId="93" xfId="0" applyFont="1" applyBorder="1" applyAlignment="1">
      <alignment horizontal="center" vertical="center" wrapText="1"/>
    </xf>
    <xf numFmtId="0" fontId="39" fillId="0" borderId="96" xfId="0" applyFont="1" applyBorder="1" applyAlignment="1">
      <alignment horizontal="center" vertical="center" wrapText="1"/>
    </xf>
    <xf numFmtId="0" fontId="40" fillId="0" borderId="91" xfId="0" applyFont="1" applyBorder="1" applyAlignment="1">
      <alignment vertical="center" wrapText="1"/>
    </xf>
    <xf numFmtId="0" fontId="19" fillId="0" borderId="102" xfId="0" applyFont="1" applyBorder="1" applyAlignment="1">
      <alignment vertical="center" wrapText="1"/>
    </xf>
    <xf numFmtId="2" fontId="29" fillId="2" borderId="76" xfId="0" applyNumberFormat="1" applyFont="1" applyFill="1" applyBorder="1" applyAlignment="1">
      <alignment horizontal="center" vertical="center" wrapText="1"/>
    </xf>
    <xf numFmtId="2" fontId="29" fillId="2" borderId="128" xfId="0" applyNumberFormat="1" applyFont="1" applyFill="1" applyBorder="1" applyAlignment="1">
      <alignment horizontal="center" vertical="center" wrapText="1"/>
    </xf>
    <xf numFmtId="0" fontId="36" fillId="2" borderId="77" xfId="0" applyFont="1" applyFill="1" applyBorder="1" applyAlignment="1">
      <alignment horizontal="left" vertical="center" wrapText="1"/>
    </xf>
    <xf numFmtId="0" fontId="36" fillId="2" borderId="12" xfId="0" applyFont="1" applyFill="1" applyBorder="1" applyAlignment="1">
      <alignment horizontal="left" vertical="center" wrapText="1"/>
    </xf>
    <xf numFmtId="0" fontId="36" fillId="2" borderId="66" xfId="0" applyFont="1" applyFill="1" applyBorder="1" applyAlignment="1">
      <alignment horizontal="left" vertical="center" wrapText="1"/>
    </xf>
    <xf numFmtId="2" fontId="29" fillId="2" borderId="1" xfId="0" applyNumberFormat="1" applyFont="1" applyFill="1" applyBorder="1" applyAlignment="1">
      <alignment horizontal="center" vertical="center" wrapText="1"/>
    </xf>
    <xf numFmtId="2" fontId="29" fillId="2" borderId="6" xfId="0" applyNumberFormat="1" applyFont="1" applyFill="1" applyBorder="1" applyAlignment="1">
      <alignment horizontal="center" vertical="center" wrapText="1"/>
    </xf>
    <xf numFmtId="0" fontId="36" fillId="2" borderId="77" xfId="0" applyFont="1" applyFill="1" applyBorder="1" applyAlignment="1">
      <alignment horizontal="center" vertical="center" wrapText="1"/>
    </xf>
    <xf numFmtId="0" fontId="36" fillId="2" borderId="12" xfId="0" applyFont="1" applyFill="1" applyBorder="1" applyAlignment="1">
      <alignment horizontal="center" vertical="center" wrapText="1"/>
    </xf>
    <xf numFmtId="0" fontId="36" fillId="2" borderId="19" xfId="0" applyFont="1" applyFill="1" applyBorder="1" applyAlignment="1">
      <alignment horizontal="center" vertical="center" wrapText="1"/>
    </xf>
    <xf numFmtId="0" fontId="45" fillId="2" borderId="76" xfId="0" applyFont="1" applyFill="1" applyBorder="1" applyAlignment="1">
      <alignment horizontal="center" vertical="center" wrapText="1"/>
    </xf>
    <xf numFmtId="0" fontId="45" fillId="2" borderId="1" xfId="0" applyFont="1" applyFill="1" applyBorder="1" applyAlignment="1">
      <alignment horizontal="center" vertical="center" wrapText="1"/>
    </xf>
    <xf numFmtId="0" fontId="45" fillId="2" borderId="6" xfId="0" applyFont="1" applyFill="1" applyBorder="1" applyAlignment="1">
      <alignment horizontal="center" vertical="center" wrapText="1"/>
    </xf>
    <xf numFmtId="0" fontId="45" fillId="2" borderId="128" xfId="0" applyFont="1" applyFill="1" applyBorder="1" applyAlignment="1">
      <alignment horizontal="center" vertical="center" wrapText="1"/>
    </xf>
    <xf numFmtId="0" fontId="36" fillId="2" borderId="1" xfId="0" applyFont="1" applyFill="1" applyBorder="1" applyAlignment="1">
      <alignment horizontal="left" vertical="center" wrapText="1"/>
    </xf>
    <xf numFmtId="166" fontId="45" fillId="2" borderId="76" xfId="0" applyNumberFormat="1" applyFont="1" applyFill="1" applyBorder="1" applyAlignment="1">
      <alignment horizontal="center" vertical="center" wrapText="1"/>
    </xf>
    <xf numFmtId="166" fontId="45" fillId="2" borderId="1" xfId="0" applyNumberFormat="1" applyFont="1" applyFill="1" applyBorder="1" applyAlignment="1">
      <alignment horizontal="center" vertical="center" wrapText="1"/>
    </xf>
    <xf numFmtId="166" fontId="45" fillId="2" borderId="128" xfId="0" applyNumberFormat="1" applyFont="1" applyFill="1" applyBorder="1" applyAlignment="1">
      <alignment horizontal="center" vertical="center" wrapText="1"/>
    </xf>
    <xf numFmtId="0" fontId="36" fillId="0" borderId="76" xfId="0" applyFont="1" applyBorder="1" applyAlignment="1">
      <alignment horizontal="center" vertical="center" wrapText="1"/>
    </xf>
    <xf numFmtId="0" fontId="36" fillId="0" borderId="1" xfId="0" applyFont="1" applyBorder="1" applyAlignment="1">
      <alignment horizontal="center" vertical="center" wrapText="1"/>
    </xf>
    <xf numFmtId="0" fontId="36" fillId="0" borderId="128" xfId="0" applyFont="1" applyBorder="1" applyAlignment="1">
      <alignment horizontal="center" vertical="center" wrapText="1"/>
    </xf>
    <xf numFmtId="0" fontId="36" fillId="2" borderId="76" xfId="0" applyFont="1" applyFill="1" applyBorder="1" applyAlignment="1">
      <alignment horizontal="center" vertical="center" wrapText="1"/>
    </xf>
    <xf numFmtId="0" fontId="36" fillId="2" borderId="1" xfId="0" applyFont="1" applyFill="1" applyBorder="1" applyAlignment="1">
      <alignment horizontal="center" vertical="center" wrapText="1"/>
    </xf>
    <xf numFmtId="0" fontId="36" fillId="2" borderId="128" xfId="0" applyFont="1" applyFill="1" applyBorder="1" applyAlignment="1">
      <alignment horizontal="center" vertical="center" wrapText="1"/>
    </xf>
    <xf numFmtId="0" fontId="36" fillId="2" borderId="76" xfId="0" applyFont="1" applyFill="1" applyBorder="1" applyAlignment="1">
      <alignment horizontal="left" vertical="center" wrapText="1"/>
    </xf>
    <xf numFmtId="0" fontId="36" fillId="2" borderId="128" xfId="0" applyFont="1" applyFill="1" applyBorder="1" applyAlignment="1">
      <alignment horizontal="left" vertical="center" wrapText="1"/>
    </xf>
    <xf numFmtId="0" fontId="34" fillId="0" borderId="75" xfId="0" applyFont="1" applyBorder="1" applyAlignment="1">
      <alignment horizontal="center" vertical="center" wrapText="1"/>
    </xf>
    <xf numFmtId="0" fontId="34" fillId="0" borderId="65" xfId="0" applyFont="1" applyBorder="1" applyAlignment="1">
      <alignment horizontal="center" vertical="center" wrapText="1"/>
    </xf>
    <xf numFmtId="0" fontId="34" fillId="2" borderId="75" xfId="0" applyFont="1" applyFill="1" applyBorder="1" applyAlignment="1">
      <alignment horizontal="center" vertical="center" wrapText="1"/>
    </xf>
    <xf numFmtId="0" fontId="34" fillId="2" borderId="64" xfId="0" applyFont="1" applyFill="1" applyBorder="1" applyAlignment="1">
      <alignment horizontal="center" vertical="center" wrapText="1"/>
    </xf>
    <xf numFmtId="0" fontId="34" fillId="2" borderId="65" xfId="0" applyFont="1" applyFill="1" applyBorder="1" applyAlignment="1">
      <alignment horizontal="center" vertical="center" wrapText="1"/>
    </xf>
    <xf numFmtId="0" fontId="29" fillId="2" borderId="1" xfId="0" applyFont="1" applyFill="1" applyBorder="1" applyAlignment="1">
      <alignment horizontal="left" vertical="center" wrapText="1"/>
    </xf>
    <xf numFmtId="0" fontId="29" fillId="2" borderId="128" xfId="0" applyFont="1" applyFill="1" applyBorder="1" applyAlignment="1">
      <alignment horizontal="left" vertical="center" wrapText="1"/>
    </xf>
    <xf numFmtId="0" fontId="34" fillId="0" borderId="64" xfId="0" applyFont="1" applyBorder="1" applyAlignment="1">
      <alignment horizontal="center" vertical="center" wrapText="1"/>
    </xf>
    <xf numFmtId="0" fontId="36" fillId="0" borderId="76" xfId="0" applyFont="1" applyBorder="1" applyAlignment="1">
      <alignment horizontal="left" vertical="center" wrapText="1"/>
    </xf>
    <xf numFmtId="0" fontId="36" fillId="0" borderId="1" xfId="0" applyFont="1" applyBorder="1" applyAlignment="1">
      <alignment horizontal="left" vertical="center" wrapText="1"/>
    </xf>
    <xf numFmtId="0" fontId="36" fillId="0" borderId="128" xfId="0" applyFont="1" applyBorder="1" applyAlignment="1">
      <alignment horizontal="left" vertical="center" wrapText="1"/>
    </xf>
    <xf numFmtId="0" fontId="13" fillId="8" borderId="127" xfId="0" applyFont="1" applyFill="1" applyBorder="1" applyAlignment="1">
      <alignment horizontal="center" vertical="center" wrapText="1"/>
    </xf>
    <xf numFmtId="0" fontId="13" fillId="8" borderId="129" xfId="0" applyFont="1" applyFill="1" applyBorder="1" applyAlignment="1">
      <alignment horizontal="center" vertical="center" wrapText="1"/>
    </xf>
    <xf numFmtId="0" fontId="13" fillId="0" borderId="75" xfId="0" applyFont="1" applyBorder="1" applyAlignment="1">
      <alignment horizontal="center" vertical="center" wrapText="1"/>
    </xf>
    <xf numFmtId="0" fontId="13" fillId="0" borderId="64" xfId="0" applyFont="1" applyBorder="1" applyAlignment="1">
      <alignment horizontal="center" vertical="center" wrapText="1"/>
    </xf>
    <xf numFmtId="0" fontId="13" fillId="0" borderId="65" xfId="0" applyFont="1" applyBorder="1" applyAlignment="1">
      <alignment horizontal="center" vertical="center" wrapText="1"/>
    </xf>
    <xf numFmtId="0" fontId="29" fillId="2" borderId="76" xfId="0" applyFont="1" applyFill="1" applyBorder="1" applyAlignment="1">
      <alignment horizontal="left" vertical="center" wrapText="1"/>
    </xf>
    <xf numFmtId="0" fontId="13" fillId="8" borderId="75" xfId="0" applyFont="1" applyFill="1" applyBorder="1" applyAlignment="1">
      <alignment horizontal="center" vertical="center" wrapText="1"/>
    </xf>
    <xf numFmtId="0" fontId="13" fillId="8" borderId="76" xfId="0" applyFont="1" applyFill="1" applyBorder="1" applyAlignment="1">
      <alignment horizontal="center" vertical="center" wrapText="1"/>
    </xf>
    <xf numFmtId="0" fontId="13" fillId="8" borderId="64" xfId="0" applyFont="1" applyFill="1" applyBorder="1" applyAlignment="1">
      <alignment horizontal="center" vertical="center" wrapText="1"/>
    </xf>
    <xf numFmtId="0" fontId="13" fillId="8" borderId="1" xfId="0" applyFont="1" applyFill="1" applyBorder="1" applyAlignment="1">
      <alignment horizontal="center" vertical="center" wrapText="1"/>
    </xf>
    <xf numFmtId="0" fontId="13" fillId="8" borderId="132" xfId="0" applyFont="1" applyFill="1" applyBorder="1" applyAlignment="1">
      <alignment horizontal="center" vertical="center" wrapText="1"/>
    </xf>
    <xf numFmtId="0" fontId="13" fillId="8" borderId="65" xfId="0" applyFont="1" applyFill="1" applyBorder="1" applyAlignment="1">
      <alignment horizontal="center" vertical="center" wrapText="1"/>
    </xf>
    <xf numFmtId="0" fontId="13" fillId="8" borderId="133" xfId="0" applyFont="1" applyFill="1" applyBorder="1" applyAlignment="1">
      <alignment horizontal="center" vertical="center" wrapText="1"/>
    </xf>
    <xf numFmtId="0" fontId="34" fillId="0" borderId="76" xfId="0" applyFont="1" applyBorder="1" applyAlignment="1">
      <alignment horizontal="center" vertical="center" wrapText="1"/>
    </xf>
    <xf numFmtId="0" fontId="34" fillId="0" borderId="1" xfId="0" applyFont="1" applyBorder="1" applyAlignment="1">
      <alignment horizontal="center" vertical="center" wrapText="1"/>
    </xf>
    <xf numFmtId="0" fontId="34" fillId="0" borderId="6" xfId="0" applyFont="1" applyBorder="1" applyAlignment="1">
      <alignment horizontal="center" vertical="center" wrapText="1"/>
    </xf>
    <xf numFmtId="0" fontId="36" fillId="2" borderId="6" xfId="0" applyFont="1" applyFill="1" applyBorder="1" applyAlignment="1">
      <alignment horizontal="left" vertical="center" wrapText="1"/>
    </xf>
    <xf numFmtId="166" fontId="45" fillId="2" borderId="6" xfId="0" applyNumberFormat="1" applyFont="1" applyFill="1" applyBorder="1" applyAlignment="1">
      <alignment horizontal="center" vertical="center" wrapText="1"/>
    </xf>
    <xf numFmtId="0" fontId="17" fillId="3" borderId="1" xfId="0" applyFont="1" applyFill="1" applyBorder="1" applyAlignment="1">
      <alignment horizontal="center" vertical="center" wrapText="1"/>
    </xf>
    <xf numFmtId="0" fontId="17" fillId="3" borderId="6" xfId="0" applyFont="1" applyFill="1" applyBorder="1" applyAlignment="1">
      <alignment horizontal="center" vertical="center" wrapText="1"/>
    </xf>
    <xf numFmtId="0" fontId="7" fillId="3" borderId="45" xfId="0" applyFont="1" applyFill="1" applyBorder="1" applyAlignment="1">
      <alignment horizontal="center" vertical="center" wrapText="1"/>
    </xf>
    <xf numFmtId="0" fontId="7" fillId="3" borderId="46" xfId="0" applyFont="1" applyFill="1" applyBorder="1" applyAlignment="1">
      <alignment horizontal="center" vertical="center" wrapText="1"/>
    </xf>
    <xf numFmtId="0" fontId="17" fillId="3" borderId="10" xfId="0" applyFont="1" applyFill="1" applyBorder="1" applyAlignment="1">
      <alignment horizontal="center" vertical="center" wrapText="1"/>
    </xf>
    <xf numFmtId="0" fontId="17" fillId="3" borderId="11" xfId="0" applyFont="1" applyFill="1" applyBorder="1" applyAlignment="1">
      <alignment horizontal="center" vertical="center" wrapText="1"/>
    </xf>
    <xf numFmtId="0" fontId="22" fillId="0" borderId="39" xfId="0" applyFont="1" applyBorder="1" applyAlignment="1">
      <alignment horizontal="center" vertical="center" wrapText="1"/>
    </xf>
    <xf numFmtId="0" fontId="22" fillId="0" borderId="40" xfId="0" applyFont="1" applyBorder="1" applyAlignment="1">
      <alignment horizontal="center" vertical="center" wrapText="1"/>
    </xf>
    <xf numFmtId="0" fontId="22" fillId="0" borderId="41" xfId="0" applyFont="1" applyBorder="1" applyAlignment="1">
      <alignment horizontal="center" vertical="center" wrapText="1"/>
    </xf>
    <xf numFmtId="0" fontId="4" fillId="0" borderId="39" xfId="0" applyFont="1" applyBorder="1" applyAlignment="1">
      <alignment horizontal="right" vertical="center" wrapText="1"/>
    </xf>
    <xf numFmtId="0" fontId="4" fillId="0" borderId="40" xfId="0" applyFont="1" applyBorder="1" applyAlignment="1">
      <alignment horizontal="right" vertical="center" wrapText="1"/>
    </xf>
    <xf numFmtId="0" fontId="4" fillId="0" borderId="41" xfId="0" applyFont="1" applyBorder="1" applyAlignment="1">
      <alignment horizontal="right" vertical="center" wrapText="1"/>
    </xf>
    <xf numFmtId="0" fontId="3" fillId="0" borderId="135" xfId="0" applyFont="1" applyBorder="1" applyAlignment="1">
      <alignment horizontal="right" vertical="center" wrapText="1"/>
    </xf>
    <xf numFmtId="0" fontId="3" fillId="0" borderId="136" xfId="0" applyFont="1" applyBorder="1" applyAlignment="1">
      <alignment horizontal="right" vertical="center" wrapText="1"/>
    </xf>
    <xf numFmtId="0" fontId="3" fillId="0" borderId="137" xfId="0" applyFont="1" applyBorder="1" applyAlignment="1">
      <alignment horizontal="right" vertical="center" wrapText="1"/>
    </xf>
    <xf numFmtId="0" fontId="34" fillId="8" borderId="127" xfId="0" applyFont="1" applyFill="1" applyBorder="1" applyAlignment="1">
      <alignment horizontal="center" vertical="center" wrapText="1"/>
    </xf>
    <xf numFmtId="0" fontId="34" fillId="8" borderId="129" xfId="0" applyFont="1" applyFill="1" applyBorder="1" applyAlignment="1">
      <alignment horizontal="center" vertical="center" wrapText="1"/>
    </xf>
    <xf numFmtId="0" fontId="14" fillId="2" borderId="0" xfId="0" applyFont="1" applyFill="1" applyAlignment="1">
      <alignment horizontal="center" vertical="center" wrapText="1"/>
    </xf>
    <xf numFmtId="0" fontId="17" fillId="3" borderId="22" xfId="0" applyFont="1" applyFill="1" applyBorder="1" applyAlignment="1">
      <alignment horizontal="center" vertical="center" wrapText="1"/>
    </xf>
    <xf numFmtId="0" fontId="17" fillId="3" borderId="23" xfId="0" applyFont="1" applyFill="1" applyBorder="1" applyAlignment="1">
      <alignment horizontal="center" vertical="center" wrapText="1"/>
    </xf>
    <xf numFmtId="0" fontId="17" fillId="3" borderId="31" xfId="0" applyFont="1" applyFill="1" applyBorder="1" applyAlignment="1">
      <alignment horizontal="center" vertical="center" wrapText="1"/>
    </xf>
    <xf numFmtId="0" fontId="17" fillId="3" borderId="28" xfId="0" applyFont="1" applyFill="1" applyBorder="1" applyAlignment="1">
      <alignment horizontal="center" vertical="center" wrapText="1"/>
    </xf>
    <xf numFmtId="0" fontId="17" fillId="3" borderId="9" xfId="0" applyFont="1" applyFill="1" applyBorder="1" applyAlignment="1">
      <alignment horizontal="center" vertical="center" wrapText="1"/>
    </xf>
    <xf numFmtId="0" fontId="13" fillId="2" borderId="0" xfId="0" applyFont="1" applyFill="1" applyAlignment="1">
      <alignment horizontal="center" vertical="center" wrapText="1"/>
    </xf>
    <xf numFmtId="0" fontId="17" fillId="3" borderId="12" xfId="0" applyFont="1" applyFill="1" applyBorder="1" applyAlignment="1">
      <alignment horizontal="center" vertical="center" wrapText="1"/>
    </xf>
    <xf numFmtId="0" fontId="17" fillId="3" borderId="19" xfId="0" applyFont="1" applyFill="1" applyBorder="1" applyAlignment="1">
      <alignment horizontal="center" vertical="center" wrapText="1"/>
    </xf>
    <xf numFmtId="0" fontId="17" fillId="3" borderId="45" xfId="0" applyFont="1" applyFill="1" applyBorder="1" applyAlignment="1">
      <alignment horizontal="center" vertical="center" wrapText="1"/>
    </xf>
    <xf numFmtId="0" fontId="7" fillId="3" borderId="75" xfId="0" applyFont="1" applyFill="1" applyBorder="1" applyAlignment="1">
      <alignment horizontal="center" vertical="center" wrapText="1"/>
    </xf>
    <xf numFmtId="0" fontId="7" fillId="3" borderId="76" xfId="0" applyFont="1" applyFill="1" applyBorder="1" applyAlignment="1">
      <alignment horizontal="center" vertical="center" wrapText="1"/>
    </xf>
    <xf numFmtId="0" fontId="7" fillId="3" borderId="77" xfId="0" applyFont="1" applyFill="1" applyBorder="1" applyAlignment="1">
      <alignment horizontal="center" vertical="center" wrapText="1"/>
    </xf>
    <xf numFmtId="0" fontId="17" fillId="3" borderId="64" xfId="0" applyFont="1" applyFill="1" applyBorder="1" applyAlignment="1">
      <alignment horizontal="center" vertical="center" wrapText="1"/>
    </xf>
    <xf numFmtId="0" fontId="17" fillId="3" borderId="21" xfId="0" applyFont="1" applyFill="1" applyBorder="1" applyAlignment="1">
      <alignment horizontal="center" vertical="center" wrapText="1"/>
    </xf>
    <xf numFmtId="0" fontId="6" fillId="3" borderId="42" xfId="0" applyFont="1" applyFill="1" applyBorder="1" applyAlignment="1">
      <alignment horizontal="center" vertical="center" wrapText="1"/>
    </xf>
    <xf numFmtId="0" fontId="6" fillId="3" borderId="43" xfId="0" applyFont="1" applyFill="1" applyBorder="1" applyAlignment="1">
      <alignment horizontal="center" vertical="center" wrapText="1"/>
    </xf>
    <xf numFmtId="0" fontId="16" fillId="0" borderId="39" xfId="0" applyFont="1" applyBorder="1" applyAlignment="1">
      <alignment horizontal="center" vertical="center"/>
    </xf>
    <xf numFmtId="0" fontId="16" fillId="0" borderId="40" xfId="0" applyFont="1" applyBorder="1" applyAlignment="1">
      <alignment horizontal="center" vertical="center"/>
    </xf>
    <xf numFmtId="0" fontId="15" fillId="0" borderId="135" xfId="0" applyFont="1" applyBorder="1" applyAlignment="1">
      <alignment horizontal="center" vertical="center"/>
    </xf>
    <xf numFmtId="0" fontId="15" fillId="0" borderId="136" xfId="0" applyFont="1" applyBorder="1" applyAlignment="1">
      <alignment horizontal="center" vertical="center"/>
    </xf>
    <xf numFmtId="0" fontId="35" fillId="3" borderId="22" xfId="0" applyFont="1" applyFill="1" applyBorder="1" applyAlignment="1">
      <alignment horizontal="center" vertical="center" wrapText="1"/>
    </xf>
    <xf numFmtId="0" fontId="35" fillId="3" borderId="23" xfId="0" applyFont="1" applyFill="1" applyBorder="1" applyAlignment="1">
      <alignment horizontal="center" vertical="center" wrapText="1"/>
    </xf>
    <xf numFmtId="0" fontId="35" fillId="3" borderId="31" xfId="0" applyFont="1" applyFill="1" applyBorder="1" applyAlignment="1">
      <alignment horizontal="center" vertical="center" wrapText="1"/>
    </xf>
    <xf numFmtId="0" fontId="35" fillId="3" borderId="28" xfId="0" applyFont="1" applyFill="1" applyBorder="1" applyAlignment="1">
      <alignment horizontal="center" vertical="center" wrapText="1"/>
    </xf>
    <xf numFmtId="0" fontId="35" fillId="3" borderId="38" xfId="0" applyFont="1" applyFill="1" applyBorder="1" applyAlignment="1">
      <alignment horizontal="center" vertical="center" wrapText="1"/>
    </xf>
    <xf numFmtId="0" fontId="35" fillId="3" borderId="24" xfId="0" applyFont="1" applyFill="1" applyBorder="1" applyAlignment="1">
      <alignment horizontal="center" vertical="center" wrapText="1"/>
    </xf>
    <xf numFmtId="0" fontId="17" fillId="3" borderId="44" xfId="0" applyFont="1" applyFill="1" applyBorder="1" applyAlignment="1">
      <alignment horizontal="center" vertical="center" wrapText="1"/>
    </xf>
    <xf numFmtId="0" fontId="17" fillId="3" borderId="0" xfId="0" applyFont="1" applyFill="1" applyBorder="1" applyAlignment="1">
      <alignment horizontal="center" vertical="center" wrapText="1"/>
    </xf>
    <xf numFmtId="0" fontId="17" fillId="3" borderId="38" xfId="0" applyFont="1" applyFill="1" applyBorder="1" applyAlignment="1">
      <alignment horizontal="center" vertical="center" wrapText="1"/>
    </xf>
    <xf numFmtId="0" fontId="17" fillId="3" borderId="67"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29" fillId="2" borderId="1" xfId="0" applyFont="1" applyFill="1" applyBorder="1" applyAlignment="1">
      <alignment vertical="center" wrapText="1"/>
    </xf>
    <xf numFmtId="0" fontId="34" fillId="0" borderId="128" xfId="0" applyFont="1" applyBorder="1" applyAlignment="1">
      <alignment horizontal="center" vertical="center" wrapText="1"/>
    </xf>
    <xf numFmtId="0" fontId="36" fillId="2" borderId="6" xfId="0" applyFont="1" applyFill="1" applyBorder="1" applyAlignment="1">
      <alignment horizontal="center" vertical="center" wrapText="1"/>
    </xf>
    <xf numFmtId="0" fontId="36" fillId="0" borderId="6" xfId="0" applyFont="1" applyBorder="1" applyAlignment="1">
      <alignment horizontal="center" vertical="center" wrapText="1"/>
    </xf>
    <xf numFmtId="0" fontId="22" fillId="9" borderId="0" xfId="0" applyFont="1" applyFill="1" applyAlignment="1">
      <alignment horizontal="center"/>
    </xf>
    <xf numFmtId="0" fontId="25" fillId="14" borderId="48" xfId="0" applyFont="1" applyFill="1" applyBorder="1" applyAlignment="1">
      <alignment horizontal="center" vertical="center" wrapText="1" readingOrder="1"/>
    </xf>
    <xf numFmtId="0" fontId="25" fillId="14" borderId="51" xfId="0" applyFont="1" applyFill="1" applyBorder="1" applyAlignment="1">
      <alignment horizontal="center" vertical="center" wrapText="1" readingOrder="1"/>
    </xf>
    <xf numFmtId="0" fontId="26" fillId="0" borderId="54" xfId="0" applyFont="1" applyBorder="1" applyAlignment="1">
      <alignment horizontal="center" vertical="center" wrapText="1" readingOrder="1"/>
    </xf>
    <xf numFmtId="0" fontId="26" fillId="0" borderId="52" xfId="0" applyFont="1" applyBorder="1" applyAlignment="1">
      <alignment horizontal="center" vertical="center" wrapText="1" readingOrder="1"/>
    </xf>
    <xf numFmtId="0" fontId="27" fillId="0" borderId="54" xfId="0" applyFont="1" applyBorder="1" applyAlignment="1">
      <alignment horizontal="center" vertical="center" wrapText="1" readingOrder="1"/>
    </xf>
    <xf numFmtId="0" fontId="27" fillId="0" borderId="52" xfId="0" applyFont="1" applyBorder="1" applyAlignment="1">
      <alignment horizontal="center" vertical="center" wrapText="1" readingOrder="1"/>
    </xf>
    <xf numFmtId="0" fontId="28" fillId="0" borderId="55" xfId="0" applyFont="1" applyBorder="1" applyAlignment="1">
      <alignment horizontal="center" vertical="center" wrapText="1" readingOrder="1"/>
    </xf>
    <xf numFmtId="0" fontId="28" fillId="0" borderId="53" xfId="0" applyFont="1" applyBorder="1" applyAlignment="1">
      <alignment horizontal="center" vertical="center" wrapText="1" readingOrder="1"/>
    </xf>
    <xf numFmtId="0" fontId="23" fillId="13" borderId="45" xfId="0" applyFont="1" applyFill="1" applyBorder="1" applyAlignment="1">
      <alignment horizontal="left" vertical="center" wrapText="1"/>
    </xf>
    <xf numFmtId="0" fontId="23" fillId="13" borderId="46" xfId="0" applyFont="1" applyFill="1" applyBorder="1" applyAlignment="1">
      <alignment horizontal="left" vertical="center" wrapText="1"/>
    </xf>
    <xf numFmtId="0" fontId="23" fillId="13" borderId="47" xfId="0" applyFont="1" applyFill="1" applyBorder="1" applyAlignment="1">
      <alignment horizontal="left" vertical="center" wrapText="1"/>
    </xf>
    <xf numFmtId="0" fontId="20" fillId="14" borderId="45" xfId="0" applyFont="1" applyFill="1" applyBorder="1" applyAlignment="1">
      <alignment horizontal="center" vertical="center" wrapText="1" readingOrder="1"/>
    </xf>
    <xf numFmtId="0" fontId="20" fillId="14" borderId="46" xfId="0" applyFont="1" applyFill="1" applyBorder="1" applyAlignment="1">
      <alignment horizontal="center" vertical="center" wrapText="1" readingOrder="1"/>
    </xf>
    <xf numFmtId="0" fontId="20" fillId="14" borderId="47" xfId="0" applyFont="1" applyFill="1" applyBorder="1" applyAlignment="1">
      <alignment horizontal="center" vertical="center" wrapText="1" readingOrder="1"/>
    </xf>
    <xf numFmtId="0" fontId="25" fillId="12" borderId="48" xfId="0" applyFont="1" applyFill="1" applyBorder="1" applyAlignment="1">
      <alignment horizontal="center" vertical="center" wrapText="1" readingOrder="1"/>
    </xf>
    <xf numFmtId="0" fontId="25" fillId="12" borderId="56" xfId="0" applyFont="1" applyFill="1" applyBorder="1" applyAlignment="1">
      <alignment horizontal="center" vertical="center" wrapText="1" readingOrder="1"/>
    </xf>
    <xf numFmtId="0" fontId="26" fillId="0" borderId="57" xfId="0" applyFont="1" applyBorder="1" applyAlignment="1">
      <alignment horizontal="center" vertical="center" wrapText="1" readingOrder="1"/>
    </xf>
    <xf numFmtId="0" fontId="27" fillId="0" borderId="57" xfId="0" applyFont="1" applyBorder="1" applyAlignment="1">
      <alignment horizontal="center" vertical="center" wrapText="1" readingOrder="1"/>
    </xf>
    <xf numFmtId="0" fontId="28" fillId="0" borderId="58" xfId="0" applyFont="1" applyBorder="1" applyAlignment="1">
      <alignment horizontal="center" vertical="center" wrapText="1" readingOrder="1"/>
    </xf>
    <xf numFmtId="0" fontId="26" fillId="0" borderId="49" xfId="0" applyFont="1" applyBorder="1" applyAlignment="1">
      <alignment horizontal="center" vertical="center" wrapText="1" readingOrder="1"/>
    </xf>
    <xf numFmtId="0" fontId="28" fillId="0" borderId="49" xfId="0" applyFont="1" applyBorder="1" applyAlignment="1">
      <alignment horizontal="center" vertical="center" wrapText="1" readingOrder="1"/>
    </xf>
    <xf numFmtId="0" fontId="28" fillId="0" borderId="50" xfId="0" applyFont="1" applyBorder="1" applyAlignment="1">
      <alignment horizontal="center" vertical="center" wrapText="1" readingOrder="1"/>
    </xf>
    <xf numFmtId="0" fontId="23" fillId="10" borderId="45" xfId="0" applyFont="1" applyFill="1" applyBorder="1" applyAlignment="1">
      <alignment horizontal="left" vertical="center" wrapText="1"/>
    </xf>
    <xf numFmtId="0" fontId="23" fillId="10" borderId="46" xfId="0" applyFont="1" applyFill="1" applyBorder="1" applyAlignment="1">
      <alignment horizontal="left" vertical="center" wrapText="1"/>
    </xf>
    <xf numFmtId="0" fontId="23" fillId="10" borderId="47" xfId="0" applyFont="1" applyFill="1" applyBorder="1" applyAlignment="1">
      <alignment horizontal="left" vertical="center" wrapText="1"/>
    </xf>
    <xf numFmtId="0" fontId="25" fillId="12" borderId="51" xfId="0" applyFont="1" applyFill="1" applyBorder="1" applyAlignment="1">
      <alignment horizontal="center" vertical="center" wrapText="1" readingOrder="1"/>
    </xf>
    <xf numFmtId="0" fontId="25" fillId="14" borderId="56" xfId="0" applyFont="1" applyFill="1" applyBorder="1" applyAlignment="1">
      <alignment horizontal="center" vertical="center" wrapText="1" readingOrder="1"/>
    </xf>
    <xf numFmtId="0" fontId="20" fillId="11" borderId="45" xfId="0" applyFont="1" applyFill="1" applyBorder="1" applyAlignment="1">
      <alignment horizontal="center" vertical="center" wrapText="1" readingOrder="1"/>
    </xf>
    <xf numFmtId="0" fontId="20" fillId="11" borderId="46" xfId="0" applyFont="1" applyFill="1" applyBorder="1" applyAlignment="1">
      <alignment horizontal="center" vertical="center" wrapText="1" readingOrder="1"/>
    </xf>
    <xf numFmtId="0" fontId="20" fillId="11" borderId="47" xfId="0" applyFont="1" applyFill="1" applyBorder="1" applyAlignment="1">
      <alignment horizontal="center" vertical="center" wrapText="1" readingOrder="1"/>
    </xf>
    <xf numFmtId="0" fontId="25" fillId="3" borderId="48" xfId="0" applyFont="1" applyFill="1" applyBorder="1" applyAlignment="1">
      <alignment horizontal="center" vertical="center" wrapText="1" readingOrder="1"/>
    </xf>
    <xf numFmtId="0" fontId="25" fillId="3" borderId="56" xfId="0" applyFont="1" applyFill="1" applyBorder="1" applyAlignment="1">
      <alignment horizontal="center" vertical="center" wrapText="1" readingOrder="1"/>
    </xf>
    <xf numFmtId="0" fontId="25" fillId="3" borderId="51" xfId="0" applyFont="1" applyFill="1" applyBorder="1" applyAlignment="1">
      <alignment horizontal="center" vertical="center" wrapText="1" readingOrder="1"/>
    </xf>
    <xf numFmtId="0" fontId="20" fillId="3" borderId="45" xfId="0" applyFont="1" applyFill="1" applyBorder="1" applyAlignment="1">
      <alignment horizontal="center" vertical="center" wrapText="1" readingOrder="1"/>
    </xf>
    <xf numFmtId="0" fontId="20" fillId="3" borderId="46" xfId="0" applyFont="1" applyFill="1" applyBorder="1" applyAlignment="1">
      <alignment horizontal="center" vertical="center" wrapText="1" readingOrder="1"/>
    </xf>
    <xf numFmtId="0" fontId="20" fillId="3" borderId="47" xfId="0" applyFont="1" applyFill="1" applyBorder="1" applyAlignment="1">
      <alignment horizontal="center" vertical="center" wrapText="1" readingOrder="1"/>
    </xf>
    <xf numFmtId="0" fontId="27" fillId="0" borderId="49" xfId="0" applyFont="1" applyBorder="1" applyAlignment="1">
      <alignment horizontal="center" vertical="center" wrapText="1" readingOrder="1"/>
    </xf>
    <xf numFmtId="0" fontId="28" fillId="0" borderId="120" xfId="0" applyFont="1" applyBorder="1" applyAlignment="1">
      <alignment horizontal="center" vertical="center" wrapText="1" readingOrder="1"/>
    </xf>
    <xf numFmtId="0" fontId="28" fillId="0" borderId="122" xfId="0" applyFont="1" applyBorder="1" applyAlignment="1">
      <alignment horizontal="center" vertical="center" wrapText="1" readingOrder="1"/>
    </xf>
    <xf numFmtId="0" fontId="28" fillId="0" borderId="121" xfId="0" applyFont="1" applyBorder="1" applyAlignment="1">
      <alignment horizontal="center" vertical="center" wrapText="1" readingOrder="1"/>
    </xf>
    <xf numFmtId="0" fontId="0" fillId="9" borderId="0" xfId="0" applyFill="1" applyAlignment="1">
      <alignment horizontal="center"/>
    </xf>
    <xf numFmtId="0" fontId="0" fillId="9" borderId="0" xfId="0" applyFill="1" applyBorder="1" applyAlignment="1">
      <alignment horizontal="center"/>
    </xf>
    <xf numFmtId="0" fontId="0" fillId="9" borderId="131" xfId="0" applyFill="1" applyBorder="1" applyAlignment="1">
      <alignment horizontal="center"/>
    </xf>
    <xf numFmtId="0" fontId="0" fillId="9" borderId="130" xfId="0" applyFill="1" applyBorder="1" applyAlignment="1">
      <alignment horizontal="center"/>
    </xf>
    <xf numFmtId="0" fontId="0" fillId="9" borderId="89" xfId="0" applyFill="1" applyBorder="1" applyAlignment="1">
      <alignment horizontal="center"/>
    </xf>
    <xf numFmtId="0" fontId="29" fillId="0" borderId="63" xfId="0" applyFont="1" applyBorder="1" applyAlignment="1">
      <alignment horizontal="left" vertical="center" wrapText="1"/>
    </xf>
    <xf numFmtId="0" fontId="29" fillId="0" borderId="69" xfId="0" applyFont="1" applyBorder="1" applyAlignment="1">
      <alignment horizontal="left" vertical="center" wrapText="1"/>
    </xf>
    <xf numFmtId="0" fontId="29" fillId="0" borderId="34" xfId="0" applyFont="1" applyBorder="1" applyAlignment="1">
      <alignment horizontal="left" vertical="center" wrapText="1"/>
    </xf>
    <xf numFmtId="0" fontId="29" fillId="0" borderId="70" xfId="0" applyFont="1" applyBorder="1" applyAlignment="1">
      <alignment horizontal="left" vertical="center" wrapText="1"/>
    </xf>
    <xf numFmtId="0" fontId="29" fillId="0" borderId="71" xfId="0" applyFont="1" applyBorder="1" applyAlignment="1">
      <alignment horizontal="left" vertical="center" wrapText="1"/>
    </xf>
    <xf numFmtId="0" fontId="29" fillId="0" borderId="72" xfId="0" applyFont="1" applyBorder="1" applyAlignment="1">
      <alignment horizontal="left" vertical="center" wrapText="1"/>
    </xf>
    <xf numFmtId="0" fontId="34" fillId="0" borderId="45" xfId="0" applyFont="1" applyBorder="1" applyAlignment="1">
      <alignment horizontal="center" vertical="center" wrapText="1"/>
    </xf>
    <xf numFmtId="0" fontId="34" fillId="0" borderId="46" xfId="0" applyFont="1" applyBorder="1" applyAlignment="1">
      <alignment horizontal="center" vertical="center" wrapText="1"/>
    </xf>
    <xf numFmtId="0" fontId="34" fillId="0" borderId="47" xfId="0" applyFont="1" applyBorder="1" applyAlignment="1">
      <alignment horizontal="center" vertical="center" wrapText="1"/>
    </xf>
    <xf numFmtId="0" fontId="32" fillId="15" borderId="61" xfId="0" applyFont="1" applyFill="1" applyBorder="1" applyAlignment="1">
      <alignment horizontal="left" vertical="center" wrapText="1"/>
    </xf>
    <xf numFmtId="0" fontId="32" fillId="15" borderId="62" xfId="0" applyFont="1" applyFill="1" applyBorder="1" applyAlignment="1">
      <alignment horizontal="left" vertical="center" wrapText="1"/>
    </xf>
    <xf numFmtId="0" fontId="22" fillId="15" borderId="45" xfId="0" applyFont="1" applyFill="1" applyBorder="1" applyAlignment="1">
      <alignment horizontal="center" vertical="center" wrapText="1"/>
    </xf>
    <xf numFmtId="0" fontId="22" fillId="15" borderId="46" xfId="0" applyFont="1" applyFill="1" applyBorder="1" applyAlignment="1">
      <alignment horizontal="center" vertical="center" wrapText="1"/>
    </xf>
    <xf numFmtId="0" fontId="22" fillId="15" borderId="47" xfId="0" applyFont="1" applyFill="1" applyBorder="1" applyAlignment="1">
      <alignment horizontal="center" vertical="center" wrapText="1"/>
    </xf>
    <xf numFmtId="0" fontId="3" fillId="15" borderId="61" xfId="0" applyFont="1" applyFill="1" applyBorder="1" applyAlignment="1">
      <alignment horizontal="left" vertical="center" wrapText="1"/>
    </xf>
    <xf numFmtId="0" fontId="3" fillId="15" borderId="62" xfId="0" applyFont="1" applyFill="1" applyBorder="1" applyAlignment="1">
      <alignment horizontal="left" vertical="center" wrapText="1"/>
    </xf>
    <xf numFmtId="0" fontId="29" fillId="15" borderId="45" xfId="0" applyFont="1" applyFill="1" applyBorder="1" applyAlignment="1">
      <alignment horizontal="left" vertical="center" wrapText="1"/>
    </xf>
    <xf numFmtId="0" fontId="29" fillId="15" borderId="46" xfId="0" applyFont="1" applyFill="1" applyBorder="1" applyAlignment="1">
      <alignment horizontal="left" vertical="center" wrapText="1"/>
    </xf>
    <xf numFmtId="0" fontId="29" fillId="15" borderId="47" xfId="0" applyFont="1" applyFill="1" applyBorder="1" applyAlignment="1">
      <alignment horizontal="left" vertical="center" wrapText="1"/>
    </xf>
    <xf numFmtId="0" fontId="32" fillId="15" borderId="63" xfId="0" applyFont="1" applyFill="1" applyBorder="1" applyAlignment="1">
      <alignment horizontal="left" vertical="center" wrapText="1"/>
    </xf>
    <xf numFmtId="0" fontId="32" fillId="15" borderId="34" xfId="0" applyFont="1" applyFill="1" applyBorder="1" applyAlignment="1">
      <alignment horizontal="left" vertical="center" wrapText="1"/>
    </xf>
    <xf numFmtId="0" fontId="32" fillId="15" borderId="64" xfId="0" applyFont="1" applyFill="1" applyBorder="1" applyAlignment="1">
      <alignment horizontal="left" vertical="center" wrapText="1"/>
    </xf>
    <xf numFmtId="0" fontId="32" fillId="15" borderId="12" xfId="0" applyFont="1" applyFill="1" applyBorder="1" applyAlignment="1">
      <alignment horizontal="left" vertical="center" wrapText="1"/>
    </xf>
    <xf numFmtId="0" fontId="32" fillId="15" borderId="65" xfId="0" applyFont="1" applyFill="1" applyBorder="1" applyAlignment="1">
      <alignment horizontal="left" vertical="center" wrapText="1"/>
    </xf>
    <xf numFmtId="0" fontId="32" fillId="15" borderId="66" xfId="0" applyFont="1" applyFill="1" applyBorder="1" applyAlignment="1">
      <alignment horizontal="left" vertical="center" wrapText="1"/>
    </xf>
    <xf numFmtId="0" fontId="31" fillId="16" borderId="22" xfId="0" applyFont="1" applyFill="1" applyBorder="1" applyAlignment="1">
      <alignment horizontal="center" vertical="center" wrapText="1"/>
    </xf>
    <xf numFmtId="0" fontId="31" fillId="16" borderId="38" xfId="0" applyFont="1" applyFill="1" applyBorder="1" applyAlignment="1">
      <alignment horizontal="center" vertical="center" wrapText="1"/>
    </xf>
    <xf numFmtId="0" fontId="31" fillId="16" borderId="44" xfId="0" applyFont="1" applyFill="1" applyBorder="1" applyAlignment="1">
      <alignment horizontal="center" vertical="center" wrapText="1"/>
    </xf>
    <xf numFmtId="0" fontId="31" fillId="16" borderId="23" xfId="0" applyFont="1" applyFill="1" applyBorder="1" applyAlignment="1">
      <alignment horizontal="center" vertical="center" wrapText="1"/>
    </xf>
    <xf numFmtId="0" fontId="31" fillId="16" borderId="45" xfId="0" applyFont="1" applyFill="1" applyBorder="1" applyAlignment="1">
      <alignment horizontal="center" vertical="center" wrapText="1"/>
    </xf>
    <xf numFmtId="0" fontId="31" fillId="16" borderId="47" xfId="0" applyFont="1" applyFill="1" applyBorder="1" applyAlignment="1">
      <alignment horizontal="center" vertical="center" wrapText="1"/>
    </xf>
    <xf numFmtId="0" fontId="32" fillId="16" borderId="38" xfId="0" applyFont="1" applyFill="1" applyBorder="1" applyAlignment="1">
      <alignment horizontal="center" vertical="center" wrapText="1"/>
    </xf>
    <xf numFmtId="0" fontId="22" fillId="16" borderId="67" xfId="0" applyFont="1" applyFill="1" applyBorder="1" applyAlignment="1">
      <alignment horizontal="center" vertical="center" wrapText="1"/>
    </xf>
    <xf numFmtId="0" fontId="22" fillId="16" borderId="24" xfId="0" applyFont="1" applyFill="1" applyBorder="1" applyAlignment="1">
      <alignment horizontal="center" vertical="center" wrapText="1"/>
    </xf>
    <xf numFmtId="0" fontId="29" fillId="0" borderId="61" xfId="0" applyFont="1" applyBorder="1" applyAlignment="1">
      <alignment horizontal="left" vertical="center" wrapText="1"/>
    </xf>
    <xf numFmtId="0" fontId="29" fillId="0" borderId="68" xfId="0" applyFont="1" applyBorder="1" applyAlignment="1">
      <alignment horizontal="left" vertical="center" wrapText="1"/>
    </xf>
    <xf numFmtId="0" fontId="29" fillId="0" borderId="62" xfId="0" applyFont="1" applyBorder="1" applyAlignment="1">
      <alignment horizontal="left" vertical="center" wrapText="1"/>
    </xf>
    <xf numFmtId="0" fontId="29" fillId="26" borderId="70" xfId="0" applyFont="1" applyFill="1" applyBorder="1" applyAlignment="1">
      <alignment horizontal="left" vertical="center" wrapText="1"/>
    </xf>
    <xf numFmtId="0" fontId="29" fillId="26" borderId="71" xfId="0" applyFont="1" applyFill="1" applyBorder="1" applyAlignment="1">
      <alignment horizontal="left" vertical="center" wrapText="1"/>
    </xf>
    <xf numFmtId="0" fontId="29" fillId="26" borderId="72" xfId="0" applyFont="1" applyFill="1" applyBorder="1" applyAlignment="1">
      <alignment horizontal="left" vertical="center" wrapText="1"/>
    </xf>
    <xf numFmtId="0" fontId="32" fillId="13" borderId="61" xfId="0" applyFont="1" applyFill="1" applyBorder="1" applyAlignment="1">
      <alignment horizontal="left" vertical="center" wrapText="1"/>
    </xf>
    <xf numFmtId="0" fontId="32" fillId="13" borderId="62" xfId="0" applyFont="1" applyFill="1" applyBorder="1" applyAlignment="1">
      <alignment horizontal="left" vertical="center" wrapText="1"/>
    </xf>
    <xf numFmtId="0" fontId="22" fillId="13" borderId="45" xfId="0" applyFont="1" applyFill="1" applyBorder="1" applyAlignment="1">
      <alignment horizontal="center" vertical="center" wrapText="1"/>
    </xf>
    <xf numFmtId="0" fontId="22" fillId="13" borderId="46" xfId="0" applyFont="1" applyFill="1" applyBorder="1" applyAlignment="1">
      <alignment horizontal="center" vertical="center" wrapText="1"/>
    </xf>
    <xf numFmtId="0" fontId="22" fillId="13" borderId="47" xfId="0" applyFont="1" applyFill="1" applyBorder="1" applyAlignment="1">
      <alignment horizontal="center" vertical="center" wrapText="1"/>
    </xf>
    <xf numFmtId="0" fontId="3" fillId="13" borderId="61" xfId="0" applyFont="1" applyFill="1" applyBorder="1" applyAlignment="1">
      <alignment horizontal="left" vertical="center" wrapText="1"/>
    </xf>
    <xf numFmtId="0" fontId="3" fillId="13" borderId="62" xfId="0" applyFont="1" applyFill="1" applyBorder="1" applyAlignment="1">
      <alignment horizontal="left" vertical="center" wrapText="1"/>
    </xf>
    <xf numFmtId="0" fontId="29" fillId="13" borderId="45" xfId="0" applyFont="1" applyFill="1" applyBorder="1" applyAlignment="1">
      <alignment horizontal="left" vertical="center" wrapText="1"/>
    </xf>
    <xf numFmtId="0" fontId="29" fillId="13" borderId="46" xfId="0" applyFont="1" applyFill="1" applyBorder="1" applyAlignment="1">
      <alignment horizontal="left" vertical="center" wrapText="1"/>
    </xf>
    <xf numFmtId="0" fontId="29" fillId="13" borderId="47" xfId="0" applyFont="1" applyFill="1" applyBorder="1" applyAlignment="1">
      <alignment horizontal="left" vertical="center" wrapText="1"/>
    </xf>
    <xf numFmtId="0" fontId="32" fillId="13" borderId="63" xfId="0" applyFont="1" applyFill="1" applyBorder="1" applyAlignment="1">
      <alignment horizontal="left" vertical="center" wrapText="1"/>
    </xf>
    <xf numFmtId="0" fontId="32" fillId="13" borderId="34" xfId="0" applyFont="1" applyFill="1" applyBorder="1" applyAlignment="1">
      <alignment horizontal="left" vertical="center" wrapText="1"/>
    </xf>
    <xf numFmtId="0" fontId="32" fillId="13" borderId="64" xfId="0" applyFont="1" applyFill="1" applyBorder="1" applyAlignment="1">
      <alignment horizontal="left" vertical="center" wrapText="1"/>
    </xf>
    <xf numFmtId="0" fontId="32" fillId="13" borderId="12" xfId="0" applyFont="1" applyFill="1" applyBorder="1" applyAlignment="1">
      <alignment horizontal="left" vertical="center" wrapText="1"/>
    </xf>
    <xf numFmtId="0" fontId="32" fillId="13" borderId="65" xfId="0" applyFont="1" applyFill="1" applyBorder="1" applyAlignment="1">
      <alignment horizontal="left" vertical="center" wrapText="1"/>
    </xf>
    <xf numFmtId="0" fontId="32" fillId="13" borderId="66" xfId="0" applyFont="1" applyFill="1" applyBorder="1" applyAlignment="1">
      <alignment horizontal="left" vertical="center" wrapText="1"/>
    </xf>
    <xf numFmtId="0" fontId="32" fillId="15" borderId="45" xfId="0" applyFont="1" applyFill="1" applyBorder="1" applyAlignment="1">
      <alignment horizontal="center" vertical="center" wrapText="1"/>
    </xf>
    <xf numFmtId="0" fontId="32" fillId="15" borderId="46" xfId="0" applyFont="1" applyFill="1" applyBorder="1" applyAlignment="1">
      <alignment horizontal="center" vertical="center" wrapText="1"/>
    </xf>
    <xf numFmtId="0" fontId="32" fillId="15" borderId="47" xfId="0" applyFont="1" applyFill="1" applyBorder="1" applyAlignment="1">
      <alignment horizontal="center" vertical="center" wrapText="1"/>
    </xf>
    <xf numFmtId="0" fontId="31" fillId="16" borderId="10" xfId="0" applyFont="1" applyFill="1" applyBorder="1" applyAlignment="1">
      <alignment horizontal="center" vertical="center" wrapText="1"/>
    </xf>
    <xf numFmtId="0" fontId="31" fillId="16" borderId="32" xfId="0" applyFont="1" applyFill="1" applyBorder="1" applyAlignment="1">
      <alignment horizontal="center" vertical="center" wrapText="1"/>
    </xf>
    <xf numFmtId="0" fontId="32" fillId="16" borderId="67" xfId="0" applyFont="1" applyFill="1" applyBorder="1" applyAlignment="1">
      <alignment horizontal="center" vertical="center" wrapText="1"/>
    </xf>
    <xf numFmtId="0" fontId="32" fillId="16" borderId="24" xfId="0" applyFont="1" applyFill="1" applyBorder="1" applyAlignment="1">
      <alignment horizontal="center" vertical="center" wrapText="1"/>
    </xf>
    <xf numFmtId="0" fontId="32" fillId="13" borderId="45" xfId="0" applyFont="1" applyFill="1" applyBorder="1" applyAlignment="1">
      <alignment horizontal="center" vertical="center" wrapText="1"/>
    </xf>
    <xf numFmtId="0" fontId="32" fillId="13" borderId="46" xfId="0" applyFont="1" applyFill="1" applyBorder="1" applyAlignment="1">
      <alignment horizontal="center" vertical="center" wrapText="1"/>
    </xf>
    <xf numFmtId="0" fontId="32" fillId="13" borderId="47" xfId="0" applyFont="1" applyFill="1" applyBorder="1" applyAlignment="1">
      <alignment horizontal="center" vertical="center" wrapText="1"/>
    </xf>
    <xf numFmtId="0" fontId="46" fillId="24" borderId="86" xfId="0" applyFont="1" applyFill="1" applyBorder="1" applyAlignment="1">
      <alignment horizontal="center"/>
    </xf>
    <xf numFmtId="0" fontId="46" fillId="24" borderId="125" xfId="0" applyFont="1" applyFill="1" applyBorder="1" applyAlignment="1">
      <alignment horizontal="center"/>
    </xf>
    <xf numFmtId="0" fontId="46" fillId="24" borderId="126" xfId="0" applyFont="1" applyFill="1" applyBorder="1" applyAlignment="1">
      <alignment horizontal="center"/>
    </xf>
    <xf numFmtId="0" fontId="29" fillId="10" borderId="45" xfId="0" applyFont="1" applyFill="1" applyBorder="1" applyAlignment="1">
      <alignment horizontal="left" vertical="center" wrapText="1"/>
    </xf>
    <xf numFmtId="0" fontId="29" fillId="10" borderId="46" xfId="0" applyFont="1" applyFill="1" applyBorder="1" applyAlignment="1">
      <alignment horizontal="left" vertical="center" wrapText="1"/>
    </xf>
    <xf numFmtId="0" fontId="29" fillId="10" borderId="47" xfId="0" applyFont="1" applyFill="1" applyBorder="1" applyAlignment="1">
      <alignment horizontal="left" vertical="center" wrapText="1"/>
    </xf>
    <xf numFmtId="0" fontId="34" fillId="10" borderId="45" xfId="0" applyFont="1" applyFill="1" applyBorder="1" applyAlignment="1">
      <alignment horizontal="left" vertical="center" wrapText="1"/>
    </xf>
    <xf numFmtId="0" fontId="34" fillId="10" borderId="46" xfId="0" applyFont="1" applyFill="1" applyBorder="1" applyAlignment="1">
      <alignment horizontal="left" vertical="center" wrapText="1"/>
    </xf>
    <xf numFmtId="0" fontId="34" fillId="10" borderId="47" xfId="0" applyFont="1" applyFill="1" applyBorder="1" applyAlignment="1">
      <alignment horizontal="left" vertical="center" wrapText="1"/>
    </xf>
    <xf numFmtId="0" fontId="13" fillId="10" borderId="10" xfId="0" applyFont="1" applyFill="1" applyBorder="1" applyAlignment="1">
      <alignment horizontal="left" vertical="center" wrapText="1"/>
    </xf>
    <xf numFmtId="0" fontId="13" fillId="10" borderId="11" xfId="0" applyFont="1" applyFill="1" applyBorder="1" applyAlignment="1">
      <alignment horizontal="left" vertical="center" wrapText="1"/>
    </xf>
    <xf numFmtId="0" fontId="13" fillId="10" borderId="32" xfId="0" applyFont="1" applyFill="1" applyBorder="1" applyAlignment="1">
      <alignment horizontal="left" vertical="center" wrapText="1"/>
    </xf>
    <xf numFmtId="0" fontId="36" fillId="10" borderId="10" xfId="0" applyFont="1" applyFill="1" applyBorder="1" applyAlignment="1">
      <alignment horizontal="left" vertical="center" wrapText="1"/>
    </xf>
    <xf numFmtId="0" fontId="36" fillId="10" borderId="32" xfId="0" applyFont="1" applyFill="1" applyBorder="1" applyAlignment="1">
      <alignment horizontal="left" vertical="center" wrapText="1"/>
    </xf>
    <xf numFmtId="0" fontId="29" fillId="10" borderId="10" xfId="0" applyFont="1" applyFill="1" applyBorder="1" applyAlignment="1">
      <alignment horizontal="left" vertical="center" wrapText="1"/>
    </xf>
    <xf numFmtId="0" fontId="29" fillId="10" borderId="32" xfId="0" applyFont="1" applyFill="1" applyBorder="1" applyAlignment="1">
      <alignment horizontal="left" vertical="center" wrapText="1"/>
    </xf>
    <xf numFmtId="0" fontId="34" fillId="17" borderId="22" xfId="0" applyFont="1" applyFill="1" applyBorder="1" applyAlignment="1">
      <alignment horizontal="left" vertical="center" wrapText="1"/>
    </xf>
    <xf numFmtId="0" fontId="34" fillId="17" borderId="38" xfId="0" applyFont="1" applyFill="1" applyBorder="1" applyAlignment="1">
      <alignment horizontal="left" vertical="center" wrapText="1"/>
    </xf>
    <xf numFmtId="0" fontId="29" fillId="17" borderId="10" xfId="0" applyFont="1" applyFill="1" applyBorder="1" applyAlignment="1">
      <alignment horizontal="left" vertical="center" wrapText="1"/>
    </xf>
    <xf numFmtId="0" fontId="29" fillId="17" borderId="32" xfId="0" applyFont="1" applyFill="1" applyBorder="1" applyAlignment="1">
      <alignment horizontal="left" vertical="center" wrapText="1"/>
    </xf>
    <xf numFmtId="0" fontId="34" fillId="10" borderId="22" xfId="0" applyFont="1" applyFill="1" applyBorder="1" applyAlignment="1">
      <alignment horizontal="left" vertical="center" wrapText="1"/>
    </xf>
    <xf numFmtId="0" fontId="34" fillId="10" borderId="31" xfId="0" applyFont="1" applyFill="1" applyBorder="1" applyAlignment="1">
      <alignment horizontal="left" vertical="center" wrapText="1"/>
    </xf>
    <xf numFmtId="0" fontId="34" fillId="10" borderId="38" xfId="0" applyFont="1" applyFill="1" applyBorder="1" applyAlignment="1">
      <alignment horizontal="left" vertical="center" wrapText="1"/>
    </xf>
    <xf numFmtId="0" fontId="29" fillId="10" borderId="11" xfId="0" applyFont="1" applyFill="1" applyBorder="1" applyAlignment="1">
      <alignment horizontal="left" vertical="center" wrapText="1"/>
    </xf>
    <xf numFmtId="0" fontId="17" fillId="14" borderId="45" xfId="0" applyFont="1" applyFill="1" applyBorder="1" applyAlignment="1">
      <alignment horizontal="center" vertical="center" wrapText="1"/>
    </xf>
    <xf numFmtId="0" fontId="17" fillId="14" borderId="47" xfId="0" applyFont="1" applyFill="1" applyBorder="1" applyAlignment="1">
      <alignment horizontal="center" vertical="center" wrapText="1"/>
    </xf>
    <xf numFmtId="0" fontId="17" fillId="14" borderId="45" xfId="0" applyFont="1" applyFill="1" applyBorder="1" applyAlignment="1">
      <alignment horizontal="center" vertical="center"/>
    </xf>
    <xf numFmtId="0" fontId="17" fillId="14" borderId="46" xfId="0" applyFont="1" applyFill="1" applyBorder="1" applyAlignment="1">
      <alignment horizontal="center" vertical="center"/>
    </xf>
    <xf numFmtId="0" fontId="17" fillId="14" borderId="47" xfId="0" applyFont="1" applyFill="1" applyBorder="1" applyAlignment="1">
      <alignment horizontal="center" vertical="center"/>
    </xf>
    <xf numFmtId="0" fontId="34" fillId="17" borderId="31" xfId="0" applyFont="1" applyFill="1" applyBorder="1" applyAlignment="1">
      <alignment horizontal="left" vertical="center" wrapText="1"/>
    </xf>
    <xf numFmtId="0" fontId="29" fillId="17" borderId="11" xfId="0" applyFont="1" applyFill="1" applyBorder="1" applyAlignment="1">
      <alignment horizontal="left" vertical="center" wrapText="1"/>
    </xf>
    <xf numFmtId="0" fontId="29" fillId="21" borderId="45" xfId="0" applyFont="1" applyFill="1" applyBorder="1" applyAlignment="1">
      <alignment horizontal="center" vertical="center" wrapText="1"/>
    </xf>
    <xf numFmtId="0" fontId="29" fillId="21" borderId="47" xfId="0" applyFont="1" applyFill="1" applyBorder="1" applyAlignment="1">
      <alignment horizontal="center" vertical="center" wrapText="1"/>
    </xf>
    <xf numFmtId="0" fontId="29" fillId="0" borderId="45" xfId="0" applyFont="1" applyBorder="1" applyAlignment="1">
      <alignment horizontal="center" vertical="center" wrapText="1"/>
    </xf>
    <xf numFmtId="0" fontId="29" fillId="0" borderId="47" xfId="0" applyFont="1" applyBorder="1" applyAlignment="1">
      <alignment horizontal="center" vertical="center" wrapText="1"/>
    </xf>
    <xf numFmtId="0" fontId="17" fillId="3" borderId="45" xfId="0" applyFont="1" applyFill="1" applyBorder="1" applyAlignment="1">
      <alignment horizontal="center" vertical="center"/>
    </xf>
    <xf numFmtId="0" fontId="17" fillId="3" borderId="46" xfId="0" applyFont="1" applyFill="1" applyBorder="1" applyAlignment="1">
      <alignment horizontal="center" vertical="center"/>
    </xf>
    <xf numFmtId="0" fontId="17" fillId="3" borderId="47" xfId="0" applyFont="1" applyFill="1" applyBorder="1" applyAlignment="1">
      <alignment horizontal="center" vertical="center"/>
    </xf>
    <xf numFmtId="0" fontId="29" fillId="0" borderId="45" xfId="0" applyFont="1" applyBorder="1" applyAlignment="1">
      <alignment horizontal="left" vertical="center"/>
    </xf>
    <xf numFmtId="0" fontId="29" fillId="0" borderId="47" xfId="0" applyFont="1" applyBorder="1" applyAlignment="1">
      <alignment horizontal="left" vertical="center"/>
    </xf>
    <xf numFmtId="0" fontId="34" fillId="13" borderId="45" xfId="0" applyFont="1" applyFill="1" applyBorder="1" applyAlignment="1">
      <alignment horizontal="left" vertical="center" wrapText="1"/>
    </xf>
    <xf numFmtId="0" fontId="34" fillId="13" borderId="46" xfId="0" applyFont="1" applyFill="1" applyBorder="1" applyAlignment="1">
      <alignment horizontal="left" vertical="center" wrapText="1"/>
    </xf>
    <xf numFmtId="0" fontId="34" fillId="13" borderId="47" xfId="0" applyFont="1" applyFill="1" applyBorder="1" applyAlignment="1">
      <alignment horizontal="left" vertical="center" wrapText="1"/>
    </xf>
    <xf numFmtId="0" fontId="17" fillId="14" borderId="22" xfId="0" applyFont="1" applyFill="1" applyBorder="1" applyAlignment="1">
      <alignment horizontal="center" vertical="center" wrapText="1"/>
    </xf>
    <xf numFmtId="0" fontId="17" fillId="14" borderId="23" xfId="0" applyFont="1" applyFill="1" applyBorder="1" applyAlignment="1">
      <alignment horizontal="center" vertical="center" wrapText="1"/>
    </xf>
    <xf numFmtId="0" fontId="29" fillId="18" borderId="45" xfId="0" applyFont="1" applyFill="1" applyBorder="1" applyAlignment="1">
      <alignment horizontal="center" vertical="center" wrapText="1"/>
    </xf>
    <xf numFmtId="0" fontId="29" fillId="18" borderId="47" xfId="0" applyFont="1" applyFill="1" applyBorder="1" applyAlignment="1">
      <alignment horizontal="center" vertical="center" wrapText="1"/>
    </xf>
    <xf numFmtId="0" fontId="29" fillId="22" borderId="45" xfId="0" applyFont="1" applyFill="1" applyBorder="1" applyAlignment="1">
      <alignment horizontal="center" vertical="center" wrapText="1"/>
    </xf>
    <xf numFmtId="0" fontId="29" fillId="22" borderId="47" xfId="0" applyFont="1" applyFill="1" applyBorder="1" applyAlignment="1">
      <alignment horizontal="center" vertical="center" wrapText="1"/>
    </xf>
    <xf numFmtId="17" fontId="34" fillId="13" borderId="45" xfId="0" applyNumberFormat="1" applyFont="1" applyFill="1" applyBorder="1" applyAlignment="1">
      <alignment horizontal="left" vertical="center" wrapText="1"/>
    </xf>
    <xf numFmtId="0" fontId="17" fillId="3" borderId="47" xfId="0" applyFont="1" applyFill="1" applyBorder="1" applyAlignment="1">
      <alignment horizontal="center" vertical="center" wrapText="1"/>
    </xf>
    <xf numFmtId="0" fontId="7" fillId="14" borderId="45" xfId="0" applyFont="1" applyFill="1" applyBorder="1" applyAlignment="1">
      <alignment horizontal="center" vertical="center" wrapText="1"/>
    </xf>
    <xf numFmtId="0" fontId="7" fillId="14" borderId="47" xfId="0" applyFont="1" applyFill="1" applyBorder="1" applyAlignment="1">
      <alignment horizontal="center" vertical="center" wrapText="1"/>
    </xf>
    <xf numFmtId="0" fontId="7" fillId="14" borderId="45" xfId="0" applyFont="1" applyFill="1" applyBorder="1" applyAlignment="1">
      <alignment horizontal="center" vertical="center"/>
    </xf>
    <xf numFmtId="0" fontId="7" fillId="14" borderId="46" xfId="0" applyFont="1" applyFill="1" applyBorder="1" applyAlignment="1">
      <alignment horizontal="center" vertical="center"/>
    </xf>
    <xf numFmtId="0" fontId="7" fillId="14" borderId="47" xfId="0" applyFont="1" applyFill="1" applyBorder="1" applyAlignment="1">
      <alignment horizontal="center" vertical="center"/>
    </xf>
  </cellXfs>
  <cellStyles count="9">
    <cellStyle name="Millares 3" xfId="2" xr:uid="{00000000-0005-0000-0000-000000000000}"/>
    <cellStyle name="Moneda" xfId="6" builtinId="4"/>
    <cellStyle name="Moneda 2" xfId="8" xr:uid="{348EEFAB-9DDE-41E0-83C0-2953197DA1AC}"/>
    <cellStyle name="Normal" xfId="0" builtinId="0"/>
    <cellStyle name="Normal 2" xfId="1" xr:uid="{00000000-0005-0000-0000-000003000000}"/>
    <cellStyle name="Normal 2 2" xfId="3" xr:uid="{00000000-0005-0000-0000-000004000000}"/>
    <cellStyle name="Normal 6 2" xfId="5" xr:uid="{00000000-0005-0000-0000-000005000000}"/>
    <cellStyle name="Normal 9" xfId="4" xr:uid="{00000000-0005-0000-0000-000006000000}"/>
    <cellStyle name="Porcentaje" xfId="7" builtinId="5"/>
  </cellStyles>
  <dxfs count="1313">
    <dxf>
      <font>
        <color theme="0"/>
      </font>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ont>
        <color theme="0"/>
      </font>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ont>
        <color theme="0"/>
      </font>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ont>
        <color theme="0"/>
      </font>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ont>
        <color theme="0"/>
      </font>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ont>
        <color theme="0"/>
      </font>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ont>
        <color theme="0"/>
      </font>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ont>
        <color theme="0"/>
      </font>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ont>
        <color theme="0"/>
      </font>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ont>
        <color theme="0"/>
      </font>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ont>
        <color theme="0"/>
      </font>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ont>
        <color theme="0"/>
      </font>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ont>
        <color theme="0"/>
      </font>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ont>
        <color theme="0"/>
      </font>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ont>
        <color theme="0"/>
      </font>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ont>
        <color theme="0"/>
      </font>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ont>
        <color theme="0"/>
      </font>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ont>
        <color theme="0"/>
      </font>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ont>
        <color theme="0"/>
      </font>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ont>
        <color theme="0"/>
      </font>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ont>
        <color theme="0"/>
      </font>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ont>
        <color theme="0"/>
      </font>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ont>
        <color theme="0"/>
      </font>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ont>
        <color theme="0"/>
      </font>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ont>
        <color theme="0"/>
      </font>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ont>
        <color theme="0"/>
      </font>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ont>
        <color theme="0"/>
      </font>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ont>
        <color theme="0"/>
      </font>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ont>
        <color theme="0"/>
      </font>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ont>
        <color theme="0"/>
      </font>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ont>
        <color theme="0"/>
      </font>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ont>
        <color theme="0"/>
      </font>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ont>
        <color theme="0"/>
      </font>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ont>
        <color theme="0"/>
      </font>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ont>
        <color theme="0"/>
      </font>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ont>
        <color theme="0"/>
      </font>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ont>
        <color theme="0"/>
      </font>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ont>
        <color theme="0"/>
      </font>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ont>
        <color theme="0"/>
      </font>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ont>
        <color theme="0"/>
      </font>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ont>
        <color theme="0"/>
      </font>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ont>
        <color theme="0"/>
      </font>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ont>
        <color theme="0"/>
      </font>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ont>
        <color theme="0"/>
      </font>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ont>
        <color theme="0"/>
      </font>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ont>
        <color theme="0"/>
      </font>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ont>
        <color theme="0"/>
      </font>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ont>
        <color theme="0"/>
      </font>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ont>
        <color theme="0"/>
      </font>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ont>
        <color theme="0"/>
      </font>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ont>
        <color theme="0"/>
      </font>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ont>
        <color theme="0"/>
      </font>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ont>
        <color theme="0"/>
      </font>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ont>
        <color theme="0"/>
      </font>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ont>
        <color theme="0"/>
      </font>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ont>
        <color theme="0"/>
      </font>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ont>
        <color theme="0"/>
      </font>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ont>
        <color theme="0"/>
      </font>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ont>
        <color theme="0"/>
      </font>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ont>
        <color theme="0"/>
      </font>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ont>
        <color theme="0"/>
      </font>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ont>
        <color theme="0"/>
      </font>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ont>
        <color theme="0"/>
      </font>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ont>
        <color theme="0"/>
      </font>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ont>
        <color theme="0"/>
      </font>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ont>
        <color theme="0"/>
      </font>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ont>
        <color theme="0"/>
      </font>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ont>
        <color theme="0"/>
      </font>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ont>
        <color theme="0"/>
      </font>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ont>
        <color theme="0"/>
      </font>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ont>
        <color theme="0"/>
      </font>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ont>
        <color theme="0"/>
      </font>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ont>
        <color theme="0"/>
      </font>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ont>
        <color theme="0"/>
      </font>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ont>
        <color theme="0"/>
      </font>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ont>
        <color theme="0"/>
      </font>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ont>
        <color theme="0"/>
      </font>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ont>
        <color theme="0"/>
      </font>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ont>
        <color theme="0"/>
      </font>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ont>
        <color theme="0"/>
      </font>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ont>
        <color theme="0"/>
      </font>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ont>
        <color theme="0"/>
      </font>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ont>
        <color theme="0"/>
      </font>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ont>
        <color theme="0"/>
      </font>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ont>
        <color theme="0"/>
      </font>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59996337778862885"/>
        </patternFill>
      </fill>
    </dxf>
    <dxf>
      <font>
        <color rgb="FF9C0006"/>
      </font>
      <fill>
        <patternFill>
          <bgColor rgb="FFF8FDBB"/>
        </patternFill>
      </fill>
    </dxf>
    <dxf>
      <fill>
        <patternFill>
          <bgColor theme="5" tint="0.59996337778862885"/>
        </patternFill>
      </fill>
    </dxf>
    <dxf>
      <font>
        <color theme="0"/>
      </font>
      <fill>
        <patternFill>
          <bgColor rgb="FFFF0000"/>
        </patternFill>
      </fill>
    </dxf>
    <dxf>
      <font>
        <color rgb="FFFF0000"/>
      </font>
      <fill>
        <patternFill>
          <fgColor auto="1"/>
          <bgColor rgb="FFFFFF00"/>
        </patternFill>
      </fill>
    </dxf>
    <dxf>
      <font>
        <color auto="1"/>
      </font>
      <fill>
        <patternFill>
          <bgColor theme="6" tint="0.39994506668294322"/>
        </patternFill>
      </fill>
    </dxf>
    <dxf>
      <font>
        <color theme="0"/>
      </font>
      <fill>
        <patternFill>
          <bgColor rgb="FFFF0000"/>
        </patternFill>
      </fill>
    </dxf>
    <dxf>
      <font>
        <color rgb="FFFF0000"/>
      </font>
      <fill>
        <patternFill>
          <fgColor auto="1"/>
          <bgColor rgb="FFFFFF00"/>
        </patternFill>
      </fill>
    </dxf>
    <dxf>
      <font>
        <color auto="1"/>
      </font>
      <fill>
        <patternFill>
          <bgColor theme="6" tint="0.39994506668294322"/>
        </patternFill>
      </fill>
    </dxf>
    <dxf>
      <font>
        <color theme="0"/>
      </font>
      <fill>
        <patternFill>
          <bgColor rgb="FFFF0000"/>
        </patternFill>
      </fill>
    </dxf>
    <dxf>
      <font>
        <color rgb="FFFF0000"/>
      </font>
      <fill>
        <patternFill>
          <fgColor auto="1"/>
          <bgColor rgb="FFFFFF00"/>
        </patternFill>
      </fill>
    </dxf>
    <dxf>
      <font>
        <color auto="1"/>
      </font>
      <fill>
        <patternFill>
          <bgColor theme="6" tint="0.39994506668294322"/>
        </patternFill>
      </fill>
    </dxf>
    <dxf>
      <font>
        <color theme="0"/>
      </font>
      <fill>
        <patternFill>
          <bgColor rgb="FFFF0000"/>
        </patternFill>
      </fill>
    </dxf>
    <dxf>
      <font>
        <color rgb="FFFF0000"/>
      </font>
      <fill>
        <patternFill>
          <fgColor auto="1"/>
          <bgColor rgb="FFFFFF00"/>
        </patternFill>
      </fill>
    </dxf>
    <dxf>
      <font>
        <color auto="1"/>
      </font>
      <fill>
        <patternFill>
          <bgColor theme="6" tint="0.39994506668294322"/>
        </patternFill>
      </fill>
    </dxf>
    <dxf>
      <font>
        <color theme="0"/>
      </font>
      <fill>
        <patternFill>
          <bgColor rgb="FFFF0000"/>
        </patternFill>
      </fill>
    </dxf>
    <dxf>
      <font>
        <color rgb="FFFF0000"/>
      </font>
      <fill>
        <patternFill>
          <fgColor auto="1"/>
          <bgColor rgb="FFFFFF00"/>
        </patternFill>
      </fill>
    </dxf>
    <dxf>
      <font>
        <color auto="1"/>
      </font>
      <fill>
        <patternFill>
          <bgColor theme="6" tint="0.39994506668294322"/>
        </patternFill>
      </fill>
    </dxf>
    <dxf>
      <font>
        <color theme="0"/>
      </font>
      <fill>
        <patternFill>
          <bgColor rgb="FFFF0000"/>
        </patternFill>
      </fill>
    </dxf>
    <dxf>
      <font>
        <color rgb="FFFF0000"/>
      </font>
      <fill>
        <patternFill>
          <fgColor auto="1"/>
          <bgColor rgb="FFFFFF00"/>
        </patternFill>
      </fill>
    </dxf>
    <dxf>
      <font>
        <color auto="1"/>
      </font>
      <fill>
        <patternFill>
          <bgColor theme="6" tint="0.39994506668294322"/>
        </patternFill>
      </fill>
    </dxf>
    <dxf>
      <font>
        <color theme="0"/>
      </font>
      <fill>
        <patternFill>
          <bgColor rgb="FFFF0000"/>
        </patternFill>
      </fill>
    </dxf>
    <dxf>
      <font>
        <color rgb="FFFF0000"/>
      </font>
      <fill>
        <patternFill>
          <fgColor auto="1"/>
          <bgColor rgb="FFFFFF00"/>
        </patternFill>
      </fill>
    </dxf>
    <dxf>
      <font>
        <color auto="1"/>
      </font>
      <fill>
        <patternFill>
          <bgColor theme="6" tint="0.39994506668294322"/>
        </patternFill>
      </fill>
    </dxf>
    <dxf>
      <font>
        <color theme="0"/>
      </font>
      <fill>
        <patternFill>
          <bgColor rgb="FFFF0000"/>
        </patternFill>
      </fill>
    </dxf>
    <dxf>
      <font>
        <color rgb="FFFF0000"/>
      </font>
      <fill>
        <patternFill>
          <fgColor auto="1"/>
          <bgColor rgb="FFFFFF00"/>
        </patternFill>
      </fill>
    </dxf>
    <dxf>
      <font>
        <color auto="1"/>
      </font>
      <fill>
        <patternFill>
          <bgColor theme="6" tint="0.39994506668294322"/>
        </patternFill>
      </fill>
    </dxf>
    <dxf>
      <font>
        <color theme="0"/>
      </font>
      <fill>
        <patternFill>
          <bgColor rgb="FFFF0000"/>
        </patternFill>
      </fill>
    </dxf>
    <dxf>
      <font>
        <color rgb="FFFF0000"/>
      </font>
      <fill>
        <patternFill>
          <fgColor auto="1"/>
          <bgColor rgb="FFFFFF00"/>
        </patternFill>
      </fill>
    </dxf>
    <dxf>
      <font>
        <color auto="1"/>
      </font>
      <fill>
        <patternFill>
          <bgColor theme="6" tint="0.39994506668294322"/>
        </patternFill>
      </fill>
    </dxf>
    <dxf>
      <font>
        <color theme="0"/>
      </font>
      <fill>
        <patternFill>
          <bgColor rgb="FFFF0000"/>
        </patternFill>
      </fill>
    </dxf>
    <dxf>
      <font>
        <color rgb="FFFF0000"/>
      </font>
      <fill>
        <patternFill>
          <fgColor auto="1"/>
          <bgColor rgb="FFFFFF00"/>
        </patternFill>
      </fill>
    </dxf>
    <dxf>
      <font>
        <color auto="1"/>
      </font>
      <fill>
        <patternFill>
          <bgColor theme="6" tint="0.39994506668294322"/>
        </patternFill>
      </fill>
    </dxf>
    <dxf>
      <font>
        <color theme="0"/>
      </font>
      <fill>
        <patternFill>
          <bgColor rgb="FFFF0000"/>
        </patternFill>
      </fill>
    </dxf>
    <dxf>
      <font>
        <color rgb="FFFF0000"/>
      </font>
      <fill>
        <patternFill>
          <fgColor auto="1"/>
          <bgColor rgb="FFFFFF00"/>
        </patternFill>
      </fill>
    </dxf>
    <dxf>
      <font>
        <color auto="1"/>
      </font>
      <fill>
        <patternFill>
          <bgColor theme="6" tint="0.39994506668294322"/>
        </patternFill>
      </fill>
    </dxf>
    <dxf>
      <font>
        <color theme="0"/>
      </font>
      <fill>
        <patternFill>
          <bgColor rgb="FFFF0000"/>
        </patternFill>
      </fill>
    </dxf>
    <dxf>
      <font>
        <color rgb="FFFF0000"/>
      </font>
      <fill>
        <patternFill>
          <fgColor auto="1"/>
          <bgColor rgb="FFFFFF00"/>
        </patternFill>
      </fill>
    </dxf>
    <dxf>
      <font>
        <color auto="1"/>
      </font>
      <fill>
        <patternFill>
          <bgColor theme="6" tint="0.39994506668294322"/>
        </patternFill>
      </fill>
    </dxf>
    <dxf>
      <font>
        <color theme="0"/>
      </font>
      <fill>
        <patternFill>
          <bgColor rgb="FFFF0000"/>
        </patternFill>
      </fill>
    </dxf>
    <dxf>
      <font>
        <color rgb="FFFF0000"/>
      </font>
      <fill>
        <patternFill>
          <fgColor auto="1"/>
          <bgColor rgb="FFFFFF00"/>
        </patternFill>
      </fill>
    </dxf>
    <dxf>
      <font>
        <color auto="1"/>
      </font>
      <fill>
        <patternFill>
          <bgColor theme="6" tint="0.39994506668294322"/>
        </patternFill>
      </fill>
    </dxf>
    <dxf>
      <font>
        <color theme="0"/>
      </font>
      <fill>
        <patternFill>
          <bgColor rgb="FFFF0000"/>
        </patternFill>
      </fill>
    </dxf>
    <dxf>
      <font>
        <color rgb="FFFF0000"/>
      </font>
      <fill>
        <patternFill>
          <fgColor auto="1"/>
          <bgColor rgb="FFFFFF00"/>
        </patternFill>
      </fill>
    </dxf>
    <dxf>
      <font>
        <color auto="1"/>
      </font>
      <fill>
        <patternFill>
          <bgColor theme="6" tint="0.39994506668294322"/>
        </patternFill>
      </fill>
    </dxf>
    <dxf>
      <font>
        <color theme="0"/>
      </font>
      <fill>
        <patternFill>
          <bgColor rgb="FFFF0000"/>
        </patternFill>
      </fill>
    </dxf>
    <dxf>
      <font>
        <color rgb="FFFF0000"/>
      </font>
      <fill>
        <patternFill>
          <fgColor auto="1"/>
          <bgColor rgb="FFFFFF00"/>
        </patternFill>
      </fill>
    </dxf>
    <dxf>
      <font>
        <color auto="1"/>
      </font>
      <fill>
        <patternFill>
          <bgColor theme="6" tint="0.39994506668294322"/>
        </patternFill>
      </fill>
    </dxf>
    <dxf>
      <font>
        <color theme="0"/>
      </font>
      <fill>
        <patternFill>
          <bgColor rgb="FFFF0000"/>
        </patternFill>
      </fill>
    </dxf>
    <dxf>
      <font>
        <color rgb="FFFF0000"/>
      </font>
      <fill>
        <patternFill>
          <fgColor auto="1"/>
          <bgColor rgb="FFFFFF00"/>
        </patternFill>
      </fill>
    </dxf>
    <dxf>
      <font>
        <color auto="1"/>
      </font>
      <fill>
        <patternFill>
          <bgColor theme="6" tint="0.39994506668294322"/>
        </patternFill>
      </fill>
    </dxf>
    <dxf>
      <font>
        <color theme="0"/>
      </font>
      <fill>
        <patternFill>
          <bgColor rgb="FFFF0000"/>
        </patternFill>
      </fill>
    </dxf>
    <dxf>
      <font>
        <color rgb="FFFF0000"/>
      </font>
      <fill>
        <patternFill>
          <fgColor auto="1"/>
          <bgColor rgb="FFFFFF00"/>
        </patternFill>
      </fill>
    </dxf>
    <dxf>
      <font>
        <color auto="1"/>
      </font>
      <fill>
        <patternFill>
          <bgColor theme="6" tint="0.39994506668294322"/>
        </patternFill>
      </fill>
    </dxf>
    <dxf>
      <font>
        <color theme="0"/>
      </font>
      <fill>
        <patternFill>
          <bgColor rgb="FFFF0000"/>
        </patternFill>
      </fill>
    </dxf>
    <dxf>
      <font>
        <color rgb="FFFF0000"/>
      </font>
      <fill>
        <patternFill>
          <fgColor auto="1"/>
          <bgColor rgb="FFFFFF00"/>
        </patternFill>
      </fill>
    </dxf>
    <dxf>
      <font>
        <color auto="1"/>
      </font>
      <fill>
        <patternFill>
          <bgColor theme="6" tint="0.39994506668294322"/>
        </patternFill>
      </fill>
    </dxf>
    <dxf>
      <font>
        <color theme="0"/>
      </font>
      <fill>
        <patternFill>
          <bgColor rgb="FFFF0000"/>
        </patternFill>
      </fill>
    </dxf>
    <dxf>
      <font>
        <color rgb="FFFF0000"/>
      </font>
      <fill>
        <patternFill>
          <fgColor auto="1"/>
          <bgColor rgb="FFFFFF00"/>
        </patternFill>
      </fill>
    </dxf>
    <dxf>
      <font>
        <color auto="1"/>
      </font>
      <fill>
        <patternFill>
          <bgColor theme="6" tint="0.39994506668294322"/>
        </patternFill>
      </fill>
    </dxf>
    <dxf>
      <font>
        <color theme="0"/>
      </font>
      <fill>
        <patternFill>
          <bgColor rgb="FFFF0000"/>
        </patternFill>
      </fill>
    </dxf>
    <dxf>
      <font>
        <color rgb="FFFF0000"/>
      </font>
      <fill>
        <patternFill>
          <fgColor auto="1"/>
          <bgColor rgb="FFFFFF00"/>
        </patternFill>
      </fill>
    </dxf>
    <dxf>
      <font>
        <color auto="1"/>
      </font>
      <fill>
        <patternFill>
          <bgColor theme="6" tint="0.39994506668294322"/>
        </patternFill>
      </fill>
    </dxf>
    <dxf>
      <font>
        <color theme="0"/>
      </font>
      <fill>
        <patternFill>
          <bgColor rgb="FFFF0000"/>
        </patternFill>
      </fill>
    </dxf>
    <dxf>
      <font>
        <color rgb="FFFF0000"/>
      </font>
      <fill>
        <patternFill>
          <fgColor auto="1"/>
          <bgColor rgb="FFFFFF00"/>
        </patternFill>
      </fill>
    </dxf>
    <dxf>
      <font>
        <color auto="1"/>
      </font>
      <fill>
        <patternFill>
          <bgColor theme="6" tint="0.39994506668294322"/>
        </patternFill>
      </fill>
    </dxf>
    <dxf>
      <font>
        <color theme="0"/>
      </font>
      <fill>
        <patternFill>
          <bgColor rgb="FFFF0000"/>
        </patternFill>
      </fill>
    </dxf>
    <dxf>
      <font>
        <color rgb="FFFF0000"/>
      </font>
      <fill>
        <patternFill>
          <fgColor auto="1"/>
          <bgColor rgb="FFFFFF00"/>
        </patternFill>
      </fill>
    </dxf>
    <dxf>
      <font>
        <color auto="1"/>
      </font>
      <fill>
        <patternFill>
          <bgColor theme="6" tint="0.39994506668294322"/>
        </patternFill>
      </fill>
    </dxf>
    <dxf>
      <font>
        <color theme="0"/>
      </font>
      <fill>
        <patternFill>
          <bgColor rgb="FFFF0000"/>
        </patternFill>
      </fill>
    </dxf>
    <dxf>
      <font>
        <color rgb="FFFF0000"/>
      </font>
      <fill>
        <patternFill>
          <fgColor auto="1"/>
          <bgColor rgb="FFFFFF00"/>
        </patternFill>
      </fill>
    </dxf>
    <dxf>
      <font>
        <color auto="1"/>
      </font>
      <fill>
        <patternFill>
          <bgColor theme="6" tint="0.39994506668294322"/>
        </patternFill>
      </fill>
    </dxf>
    <dxf>
      <font>
        <color theme="0"/>
      </font>
      <fill>
        <patternFill>
          <bgColor rgb="FFFF0000"/>
        </patternFill>
      </fill>
    </dxf>
    <dxf>
      <font>
        <color rgb="FFFF0000"/>
      </font>
      <fill>
        <patternFill>
          <fgColor auto="1"/>
          <bgColor rgb="FFFFFF00"/>
        </patternFill>
      </fill>
    </dxf>
    <dxf>
      <font>
        <color auto="1"/>
      </font>
      <fill>
        <patternFill>
          <bgColor theme="6" tint="0.39994506668294322"/>
        </patternFill>
      </fill>
    </dxf>
    <dxf>
      <font>
        <color theme="0"/>
      </font>
      <fill>
        <patternFill>
          <bgColor rgb="FFFF0000"/>
        </patternFill>
      </fill>
    </dxf>
    <dxf>
      <font>
        <color rgb="FFFF0000"/>
      </font>
      <fill>
        <patternFill>
          <fgColor auto="1"/>
          <bgColor rgb="FFFFFF00"/>
        </patternFill>
      </fill>
    </dxf>
    <dxf>
      <font>
        <color auto="1"/>
      </font>
      <fill>
        <patternFill>
          <bgColor theme="6" tint="0.39994506668294322"/>
        </patternFill>
      </fill>
    </dxf>
    <dxf>
      <font>
        <color theme="0"/>
      </font>
      <fill>
        <patternFill>
          <bgColor rgb="FFFF0000"/>
        </patternFill>
      </fill>
    </dxf>
    <dxf>
      <font>
        <color rgb="FFFF0000"/>
      </font>
      <fill>
        <patternFill>
          <fgColor auto="1"/>
          <bgColor rgb="FFFFFF00"/>
        </patternFill>
      </fill>
    </dxf>
    <dxf>
      <font>
        <color auto="1"/>
      </font>
      <fill>
        <patternFill>
          <bgColor theme="6" tint="0.39994506668294322"/>
        </patternFill>
      </fill>
    </dxf>
    <dxf>
      <font>
        <color theme="0"/>
      </font>
      <fill>
        <patternFill>
          <bgColor rgb="FFFF0000"/>
        </patternFill>
      </fill>
    </dxf>
    <dxf>
      <font>
        <color rgb="FFFF0000"/>
      </font>
      <fill>
        <patternFill>
          <fgColor auto="1"/>
          <bgColor rgb="FFFFFF00"/>
        </patternFill>
      </fill>
    </dxf>
    <dxf>
      <font>
        <color auto="1"/>
      </font>
      <fill>
        <patternFill>
          <bgColor theme="6" tint="0.39994506668294322"/>
        </patternFill>
      </fill>
    </dxf>
    <dxf>
      <font>
        <color theme="0"/>
      </font>
      <fill>
        <patternFill>
          <bgColor rgb="FFFF0000"/>
        </patternFill>
      </fill>
    </dxf>
    <dxf>
      <font>
        <color rgb="FFFF0000"/>
      </font>
      <fill>
        <patternFill>
          <fgColor auto="1"/>
          <bgColor rgb="FFFFFF00"/>
        </patternFill>
      </fill>
    </dxf>
    <dxf>
      <font>
        <color auto="1"/>
      </font>
      <fill>
        <patternFill>
          <bgColor theme="6" tint="0.39994506668294322"/>
        </patternFill>
      </fill>
    </dxf>
    <dxf>
      <font>
        <color theme="0"/>
      </font>
      <fill>
        <patternFill>
          <bgColor rgb="FFFF0000"/>
        </patternFill>
      </fill>
    </dxf>
    <dxf>
      <font>
        <color rgb="FFFF0000"/>
      </font>
      <fill>
        <patternFill>
          <fgColor auto="1"/>
          <bgColor rgb="FFFFFF00"/>
        </patternFill>
      </fill>
    </dxf>
    <dxf>
      <font>
        <color auto="1"/>
      </font>
      <fill>
        <patternFill>
          <bgColor theme="6" tint="0.39994506668294322"/>
        </patternFill>
      </fill>
    </dxf>
    <dxf>
      <font>
        <color theme="0"/>
      </font>
      <fill>
        <patternFill>
          <bgColor rgb="FFFF0000"/>
        </patternFill>
      </fill>
    </dxf>
    <dxf>
      <font>
        <color rgb="FFFF0000"/>
      </font>
      <fill>
        <patternFill>
          <fgColor auto="1"/>
          <bgColor rgb="FFFFFF00"/>
        </patternFill>
      </fill>
    </dxf>
    <dxf>
      <font>
        <color auto="1"/>
      </font>
      <fill>
        <patternFill>
          <bgColor theme="6" tint="0.39994506668294322"/>
        </patternFill>
      </fill>
    </dxf>
    <dxf>
      <font>
        <color theme="0"/>
      </font>
      <fill>
        <patternFill>
          <bgColor rgb="FFFF0000"/>
        </patternFill>
      </fill>
    </dxf>
    <dxf>
      <font>
        <color rgb="FFFF0000"/>
      </font>
      <fill>
        <patternFill>
          <fgColor auto="1"/>
          <bgColor rgb="FFFFFF00"/>
        </patternFill>
      </fill>
    </dxf>
    <dxf>
      <font>
        <color auto="1"/>
      </font>
      <fill>
        <patternFill>
          <bgColor theme="6" tint="0.39994506668294322"/>
        </patternFill>
      </fill>
    </dxf>
    <dxf>
      <font>
        <color theme="0"/>
      </font>
      <fill>
        <patternFill>
          <bgColor rgb="FFFF0000"/>
        </patternFill>
      </fill>
    </dxf>
    <dxf>
      <font>
        <color rgb="FFFF0000"/>
      </font>
      <fill>
        <patternFill>
          <fgColor auto="1"/>
          <bgColor rgb="FFFFFF00"/>
        </patternFill>
      </fill>
    </dxf>
    <dxf>
      <font>
        <color auto="1"/>
      </font>
      <fill>
        <patternFill>
          <bgColor theme="6" tint="0.39994506668294322"/>
        </patternFill>
      </fill>
    </dxf>
    <dxf>
      <font>
        <color theme="0"/>
      </font>
      <fill>
        <patternFill>
          <bgColor rgb="FFFF0000"/>
        </patternFill>
      </fill>
    </dxf>
    <dxf>
      <font>
        <color rgb="FFFF0000"/>
      </font>
      <fill>
        <patternFill>
          <fgColor auto="1"/>
          <bgColor rgb="FFFFFF00"/>
        </patternFill>
      </fill>
    </dxf>
    <dxf>
      <font>
        <color auto="1"/>
      </font>
      <fill>
        <patternFill>
          <bgColor theme="6" tint="0.39994506668294322"/>
        </patternFill>
      </fill>
    </dxf>
    <dxf>
      <font>
        <color theme="0"/>
      </font>
      <fill>
        <patternFill>
          <bgColor rgb="FFFF0000"/>
        </patternFill>
      </fill>
    </dxf>
    <dxf>
      <font>
        <color rgb="FFFF0000"/>
      </font>
      <fill>
        <patternFill>
          <fgColor auto="1"/>
          <bgColor rgb="FFFFFF00"/>
        </patternFill>
      </fill>
    </dxf>
    <dxf>
      <font>
        <color auto="1"/>
      </font>
      <fill>
        <patternFill>
          <bgColor theme="6" tint="0.39994506668294322"/>
        </patternFill>
      </fill>
    </dxf>
    <dxf>
      <font>
        <color theme="0"/>
      </font>
      <fill>
        <patternFill>
          <bgColor rgb="FFFF0000"/>
        </patternFill>
      </fill>
    </dxf>
    <dxf>
      <font>
        <color rgb="FFFF0000"/>
      </font>
      <fill>
        <patternFill>
          <fgColor auto="1"/>
          <bgColor rgb="FFFFFF00"/>
        </patternFill>
      </fill>
    </dxf>
    <dxf>
      <font>
        <color auto="1"/>
      </font>
      <fill>
        <patternFill>
          <bgColor theme="6" tint="0.39994506668294322"/>
        </patternFill>
      </fill>
    </dxf>
    <dxf>
      <font>
        <color theme="0"/>
      </font>
      <fill>
        <patternFill>
          <bgColor rgb="FFFF0000"/>
        </patternFill>
      </fill>
    </dxf>
    <dxf>
      <font>
        <color rgb="FFFF0000"/>
      </font>
      <fill>
        <patternFill>
          <fgColor auto="1"/>
          <bgColor rgb="FFFFFF00"/>
        </patternFill>
      </fill>
    </dxf>
    <dxf>
      <font>
        <color auto="1"/>
      </font>
      <fill>
        <patternFill>
          <bgColor theme="6" tint="0.39994506668294322"/>
        </patternFill>
      </fill>
    </dxf>
    <dxf>
      <font>
        <color theme="0"/>
      </font>
      <fill>
        <patternFill>
          <bgColor rgb="FFFF0000"/>
        </patternFill>
      </fill>
    </dxf>
    <dxf>
      <font>
        <color rgb="FFFF0000"/>
      </font>
      <fill>
        <patternFill>
          <fgColor auto="1"/>
          <bgColor rgb="FFFFFF00"/>
        </patternFill>
      </fill>
    </dxf>
    <dxf>
      <font>
        <color auto="1"/>
      </font>
      <fill>
        <patternFill>
          <bgColor theme="6" tint="0.39994506668294322"/>
        </patternFill>
      </fill>
    </dxf>
    <dxf>
      <font>
        <color theme="0"/>
      </font>
      <fill>
        <patternFill>
          <bgColor rgb="FFFF0000"/>
        </patternFill>
      </fill>
    </dxf>
    <dxf>
      <font>
        <color rgb="FFFF0000"/>
      </font>
      <fill>
        <patternFill>
          <fgColor auto="1"/>
          <bgColor rgb="FFFFFF00"/>
        </patternFill>
      </fill>
    </dxf>
    <dxf>
      <font>
        <color auto="1"/>
      </font>
      <fill>
        <patternFill>
          <bgColor theme="6" tint="0.39994506668294322"/>
        </patternFill>
      </fill>
    </dxf>
    <dxf>
      <font>
        <color theme="0"/>
      </font>
      <fill>
        <patternFill>
          <bgColor rgb="FFFF0000"/>
        </patternFill>
      </fill>
    </dxf>
    <dxf>
      <font>
        <color rgb="FFFF0000"/>
      </font>
      <fill>
        <patternFill>
          <fgColor auto="1"/>
          <bgColor rgb="FFFFFF00"/>
        </patternFill>
      </fill>
    </dxf>
    <dxf>
      <font>
        <color auto="1"/>
      </font>
      <fill>
        <patternFill>
          <bgColor theme="6" tint="0.39994506668294322"/>
        </patternFill>
      </fill>
    </dxf>
    <dxf>
      <font>
        <color theme="0"/>
      </font>
      <fill>
        <patternFill>
          <bgColor rgb="FFFF0000"/>
        </patternFill>
      </fill>
    </dxf>
    <dxf>
      <font>
        <color rgb="FFFF0000"/>
      </font>
      <fill>
        <patternFill>
          <fgColor auto="1"/>
          <bgColor rgb="FFFFFF00"/>
        </patternFill>
      </fill>
    </dxf>
    <dxf>
      <font>
        <color auto="1"/>
      </font>
      <fill>
        <patternFill>
          <bgColor theme="6" tint="0.39994506668294322"/>
        </patternFill>
      </fill>
    </dxf>
    <dxf>
      <font>
        <color theme="0"/>
      </font>
      <fill>
        <patternFill>
          <bgColor rgb="FFFF0000"/>
        </patternFill>
      </fill>
    </dxf>
    <dxf>
      <font>
        <color rgb="FFFF0000"/>
      </font>
      <fill>
        <patternFill>
          <fgColor auto="1"/>
          <bgColor rgb="FFFFFF00"/>
        </patternFill>
      </fill>
    </dxf>
    <dxf>
      <font>
        <color auto="1"/>
      </font>
      <fill>
        <patternFill>
          <bgColor theme="6" tint="0.39994506668294322"/>
        </patternFill>
      </fill>
    </dxf>
    <dxf>
      <font>
        <color theme="0"/>
      </font>
      <fill>
        <patternFill>
          <bgColor rgb="FFFF0000"/>
        </patternFill>
      </fill>
    </dxf>
    <dxf>
      <font>
        <color rgb="FFFF0000"/>
      </font>
      <fill>
        <patternFill>
          <fgColor auto="1"/>
          <bgColor rgb="FFFFFF00"/>
        </patternFill>
      </fill>
    </dxf>
    <dxf>
      <font>
        <color auto="1"/>
      </font>
      <fill>
        <patternFill>
          <bgColor theme="6" tint="0.39994506668294322"/>
        </patternFill>
      </fill>
    </dxf>
    <dxf>
      <font>
        <color theme="0"/>
      </font>
      <fill>
        <patternFill>
          <bgColor rgb="FFFF0000"/>
        </patternFill>
      </fill>
    </dxf>
    <dxf>
      <font>
        <color rgb="FFFF0000"/>
      </font>
      <fill>
        <patternFill>
          <fgColor auto="1"/>
          <bgColor rgb="FFFFFF00"/>
        </patternFill>
      </fill>
    </dxf>
    <dxf>
      <font>
        <color auto="1"/>
      </font>
      <fill>
        <patternFill>
          <bgColor theme="6" tint="0.39994506668294322"/>
        </patternFill>
      </fill>
    </dxf>
    <dxf>
      <font>
        <color theme="0"/>
      </font>
      <fill>
        <patternFill>
          <bgColor rgb="FFFF0000"/>
        </patternFill>
      </fill>
    </dxf>
    <dxf>
      <font>
        <color rgb="FFFF0000"/>
      </font>
      <fill>
        <patternFill>
          <fgColor auto="1"/>
          <bgColor rgb="FFFFFF00"/>
        </patternFill>
      </fill>
    </dxf>
    <dxf>
      <font>
        <color auto="1"/>
      </font>
      <fill>
        <patternFill>
          <bgColor theme="6" tint="0.39994506668294322"/>
        </patternFill>
      </fill>
    </dxf>
    <dxf>
      <font>
        <color theme="0"/>
      </font>
      <fill>
        <patternFill>
          <bgColor rgb="FFFF0000"/>
        </patternFill>
      </fill>
    </dxf>
    <dxf>
      <font>
        <color rgb="FFFF0000"/>
      </font>
      <fill>
        <patternFill>
          <fgColor auto="1"/>
          <bgColor rgb="FFFFFF00"/>
        </patternFill>
      </fill>
    </dxf>
    <dxf>
      <font>
        <color auto="1"/>
      </font>
      <fill>
        <patternFill>
          <bgColor theme="6" tint="0.39994506668294322"/>
        </patternFill>
      </fill>
    </dxf>
    <dxf>
      <font>
        <color theme="0"/>
      </font>
      <fill>
        <patternFill>
          <bgColor rgb="FFFF0000"/>
        </patternFill>
      </fill>
    </dxf>
    <dxf>
      <font>
        <color rgb="FFFF0000"/>
      </font>
      <fill>
        <patternFill>
          <fgColor auto="1"/>
          <bgColor rgb="FFFFFF00"/>
        </patternFill>
      </fill>
    </dxf>
    <dxf>
      <font>
        <color auto="1"/>
      </font>
      <fill>
        <patternFill>
          <bgColor theme="6" tint="0.39994506668294322"/>
        </patternFill>
      </fill>
    </dxf>
    <dxf>
      <font>
        <color theme="0"/>
      </font>
      <fill>
        <patternFill>
          <bgColor rgb="FFFF0000"/>
        </patternFill>
      </fill>
    </dxf>
    <dxf>
      <font>
        <color rgb="FFFF0000"/>
      </font>
      <fill>
        <patternFill>
          <fgColor auto="1"/>
          <bgColor rgb="FFFFFF00"/>
        </patternFill>
      </fill>
    </dxf>
    <dxf>
      <font>
        <color auto="1"/>
      </font>
      <fill>
        <patternFill>
          <bgColor theme="6" tint="0.39994506668294322"/>
        </patternFill>
      </fill>
    </dxf>
    <dxf>
      <font>
        <color theme="0"/>
      </font>
      <fill>
        <patternFill>
          <bgColor rgb="FFFF0000"/>
        </patternFill>
      </fill>
    </dxf>
    <dxf>
      <font>
        <color rgb="FFFF0000"/>
      </font>
      <fill>
        <patternFill>
          <fgColor auto="1"/>
          <bgColor rgb="FFFFFF00"/>
        </patternFill>
      </fill>
    </dxf>
    <dxf>
      <font>
        <color auto="1"/>
      </font>
      <fill>
        <patternFill>
          <bgColor theme="6" tint="0.39994506668294322"/>
        </patternFill>
      </fill>
    </dxf>
    <dxf>
      <font>
        <color theme="0"/>
      </font>
      <fill>
        <patternFill>
          <bgColor rgb="FFFF0000"/>
        </patternFill>
      </fill>
    </dxf>
    <dxf>
      <font>
        <color rgb="FFFF0000"/>
      </font>
      <fill>
        <patternFill>
          <fgColor auto="1"/>
          <bgColor rgb="FFFFFF00"/>
        </patternFill>
      </fill>
    </dxf>
    <dxf>
      <font>
        <color auto="1"/>
      </font>
      <fill>
        <patternFill>
          <bgColor theme="6" tint="0.39994506668294322"/>
        </patternFill>
      </fill>
    </dxf>
    <dxf>
      <font>
        <color theme="0"/>
      </font>
      <fill>
        <patternFill>
          <bgColor rgb="FFFF0000"/>
        </patternFill>
      </fill>
    </dxf>
    <dxf>
      <font>
        <color rgb="FFFF0000"/>
      </font>
      <fill>
        <patternFill>
          <fgColor auto="1"/>
          <bgColor rgb="FFFFFF00"/>
        </patternFill>
      </fill>
    </dxf>
    <dxf>
      <font>
        <color auto="1"/>
      </font>
      <fill>
        <patternFill>
          <bgColor theme="6" tint="0.39994506668294322"/>
        </patternFill>
      </fill>
    </dxf>
    <dxf>
      <font>
        <color theme="0"/>
      </font>
      <fill>
        <patternFill>
          <bgColor rgb="FFFF0000"/>
        </patternFill>
      </fill>
    </dxf>
    <dxf>
      <font>
        <color rgb="FFFF0000"/>
      </font>
      <fill>
        <patternFill>
          <fgColor auto="1"/>
          <bgColor rgb="FFFFFF00"/>
        </patternFill>
      </fill>
    </dxf>
    <dxf>
      <font>
        <color auto="1"/>
      </font>
      <fill>
        <patternFill>
          <bgColor theme="6" tint="0.39994506668294322"/>
        </patternFill>
      </fill>
    </dxf>
    <dxf>
      <font>
        <color theme="0"/>
      </font>
      <fill>
        <patternFill>
          <bgColor rgb="FFFF0000"/>
        </patternFill>
      </fill>
    </dxf>
    <dxf>
      <font>
        <color rgb="FFFF0000"/>
      </font>
      <fill>
        <patternFill>
          <fgColor auto="1"/>
          <bgColor rgb="FFFFFF00"/>
        </patternFill>
      </fill>
    </dxf>
    <dxf>
      <font>
        <color auto="1"/>
      </font>
      <fill>
        <patternFill>
          <bgColor theme="6" tint="0.39994506668294322"/>
        </patternFill>
      </fill>
    </dxf>
    <dxf>
      <font>
        <color theme="0"/>
      </font>
      <fill>
        <patternFill>
          <bgColor rgb="FFFF0000"/>
        </patternFill>
      </fill>
    </dxf>
    <dxf>
      <font>
        <color rgb="FFFF0000"/>
      </font>
      <fill>
        <patternFill>
          <fgColor auto="1"/>
          <bgColor rgb="FFFFFF00"/>
        </patternFill>
      </fill>
    </dxf>
    <dxf>
      <font>
        <color auto="1"/>
      </font>
      <fill>
        <patternFill>
          <bgColor theme="6" tint="0.39994506668294322"/>
        </patternFill>
      </fill>
    </dxf>
    <dxf>
      <font>
        <color theme="0"/>
      </font>
      <fill>
        <patternFill>
          <bgColor rgb="FFFF0000"/>
        </patternFill>
      </fill>
    </dxf>
    <dxf>
      <font>
        <color rgb="FFFF0000"/>
      </font>
      <fill>
        <patternFill>
          <fgColor auto="1"/>
          <bgColor rgb="FFFFFF00"/>
        </patternFill>
      </fill>
    </dxf>
    <dxf>
      <font>
        <color auto="1"/>
      </font>
      <fill>
        <patternFill>
          <bgColor theme="6" tint="0.39994506668294322"/>
        </patternFill>
      </fill>
    </dxf>
    <dxf>
      <font>
        <color theme="0"/>
      </font>
      <fill>
        <patternFill>
          <bgColor rgb="FFFF0000"/>
        </patternFill>
      </fill>
    </dxf>
    <dxf>
      <font>
        <color rgb="FFFF0000"/>
      </font>
      <fill>
        <patternFill>
          <fgColor auto="1"/>
          <bgColor rgb="FFFFFF00"/>
        </patternFill>
      </fill>
    </dxf>
    <dxf>
      <font>
        <color auto="1"/>
      </font>
      <fill>
        <patternFill>
          <bgColor theme="6" tint="0.39994506668294322"/>
        </patternFill>
      </fill>
    </dxf>
    <dxf>
      <font>
        <color theme="0"/>
      </font>
      <fill>
        <patternFill>
          <bgColor rgb="FFFF0000"/>
        </patternFill>
      </fill>
    </dxf>
    <dxf>
      <font>
        <color rgb="FFFF0000"/>
      </font>
      <fill>
        <patternFill>
          <fgColor auto="1"/>
          <bgColor rgb="FFFFFF00"/>
        </patternFill>
      </fill>
    </dxf>
    <dxf>
      <font>
        <color auto="1"/>
      </font>
      <fill>
        <patternFill>
          <bgColor theme="6" tint="0.39994506668294322"/>
        </patternFill>
      </fill>
    </dxf>
    <dxf>
      <font>
        <color theme="0"/>
      </font>
      <fill>
        <patternFill>
          <bgColor rgb="FFFF0000"/>
        </patternFill>
      </fill>
    </dxf>
    <dxf>
      <font>
        <color rgb="FFFF0000"/>
      </font>
      <fill>
        <patternFill>
          <fgColor auto="1"/>
          <bgColor rgb="FFFFFF00"/>
        </patternFill>
      </fill>
    </dxf>
    <dxf>
      <font>
        <color auto="1"/>
      </font>
      <fill>
        <patternFill>
          <bgColor theme="6" tint="0.39994506668294322"/>
        </patternFill>
      </fill>
    </dxf>
    <dxf>
      <font>
        <color theme="0"/>
      </font>
      <fill>
        <patternFill>
          <bgColor rgb="FFFF0000"/>
        </patternFill>
      </fill>
    </dxf>
    <dxf>
      <font>
        <color rgb="FFFF0000"/>
      </font>
      <fill>
        <patternFill>
          <fgColor auto="1"/>
          <bgColor rgb="FFFFFF00"/>
        </patternFill>
      </fill>
    </dxf>
    <dxf>
      <font>
        <color auto="1"/>
      </font>
      <fill>
        <patternFill>
          <bgColor theme="6" tint="0.39994506668294322"/>
        </patternFill>
      </fill>
    </dxf>
    <dxf>
      <font>
        <color theme="0"/>
      </font>
      <fill>
        <patternFill>
          <bgColor rgb="FFFF0000"/>
        </patternFill>
      </fill>
    </dxf>
    <dxf>
      <font>
        <color rgb="FFFF0000"/>
      </font>
      <fill>
        <patternFill>
          <fgColor auto="1"/>
          <bgColor rgb="FFFFFF00"/>
        </patternFill>
      </fill>
    </dxf>
    <dxf>
      <font>
        <color auto="1"/>
      </font>
      <fill>
        <patternFill>
          <bgColor theme="6" tint="0.39994506668294322"/>
        </patternFill>
      </fill>
    </dxf>
    <dxf>
      <font>
        <color theme="0"/>
      </font>
      <fill>
        <patternFill>
          <bgColor rgb="FFFF0000"/>
        </patternFill>
      </fill>
    </dxf>
    <dxf>
      <font>
        <color rgb="FFFF0000"/>
      </font>
      <fill>
        <patternFill>
          <fgColor auto="1"/>
          <bgColor rgb="FFFFFF00"/>
        </patternFill>
      </fill>
    </dxf>
    <dxf>
      <font>
        <color auto="1"/>
      </font>
      <fill>
        <patternFill>
          <bgColor theme="6" tint="0.39994506668294322"/>
        </patternFill>
      </fill>
    </dxf>
    <dxf>
      <font>
        <color theme="0"/>
      </font>
      <fill>
        <patternFill>
          <bgColor rgb="FFFF0000"/>
        </patternFill>
      </fill>
    </dxf>
    <dxf>
      <font>
        <color rgb="FFFF0000"/>
      </font>
      <fill>
        <patternFill>
          <fgColor auto="1"/>
          <bgColor rgb="FFFFFF00"/>
        </patternFill>
      </fill>
    </dxf>
    <dxf>
      <font>
        <color auto="1"/>
      </font>
      <fill>
        <patternFill>
          <bgColor theme="6" tint="0.39994506668294322"/>
        </patternFill>
      </fill>
    </dxf>
    <dxf>
      <font>
        <color theme="0"/>
      </font>
      <fill>
        <patternFill>
          <bgColor rgb="FFFF0000"/>
        </patternFill>
      </fill>
    </dxf>
    <dxf>
      <font>
        <color rgb="FFFF0000"/>
      </font>
      <fill>
        <patternFill>
          <fgColor auto="1"/>
          <bgColor rgb="FFFFFF00"/>
        </patternFill>
      </fill>
    </dxf>
    <dxf>
      <font>
        <color auto="1"/>
      </font>
      <fill>
        <patternFill>
          <bgColor theme="6" tint="0.39994506668294322"/>
        </patternFill>
      </fill>
    </dxf>
    <dxf>
      <font>
        <color theme="0"/>
      </font>
      <fill>
        <patternFill>
          <bgColor rgb="FFFF0000"/>
        </patternFill>
      </fill>
    </dxf>
    <dxf>
      <font>
        <color rgb="FFFF0000"/>
      </font>
      <fill>
        <patternFill>
          <fgColor auto="1"/>
          <bgColor rgb="FFFFFF00"/>
        </patternFill>
      </fill>
    </dxf>
    <dxf>
      <font>
        <color auto="1"/>
      </font>
      <fill>
        <patternFill>
          <bgColor theme="6" tint="0.39994506668294322"/>
        </patternFill>
      </fill>
    </dxf>
    <dxf>
      <font>
        <color theme="0"/>
      </font>
      <fill>
        <patternFill>
          <bgColor rgb="FFFF0000"/>
        </patternFill>
      </fill>
    </dxf>
    <dxf>
      <font>
        <color rgb="FFFF0000"/>
      </font>
      <fill>
        <patternFill>
          <fgColor auto="1"/>
          <bgColor rgb="FFFFFF00"/>
        </patternFill>
      </fill>
    </dxf>
    <dxf>
      <font>
        <color auto="1"/>
      </font>
      <fill>
        <patternFill>
          <bgColor theme="6" tint="0.39994506668294322"/>
        </patternFill>
      </fill>
    </dxf>
    <dxf>
      <font>
        <color theme="0"/>
      </font>
      <fill>
        <patternFill>
          <bgColor rgb="FFFF0000"/>
        </patternFill>
      </fill>
    </dxf>
    <dxf>
      <font>
        <color rgb="FFFF0000"/>
      </font>
      <fill>
        <patternFill>
          <fgColor auto="1"/>
          <bgColor rgb="FFFFFF00"/>
        </patternFill>
      </fill>
    </dxf>
    <dxf>
      <font>
        <color auto="1"/>
      </font>
      <fill>
        <patternFill>
          <bgColor theme="6" tint="0.39994506668294322"/>
        </patternFill>
      </fill>
    </dxf>
    <dxf>
      <font>
        <color theme="0"/>
      </font>
      <fill>
        <patternFill>
          <bgColor rgb="FFFF0000"/>
        </patternFill>
      </fill>
    </dxf>
    <dxf>
      <font>
        <color rgb="FFFF0000"/>
      </font>
      <fill>
        <patternFill>
          <fgColor auto="1"/>
          <bgColor rgb="FFFFFF00"/>
        </patternFill>
      </fill>
    </dxf>
    <dxf>
      <font>
        <color auto="1"/>
      </font>
      <fill>
        <patternFill>
          <bgColor theme="6" tint="0.39994506668294322"/>
        </patternFill>
      </fill>
    </dxf>
    <dxf>
      <font>
        <color theme="0"/>
      </font>
      <fill>
        <patternFill>
          <bgColor rgb="FFFF0000"/>
        </patternFill>
      </fill>
    </dxf>
    <dxf>
      <font>
        <color rgb="FFFF0000"/>
      </font>
      <fill>
        <patternFill>
          <fgColor auto="1"/>
          <bgColor rgb="FFFFFF00"/>
        </patternFill>
      </fill>
    </dxf>
    <dxf>
      <font>
        <color auto="1"/>
      </font>
      <fill>
        <patternFill>
          <bgColor theme="6" tint="0.39994506668294322"/>
        </patternFill>
      </fill>
    </dxf>
    <dxf>
      <font>
        <color theme="0"/>
      </font>
      <fill>
        <patternFill>
          <bgColor rgb="FFFF0000"/>
        </patternFill>
      </fill>
    </dxf>
    <dxf>
      <font>
        <color rgb="FFFF0000"/>
      </font>
      <fill>
        <patternFill>
          <fgColor auto="1"/>
          <bgColor rgb="FFFFFF00"/>
        </patternFill>
      </fill>
    </dxf>
    <dxf>
      <font>
        <color auto="1"/>
      </font>
      <fill>
        <patternFill>
          <bgColor theme="6" tint="0.39994506668294322"/>
        </patternFill>
      </fill>
    </dxf>
    <dxf>
      <font>
        <color theme="0"/>
      </font>
      <fill>
        <patternFill>
          <bgColor rgb="FFFF0000"/>
        </patternFill>
      </fill>
    </dxf>
    <dxf>
      <font>
        <color rgb="FFFF0000"/>
      </font>
      <fill>
        <patternFill>
          <fgColor auto="1"/>
          <bgColor rgb="FFFFFF00"/>
        </patternFill>
      </fill>
    </dxf>
    <dxf>
      <font>
        <color auto="1"/>
      </font>
      <fill>
        <patternFill>
          <bgColor theme="6" tint="0.39994506668294322"/>
        </patternFill>
      </fill>
    </dxf>
    <dxf>
      <font>
        <color theme="0"/>
      </font>
      <fill>
        <patternFill>
          <bgColor rgb="FFFF0000"/>
        </patternFill>
      </fill>
    </dxf>
    <dxf>
      <font>
        <color rgb="FFFF0000"/>
      </font>
      <fill>
        <patternFill>
          <fgColor auto="1"/>
          <bgColor rgb="FFFFFF00"/>
        </patternFill>
      </fill>
    </dxf>
    <dxf>
      <font>
        <color auto="1"/>
      </font>
      <fill>
        <patternFill>
          <bgColor theme="6" tint="0.39994506668294322"/>
        </patternFill>
      </fill>
    </dxf>
    <dxf>
      <font>
        <color theme="0"/>
      </font>
      <fill>
        <patternFill>
          <bgColor rgb="FFFF0000"/>
        </patternFill>
      </fill>
    </dxf>
    <dxf>
      <font>
        <color rgb="FFFF0000"/>
      </font>
      <fill>
        <patternFill>
          <fgColor auto="1"/>
          <bgColor rgb="FFFFFF00"/>
        </patternFill>
      </fill>
    </dxf>
    <dxf>
      <font>
        <color auto="1"/>
      </font>
      <fill>
        <patternFill>
          <bgColor theme="6" tint="0.39994506668294322"/>
        </patternFill>
      </fill>
    </dxf>
    <dxf>
      <font>
        <color theme="0"/>
      </font>
      <fill>
        <patternFill>
          <bgColor rgb="FFFF0000"/>
        </patternFill>
      </fill>
    </dxf>
    <dxf>
      <font>
        <color rgb="FFFF0000"/>
      </font>
      <fill>
        <patternFill>
          <fgColor auto="1"/>
          <bgColor rgb="FFFFFF00"/>
        </patternFill>
      </fill>
    </dxf>
    <dxf>
      <font>
        <color auto="1"/>
      </font>
      <fill>
        <patternFill>
          <bgColor theme="6" tint="0.39994506668294322"/>
        </patternFill>
      </fill>
    </dxf>
    <dxf>
      <font>
        <color theme="0"/>
      </font>
      <fill>
        <patternFill>
          <bgColor rgb="FFFF0000"/>
        </patternFill>
      </fill>
    </dxf>
    <dxf>
      <font>
        <color rgb="FFFF0000"/>
      </font>
      <fill>
        <patternFill>
          <fgColor auto="1"/>
          <bgColor rgb="FFFFFF00"/>
        </patternFill>
      </fill>
    </dxf>
    <dxf>
      <font>
        <color auto="1"/>
      </font>
      <fill>
        <patternFill>
          <bgColor theme="6" tint="0.39994506668294322"/>
        </patternFill>
      </fill>
    </dxf>
    <dxf>
      <font>
        <color theme="0"/>
      </font>
      <fill>
        <patternFill>
          <bgColor rgb="FFFF0000"/>
        </patternFill>
      </fill>
    </dxf>
    <dxf>
      <font>
        <color rgb="FFFF0000"/>
      </font>
      <fill>
        <patternFill>
          <fgColor auto="1"/>
          <bgColor rgb="FFFFFF00"/>
        </patternFill>
      </fill>
    </dxf>
    <dxf>
      <font>
        <color auto="1"/>
      </font>
      <fill>
        <patternFill>
          <bgColor theme="6" tint="0.39994506668294322"/>
        </patternFill>
      </fill>
    </dxf>
    <dxf>
      <font>
        <color theme="0"/>
      </font>
      <fill>
        <patternFill>
          <bgColor rgb="FFFF0000"/>
        </patternFill>
      </fill>
    </dxf>
    <dxf>
      <font>
        <color rgb="FFFF0000"/>
      </font>
      <fill>
        <patternFill>
          <fgColor auto="1"/>
          <bgColor rgb="FFFFFF00"/>
        </patternFill>
      </fill>
    </dxf>
    <dxf>
      <font>
        <color auto="1"/>
      </font>
      <fill>
        <patternFill>
          <bgColor theme="6" tint="0.39994506668294322"/>
        </patternFill>
      </fill>
    </dxf>
    <dxf>
      <font>
        <color theme="0"/>
      </font>
      <fill>
        <patternFill>
          <bgColor rgb="FFFF0000"/>
        </patternFill>
      </fill>
    </dxf>
    <dxf>
      <font>
        <color rgb="FFFF0000"/>
      </font>
      <fill>
        <patternFill>
          <fgColor auto="1"/>
          <bgColor rgb="FFFFFF00"/>
        </patternFill>
      </fill>
    </dxf>
    <dxf>
      <font>
        <color auto="1"/>
      </font>
      <fill>
        <patternFill>
          <bgColor theme="6" tint="0.39994506668294322"/>
        </patternFill>
      </fill>
    </dxf>
    <dxf>
      <font>
        <color theme="0"/>
      </font>
      <fill>
        <patternFill>
          <bgColor rgb="FFFF0000"/>
        </patternFill>
      </fill>
    </dxf>
    <dxf>
      <font>
        <color rgb="FFFF0000"/>
      </font>
      <fill>
        <patternFill>
          <fgColor auto="1"/>
          <bgColor rgb="FFFFFF00"/>
        </patternFill>
      </fill>
    </dxf>
    <dxf>
      <font>
        <color auto="1"/>
      </font>
      <fill>
        <patternFill>
          <bgColor theme="6" tint="0.39994506668294322"/>
        </patternFill>
      </fill>
    </dxf>
    <dxf>
      <font>
        <color theme="0"/>
      </font>
      <fill>
        <patternFill>
          <bgColor rgb="FFFF0000"/>
        </patternFill>
      </fill>
    </dxf>
    <dxf>
      <font>
        <color rgb="FFFF0000"/>
      </font>
      <fill>
        <patternFill>
          <fgColor auto="1"/>
          <bgColor rgb="FFFFFF00"/>
        </patternFill>
      </fill>
    </dxf>
    <dxf>
      <font>
        <color auto="1"/>
      </font>
      <fill>
        <patternFill>
          <bgColor theme="6" tint="0.39994506668294322"/>
        </patternFill>
      </fill>
    </dxf>
    <dxf>
      <font>
        <color theme="0"/>
      </font>
      <fill>
        <patternFill>
          <bgColor rgb="FFFF0000"/>
        </patternFill>
      </fill>
    </dxf>
    <dxf>
      <font>
        <color rgb="FFFF0000"/>
      </font>
      <fill>
        <patternFill>
          <fgColor auto="1"/>
          <bgColor rgb="FFFFFF00"/>
        </patternFill>
      </fill>
    </dxf>
    <dxf>
      <font>
        <color auto="1"/>
      </font>
      <fill>
        <patternFill>
          <bgColor theme="6" tint="0.39994506668294322"/>
        </patternFill>
      </fill>
    </dxf>
    <dxf>
      <font>
        <color theme="0"/>
      </font>
      <fill>
        <patternFill>
          <bgColor rgb="FFFF0000"/>
        </patternFill>
      </fill>
    </dxf>
    <dxf>
      <font>
        <color rgb="FFFF0000"/>
      </font>
      <fill>
        <patternFill>
          <fgColor auto="1"/>
          <bgColor rgb="FFFFFF00"/>
        </patternFill>
      </fill>
    </dxf>
    <dxf>
      <font>
        <color auto="1"/>
      </font>
      <fill>
        <patternFill>
          <bgColor theme="6" tint="0.39994506668294322"/>
        </patternFill>
      </fill>
    </dxf>
    <dxf>
      <font>
        <color theme="0"/>
      </font>
      <fill>
        <patternFill>
          <bgColor rgb="FFFF0000"/>
        </patternFill>
      </fill>
    </dxf>
    <dxf>
      <font>
        <color rgb="FFFF0000"/>
      </font>
      <fill>
        <patternFill>
          <fgColor auto="1"/>
          <bgColor rgb="FFFFFF00"/>
        </patternFill>
      </fill>
    </dxf>
    <dxf>
      <font>
        <color auto="1"/>
      </font>
      <fill>
        <patternFill>
          <bgColor theme="6" tint="0.39994506668294322"/>
        </patternFill>
      </fill>
    </dxf>
    <dxf>
      <font>
        <color theme="0"/>
      </font>
      <fill>
        <patternFill>
          <bgColor rgb="FFFF0000"/>
        </patternFill>
      </fill>
    </dxf>
    <dxf>
      <font>
        <color rgb="FFFF0000"/>
      </font>
      <fill>
        <patternFill>
          <fgColor auto="1"/>
          <bgColor rgb="FFFFFF00"/>
        </patternFill>
      </fill>
    </dxf>
    <dxf>
      <font>
        <color auto="1"/>
      </font>
      <fill>
        <patternFill>
          <bgColor theme="6" tint="0.39994506668294322"/>
        </patternFill>
      </fill>
    </dxf>
    <dxf>
      <font>
        <color theme="0"/>
      </font>
      <fill>
        <patternFill>
          <bgColor rgb="FFFF0000"/>
        </patternFill>
      </fill>
    </dxf>
    <dxf>
      <font>
        <color rgb="FFFF0000"/>
      </font>
      <fill>
        <patternFill>
          <fgColor auto="1"/>
          <bgColor rgb="FFFFFF00"/>
        </patternFill>
      </fill>
    </dxf>
    <dxf>
      <font>
        <color auto="1"/>
      </font>
      <fill>
        <patternFill>
          <bgColor theme="6" tint="0.39994506668294322"/>
        </patternFill>
      </fill>
    </dxf>
    <dxf>
      <font>
        <color theme="0"/>
      </font>
      <fill>
        <patternFill>
          <bgColor rgb="FFFF0000"/>
        </patternFill>
      </fill>
    </dxf>
    <dxf>
      <font>
        <color rgb="FFFF0000"/>
      </font>
      <fill>
        <patternFill>
          <fgColor auto="1"/>
          <bgColor rgb="FFFFFF00"/>
        </patternFill>
      </fill>
    </dxf>
    <dxf>
      <font>
        <color auto="1"/>
      </font>
      <fill>
        <patternFill>
          <bgColor theme="6" tint="0.39994506668294322"/>
        </patternFill>
      </fill>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39994506668294322"/>
        </patternFill>
      </fill>
    </dxf>
    <dxf>
      <fill>
        <patternFill>
          <bgColor theme="9" tint="-0.24994659260841701"/>
        </patternFill>
      </fill>
    </dxf>
    <dxf>
      <fill>
        <patternFill>
          <bgColor rgb="FFFFFF00"/>
        </patternFill>
      </fill>
    </dxf>
    <dxf>
      <font>
        <color theme="0"/>
      </font>
      <fill>
        <patternFill>
          <bgColor rgb="FFC00000"/>
        </patternFill>
      </fill>
    </dxf>
    <dxf>
      <fill>
        <patternFill>
          <bgColor rgb="FFFFFF99"/>
        </patternFill>
      </fill>
    </dxf>
    <dxf>
      <fill>
        <patternFill>
          <bgColor theme="6" tint="0.39994506668294322"/>
        </patternFill>
      </fill>
    </dxf>
    <dxf>
      <fill>
        <patternFill>
          <bgColor rgb="FFFFFF00"/>
        </patternFill>
      </fill>
    </dxf>
    <dxf>
      <font>
        <color theme="0"/>
      </font>
      <fill>
        <patternFill>
          <bgColor rgb="FFC00000"/>
        </patternFill>
      </fill>
    </dxf>
    <dxf>
      <fill>
        <patternFill>
          <bgColor theme="6" tint="0.39994506668294322"/>
        </patternFill>
      </fill>
    </dxf>
    <dxf>
      <fill>
        <patternFill>
          <bgColor rgb="FFFFFF66"/>
        </patternFill>
      </fill>
    </dxf>
    <dxf>
      <fill>
        <patternFill>
          <bgColor rgb="FFFF6600"/>
        </patternFill>
      </fill>
    </dxf>
    <dxf>
      <font>
        <color theme="0"/>
      </font>
      <fill>
        <patternFill>
          <bgColor rgb="FFC00000"/>
        </patternFill>
      </fill>
    </dxf>
    <dxf>
      <fill>
        <patternFill>
          <bgColor theme="6" tint="0.39994506668294322"/>
        </patternFill>
      </fill>
    </dxf>
    <dxf>
      <fill>
        <patternFill>
          <bgColor theme="9" tint="-0.24994659260841701"/>
        </patternFill>
      </fill>
    </dxf>
    <dxf>
      <fill>
        <patternFill>
          <bgColor rgb="FFFFFF00"/>
        </patternFill>
      </fill>
    </dxf>
    <dxf>
      <font>
        <color theme="0"/>
      </font>
      <fill>
        <patternFill>
          <bgColor rgb="FFC00000"/>
        </patternFill>
      </fill>
    </dxf>
    <dxf>
      <fill>
        <patternFill>
          <bgColor rgb="FFFFFF99"/>
        </patternFill>
      </fill>
    </dxf>
    <dxf>
      <fill>
        <patternFill>
          <bgColor theme="6" tint="0.39994506668294322"/>
        </patternFill>
      </fill>
    </dxf>
    <dxf>
      <fill>
        <patternFill>
          <bgColor theme="9" tint="-0.24994659260841701"/>
        </patternFill>
      </fill>
    </dxf>
    <dxf>
      <fill>
        <patternFill>
          <bgColor rgb="FFFFFF00"/>
        </patternFill>
      </fill>
    </dxf>
    <dxf>
      <font>
        <color theme="0"/>
      </font>
      <fill>
        <patternFill>
          <bgColor rgb="FFC00000"/>
        </patternFill>
      </fill>
    </dxf>
    <dxf>
      <fill>
        <patternFill>
          <bgColor rgb="FFFFFF99"/>
        </patternFill>
      </fill>
    </dxf>
    <dxf>
      <fill>
        <patternFill>
          <bgColor theme="6" tint="0.39994506668294322"/>
        </patternFill>
      </fill>
    </dxf>
    <dxf>
      <fill>
        <patternFill>
          <bgColor rgb="FFFFFF00"/>
        </patternFill>
      </fill>
    </dxf>
    <dxf>
      <font>
        <color theme="0"/>
      </font>
      <fill>
        <patternFill>
          <bgColor rgb="FFC00000"/>
        </patternFill>
      </fill>
    </dxf>
    <dxf>
      <fill>
        <patternFill>
          <bgColor theme="6" tint="0.39994506668294322"/>
        </patternFill>
      </fill>
    </dxf>
    <dxf>
      <fill>
        <patternFill>
          <bgColor rgb="FFFFFF66"/>
        </patternFill>
      </fill>
    </dxf>
    <dxf>
      <fill>
        <patternFill>
          <bgColor rgb="FFFF6600"/>
        </patternFill>
      </fill>
    </dxf>
    <dxf>
      <font>
        <color theme="0"/>
      </font>
      <fill>
        <patternFill>
          <bgColor rgb="FFC00000"/>
        </patternFill>
      </fill>
    </dxf>
    <dxf>
      <fill>
        <patternFill>
          <bgColor theme="6" tint="0.39994506668294322"/>
        </patternFill>
      </fill>
    </dxf>
    <dxf>
      <fill>
        <patternFill>
          <bgColor theme="9" tint="-0.24994659260841701"/>
        </patternFill>
      </fill>
    </dxf>
    <dxf>
      <fill>
        <patternFill>
          <bgColor rgb="FFFFFF00"/>
        </patternFill>
      </fill>
    </dxf>
    <dxf>
      <font>
        <color theme="0"/>
      </font>
      <fill>
        <patternFill>
          <bgColor rgb="FFC00000"/>
        </patternFill>
      </fill>
    </dxf>
    <dxf>
      <fill>
        <patternFill>
          <bgColor rgb="FFFFFF99"/>
        </patternFill>
      </fill>
    </dxf>
    <dxf>
      <fill>
        <patternFill>
          <bgColor theme="6" tint="0.39994506668294322"/>
        </patternFill>
      </fill>
    </dxf>
    <dxf>
      <fill>
        <patternFill>
          <bgColor rgb="FFFFFF00"/>
        </patternFill>
      </fill>
    </dxf>
    <dxf>
      <font>
        <color theme="0"/>
      </font>
      <fill>
        <patternFill>
          <bgColor rgb="FFC00000"/>
        </patternFill>
      </fill>
    </dxf>
    <dxf>
      <fill>
        <patternFill>
          <bgColor theme="6" tint="0.39994506668294322"/>
        </patternFill>
      </fill>
    </dxf>
    <dxf>
      <fill>
        <patternFill>
          <bgColor rgb="FFFFFF66"/>
        </patternFill>
      </fill>
    </dxf>
    <dxf>
      <fill>
        <patternFill>
          <bgColor rgb="FFFF6600"/>
        </patternFill>
      </fill>
    </dxf>
    <dxf>
      <font>
        <color theme="0"/>
      </font>
      <fill>
        <patternFill>
          <bgColor rgb="FFC00000"/>
        </patternFill>
      </fill>
    </dxf>
    <dxf>
      <fill>
        <patternFill>
          <bgColor theme="6" tint="0.39994506668294322"/>
        </patternFill>
      </fill>
    </dxf>
    <dxf>
      <fill>
        <patternFill>
          <bgColor theme="9" tint="-0.24994659260841701"/>
        </patternFill>
      </fill>
    </dxf>
    <dxf>
      <fill>
        <patternFill>
          <bgColor rgb="FFFFFF00"/>
        </patternFill>
      </fill>
    </dxf>
    <dxf>
      <font>
        <color theme="0"/>
      </font>
      <fill>
        <patternFill>
          <bgColor rgb="FFC00000"/>
        </patternFill>
      </fill>
    </dxf>
    <dxf>
      <fill>
        <patternFill>
          <bgColor rgb="FFFFFF99"/>
        </patternFill>
      </fill>
    </dxf>
    <dxf>
      <fill>
        <patternFill>
          <bgColor theme="6" tint="0.39994506668294322"/>
        </patternFill>
      </fill>
    </dxf>
    <dxf>
      <fill>
        <patternFill>
          <bgColor rgb="FFFFFF00"/>
        </patternFill>
      </fill>
    </dxf>
    <dxf>
      <font>
        <color theme="0"/>
      </font>
      <fill>
        <patternFill>
          <bgColor rgb="FFC00000"/>
        </patternFill>
      </fill>
    </dxf>
    <dxf>
      <fill>
        <patternFill>
          <bgColor theme="6" tint="0.39994506668294322"/>
        </patternFill>
      </fill>
    </dxf>
    <dxf>
      <fill>
        <patternFill>
          <bgColor rgb="FFFFFF66"/>
        </patternFill>
      </fill>
    </dxf>
    <dxf>
      <fill>
        <patternFill>
          <bgColor rgb="FFFF6600"/>
        </patternFill>
      </fill>
    </dxf>
    <dxf>
      <font>
        <color theme="0"/>
      </font>
      <fill>
        <patternFill>
          <bgColor rgb="FFC00000"/>
        </patternFill>
      </fill>
    </dxf>
    <dxf>
      <fill>
        <patternFill>
          <bgColor theme="6" tint="0.39994506668294322"/>
        </patternFill>
      </fill>
    </dxf>
    <dxf>
      <fill>
        <patternFill>
          <bgColor theme="9" tint="-0.24994659260841701"/>
        </patternFill>
      </fill>
    </dxf>
    <dxf>
      <fill>
        <patternFill>
          <bgColor rgb="FFFFFF00"/>
        </patternFill>
      </fill>
    </dxf>
    <dxf>
      <font>
        <color theme="0"/>
      </font>
      <fill>
        <patternFill>
          <bgColor rgb="FFC00000"/>
        </patternFill>
      </fill>
    </dxf>
    <dxf>
      <fill>
        <patternFill>
          <bgColor rgb="FFFFFF99"/>
        </patternFill>
      </fill>
    </dxf>
    <dxf>
      <fill>
        <patternFill>
          <bgColor theme="6" tint="0.39994506668294322"/>
        </patternFill>
      </fill>
    </dxf>
    <dxf>
      <fill>
        <patternFill>
          <bgColor theme="9" tint="-0.24994659260841701"/>
        </patternFill>
      </fill>
    </dxf>
    <dxf>
      <fill>
        <patternFill>
          <bgColor rgb="FFFFFF00"/>
        </patternFill>
      </fill>
    </dxf>
    <dxf>
      <font>
        <color theme="0"/>
      </font>
      <fill>
        <patternFill>
          <bgColor rgb="FFC00000"/>
        </patternFill>
      </fill>
    </dxf>
    <dxf>
      <fill>
        <patternFill>
          <bgColor rgb="FFFFFF99"/>
        </patternFill>
      </fill>
    </dxf>
    <dxf>
      <fill>
        <patternFill>
          <bgColor theme="6" tint="0.39994506668294322"/>
        </patternFill>
      </fill>
    </dxf>
    <dxf>
      <fill>
        <patternFill>
          <bgColor rgb="FFFFFF00"/>
        </patternFill>
      </fill>
    </dxf>
    <dxf>
      <font>
        <color theme="0"/>
      </font>
      <fill>
        <patternFill>
          <bgColor rgb="FFC00000"/>
        </patternFill>
      </fill>
    </dxf>
    <dxf>
      <fill>
        <patternFill>
          <bgColor theme="6" tint="0.39994506668294322"/>
        </patternFill>
      </fill>
    </dxf>
    <dxf>
      <fill>
        <patternFill>
          <bgColor rgb="FFFFFF66"/>
        </patternFill>
      </fill>
    </dxf>
    <dxf>
      <fill>
        <patternFill>
          <bgColor rgb="FFFF6600"/>
        </patternFill>
      </fill>
    </dxf>
    <dxf>
      <font>
        <color theme="0"/>
      </font>
      <fill>
        <patternFill>
          <bgColor rgb="FFC00000"/>
        </patternFill>
      </fill>
    </dxf>
    <dxf>
      <fill>
        <patternFill>
          <bgColor theme="6" tint="0.39994506668294322"/>
        </patternFill>
      </fill>
    </dxf>
    <dxf>
      <fill>
        <patternFill>
          <bgColor theme="9" tint="-0.24994659260841701"/>
        </patternFill>
      </fill>
    </dxf>
    <dxf>
      <fill>
        <patternFill>
          <bgColor rgb="FFFFFF00"/>
        </patternFill>
      </fill>
    </dxf>
    <dxf>
      <font>
        <color theme="0"/>
      </font>
      <fill>
        <patternFill>
          <bgColor rgb="FFC00000"/>
        </patternFill>
      </fill>
    </dxf>
    <dxf>
      <fill>
        <patternFill>
          <bgColor rgb="FFFFFF99"/>
        </patternFill>
      </fill>
    </dxf>
    <dxf>
      <fill>
        <patternFill>
          <bgColor theme="6" tint="0.39994506668294322"/>
        </patternFill>
      </fill>
    </dxf>
    <dxf>
      <fill>
        <patternFill>
          <bgColor rgb="FFFFFF00"/>
        </patternFill>
      </fill>
    </dxf>
    <dxf>
      <font>
        <color theme="0"/>
      </font>
      <fill>
        <patternFill>
          <bgColor rgb="FFC00000"/>
        </patternFill>
      </fill>
    </dxf>
    <dxf>
      <fill>
        <patternFill>
          <bgColor theme="6" tint="0.39994506668294322"/>
        </patternFill>
      </fill>
    </dxf>
    <dxf>
      <fill>
        <patternFill>
          <bgColor rgb="FFFFFF66"/>
        </patternFill>
      </fill>
    </dxf>
    <dxf>
      <fill>
        <patternFill>
          <bgColor rgb="FFFF6600"/>
        </patternFill>
      </fill>
    </dxf>
    <dxf>
      <font>
        <color theme="0"/>
      </font>
      <fill>
        <patternFill>
          <bgColor rgb="FFC00000"/>
        </patternFill>
      </fill>
    </dxf>
  </dxfs>
  <tableStyles count="0" defaultTableStyle="TableStyleMedium9" defaultPivotStyle="PivotStyleLight16"/>
  <colors>
    <mruColors>
      <color rgb="FFFFFF66"/>
      <color rgb="FFF8FDBB"/>
      <color rgb="FFFFCCCC"/>
      <color rgb="FFFFFFCC"/>
      <color rgb="FF425222"/>
      <color rgb="FFCC0000"/>
      <color rgb="FFFFFF9B"/>
      <color rgb="FFFFFF99"/>
      <color rgb="FFF5F8EE"/>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solidFill>
                  <a:schemeClr val="bg1"/>
                </a:solidFill>
              </a:rPr>
              <a:t>TOTAL RIESGOS - 28</a:t>
            </a:r>
          </a:p>
        </c:rich>
      </c:tx>
      <c:layout>
        <c:manualLayout>
          <c:xMode val="edge"/>
          <c:yMode val="edge"/>
          <c:x val="0.3475067804024497"/>
          <c:y val="1.8518518518518517E-2"/>
        </c:manualLayout>
      </c:layout>
      <c:overlay val="0"/>
      <c:spPr>
        <a:solidFill>
          <a:srgbClr val="002060"/>
        </a:solidFill>
        <a:ln>
          <a:noFill/>
        </a:ln>
        <a:effectLst/>
      </c:sp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B5C-484E-B87A-1D0AD624B56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B5C-484E-B87A-1D0AD624B56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B5C-484E-B87A-1D0AD624B56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B5C-484E-B87A-1D0AD624B56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B5C-484E-B87A-1D0AD624B56E}"/>
              </c:ext>
            </c:extLst>
          </c:dPt>
          <c:cat>
            <c:strRef>
              <c:f>Hoja1!$B$4:$B$8</c:f>
              <c:strCache>
                <c:ptCount val="5"/>
                <c:pt idx="0">
                  <c:v>FRAUDE INTERNO</c:v>
                </c:pt>
                <c:pt idx="1">
                  <c:v>FRAUDE EXTERNO</c:v>
                </c:pt>
                <c:pt idx="2">
                  <c:v>RELACIONES LABORALES</c:v>
                </c:pt>
                <c:pt idx="3">
                  <c:v>EJECUCIÓN Y ADMINISTRACIÓN DE PROCESOS</c:v>
                </c:pt>
                <c:pt idx="4">
                  <c:v>CLIENTES</c:v>
                </c:pt>
              </c:strCache>
            </c:strRef>
          </c:cat>
          <c:val>
            <c:numRef>
              <c:f>Hoja1!$C$4:$C$8</c:f>
              <c:numCache>
                <c:formatCode>General</c:formatCode>
                <c:ptCount val="5"/>
                <c:pt idx="0">
                  <c:v>10</c:v>
                </c:pt>
                <c:pt idx="1">
                  <c:v>6</c:v>
                </c:pt>
                <c:pt idx="2">
                  <c:v>6</c:v>
                </c:pt>
                <c:pt idx="3">
                  <c:v>5</c:v>
                </c:pt>
                <c:pt idx="4">
                  <c:v>1</c:v>
                </c:pt>
              </c:numCache>
            </c:numRef>
          </c:val>
          <c:extLst>
            <c:ext xmlns:c16="http://schemas.microsoft.com/office/drawing/2014/chart" uri="{C3380CC4-5D6E-409C-BE32-E72D297353CC}">
              <c16:uniqueId val="{0000000A-6B5C-484E-B87A-1D0AD624B56E}"/>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RIESGOS DE CORRUPCIÓN</a:t>
            </a:r>
          </a:p>
        </c:rich>
      </c:tx>
      <c:overlay val="0"/>
      <c:spPr>
        <a:noFill/>
        <a:ln>
          <a:noFill/>
        </a:ln>
        <a:effectLst/>
      </c:sp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AE4-4FA2-AFE6-C0B71230DDF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AE4-4FA2-AFE6-C0B71230DDF6}"/>
              </c:ext>
            </c:extLst>
          </c:dPt>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s-CO"/>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c15:spPr>
              </c:ext>
            </c:extLst>
          </c:dLbls>
          <c:cat>
            <c:strRef>
              <c:f>Hoja1!$B$30:$B$31</c:f>
              <c:strCache>
                <c:ptCount val="2"/>
                <c:pt idx="0">
                  <c:v>CORRUPCIÓN</c:v>
                </c:pt>
                <c:pt idx="1">
                  <c:v>OTROS</c:v>
                </c:pt>
              </c:strCache>
            </c:strRef>
          </c:cat>
          <c:val>
            <c:numRef>
              <c:f>Hoja1!$C$30:$C$31</c:f>
              <c:numCache>
                <c:formatCode>General</c:formatCode>
                <c:ptCount val="2"/>
                <c:pt idx="0">
                  <c:v>16</c:v>
                </c:pt>
                <c:pt idx="1">
                  <c:v>12</c:v>
                </c:pt>
              </c:numCache>
            </c:numRef>
          </c:val>
          <c:extLst>
            <c:ext xmlns:c16="http://schemas.microsoft.com/office/drawing/2014/chart" uri="{C3380CC4-5D6E-409C-BE32-E72D297353CC}">
              <c16:uniqueId val="{00000004-1AE4-4FA2-AFE6-C0B71230DDF6}"/>
            </c:ext>
          </c:extLst>
        </c:ser>
        <c:dLbls>
          <c:showLegendKey val="0"/>
          <c:showVal val="0"/>
          <c:showCatName val="0"/>
          <c:showSerName val="0"/>
          <c:showPercent val="0"/>
          <c:showBubbleSize val="0"/>
          <c:showLeaderLines val="0"/>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cid:image012.png@01D4A9C5.93D5A290"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657225</xdr:colOff>
      <xdr:row>8</xdr:row>
      <xdr:rowOff>61912</xdr:rowOff>
    </xdr:from>
    <xdr:to>
      <xdr:col>11</xdr:col>
      <xdr:colOff>657225</xdr:colOff>
      <xdr:row>22</xdr:row>
      <xdr:rowOff>138112</xdr:rowOff>
    </xdr:to>
    <xdr:graphicFrame macro="">
      <xdr:nvGraphicFramePr>
        <xdr:cNvPr id="2" name="Gráfico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657225</xdr:colOff>
      <xdr:row>25</xdr:row>
      <xdr:rowOff>133350</xdr:rowOff>
    </xdr:from>
    <xdr:to>
      <xdr:col>11</xdr:col>
      <xdr:colOff>657225</xdr:colOff>
      <xdr:row>40</xdr:row>
      <xdr:rowOff>38099</xdr:rowOff>
    </xdr:to>
    <xdr:graphicFrame macro="">
      <xdr:nvGraphicFramePr>
        <xdr:cNvPr id="4" name="Gráfico 3">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476250</xdr:colOff>
      <xdr:row>1</xdr:row>
      <xdr:rowOff>106176</xdr:rowOff>
    </xdr:from>
    <xdr:to>
      <xdr:col>3</xdr:col>
      <xdr:colOff>77343</xdr:colOff>
      <xdr:row>3</xdr:row>
      <xdr:rowOff>642938</xdr:rowOff>
    </xdr:to>
    <xdr:pic>
      <xdr:nvPicPr>
        <xdr:cNvPr id="4" name="Imagen 1">
          <a:extLst>
            <a:ext uri="{FF2B5EF4-FFF2-40B4-BE49-F238E27FC236}">
              <a16:creationId xmlns:a16="http://schemas.microsoft.com/office/drawing/2014/main" id="{FD6F62AE-2060-4D63-8151-84611F33DB32}"/>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476250" y="415739"/>
          <a:ext cx="2696718" cy="20607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476250</xdr:colOff>
      <xdr:row>1</xdr:row>
      <xdr:rowOff>106176</xdr:rowOff>
    </xdr:from>
    <xdr:to>
      <xdr:col>3</xdr:col>
      <xdr:colOff>77343</xdr:colOff>
      <xdr:row>3</xdr:row>
      <xdr:rowOff>642938</xdr:rowOff>
    </xdr:to>
    <xdr:pic>
      <xdr:nvPicPr>
        <xdr:cNvPr id="3" name="Imagen 1">
          <a:extLst>
            <a:ext uri="{FF2B5EF4-FFF2-40B4-BE49-F238E27FC236}">
              <a16:creationId xmlns:a16="http://schemas.microsoft.com/office/drawing/2014/main" id="{6262444B-1E82-412A-ACB5-DB43FC0D809E}"/>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476250" y="420501"/>
          <a:ext cx="2696718" cy="20702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O36"/>
  <sheetViews>
    <sheetView topLeftCell="H1" workbookViewId="0">
      <selection activeCell="L10" sqref="L10"/>
    </sheetView>
  </sheetViews>
  <sheetFormatPr baseColWidth="10" defaultRowHeight="15" x14ac:dyDescent="0.25"/>
  <sheetData>
    <row r="2" spans="2:3" x14ac:dyDescent="0.25">
      <c r="B2" t="s">
        <v>12</v>
      </c>
    </row>
    <row r="4" spans="2:3" x14ac:dyDescent="0.25">
      <c r="B4" t="s">
        <v>13</v>
      </c>
      <c r="C4">
        <v>10</v>
      </c>
    </row>
    <row r="5" spans="2:3" x14ac:dyDescent="0.25">
      <c r="B5" t="s">
        <v>14</v>
      </c>
      <c r="C5">
        <v>6</v>
      </c>
    </row>
    <row r="6" spans="2:3" x14ac:dyDescent="0.25">
      <c r="B6" t="s">
        <v>15</v>
      </c>
      <c r="C6">
        <v>6</v>
      </c>
    </row>
    <row r="7" spans="2:3" x14ac:dyDescent="0.25">
      <c r="B7" t="s">
        <v>16</v>
      </c>
      <c r="C7">
        <v>5</v>
      </c>
    </row>
    <row r="8" spans="2:3" x14ac:dyDescent="0.25">
      <c r="B8" t="s">
        <v>17</v>
      </c>
      <c r="C8">
        <v>1</v>
      </c>
    </row>
    <row r="28" spans="2:3" x14ac:dyDescent="0.25">
      <c r="B28" t="s">
        <v>12</v>
      </c>
    </row>
    <row r="30" spans="2:3" x14ac:dyDescent="0.25">
      <c r="B30" t="s">
        <v>18</v>
      </c>
      <c r="C30">
        <v>16</v>
      </c>
    </row>
    <row r="31" spans="2:3" x14ac:dyDescent="0.25">
      <c r="B31" t="s">
        <v>19</v>
      </c>
      <c r="C31">
        <v>12</v>
      </c>
    </row>
    <row r="36" spans="15:15" x14ac:dyDescent="0.25">
      <c r="O36" s="1"/>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B14F4E-6F24-466A-8A92-79642D78892D}">
  <dimension ref="A1:XEB1048161"/>
  <sheetViews>
    <sheetView topLeftCell="AL523" zoomScale="55" zoomScaleNormal="55" workbookViewId="0">
      <selection activeCell="D22" sqref="D22:D25"/>
    </sheetView>
  </sheetViews>
  <sheetFormatPr baseColWidth="10" defaultRowHeight="15" x14ac:dyDescent="0.25"/>
  <cols>
    <col min="1" max="1" width="5.7109375" style="186" customWidth="1"/>
    <col min="2" max="2" width="5.85546875" style="186" customWidth="1"/>
    <col min="3" max="3" width="23.7109375" style="185" customWidth="1"/>
    <col min="4" max="5" width="26.85546875" style="185" customWidth="1"/>
    <col min="6" max="6" width="18.42578125" style="185" customWidth="1"/>
    <col min="7" max="7" width="18.5703125" style="185" customWidth="1"/>
    <col min="8" max="9" width="2.5703125" style="185" hidden="1" customWidth="1"/>
    <col min="10" max="10" width="3.28515625" style="185" customWidth="1"/>
    <col min="11" max="12" width="3.42578125" style="185" customWidth="1"/>
    <col min="13" max="13" width="6" style="185" customWidth="1"/>
    <col min="14" max="14" width="23.5703125" style="185" customWidth="1"/>
    <col min="15" max="16" width="26.7109375" style="185" customWidth="1"/>
    <col min="17" max="18" width="18.42578125" style="185" customWidth="1"/>
    <col min="19" max="19" width="3.85546875" style="185" hidden="1" customWidth="1"/>
    <col min="20" max="20" width="11.42578125" style="185" hidden="1" customWidth="1"/>
    <col min="21" max="21" width="3.42578125" style="185" customWidth="1"/>
    <col min="22" max="22" width="4.7109375" style="185" customWidth="1"/>
    <col min="23" max="23" width="3.42578125" style="185" customWidth="1"/>
    <col min="24" max="24" width="6" style="185" customWidth="1"/>
    <col min="25" max="25" width="23.5703125" style="185" customWidth="1"/>
    <col min="26" max="27" width="26.7109375" style="185" customWidth="1"/>
    <col min="28" max="29" width="18.42578125" style="185" customWidth="1"/>
    <col min="30" max="31" width="11.42578125" style="185" hidden="1" customWidth="1"/>
    <col min="32" max="32" width="3.42578125" style="185" customWidth="1"/>
    <col min="33" max="33" width="6" style="185" customWidth="1"/>
    <col min="34" max="34" width="3.42578125" style="185" customWidth="1"/>
    <col min="35" max="35" width="6" style="185" customWidth="1"/>
    <col min="36" max="36" width="23.5703125" style="185" customWidth="1"/>
    <col min="37" max="38" width="26.7109375" style="185" customWidth="1"/>
    <col min="39" max="40" width="18.42578125" style="185" customWidth="1"/>
    <col min="41" max="42" width="11.42578125" style="185" hidden="1" customWidth="1"/>
    <col min="43" max="43" width="3.42578125" style="185" customWidth="1"/>
    <col min="44" max="44" width="6" style="185" customWidth="1"/>
    <col min="45" max="45" width="3.42578125" style="185" customWidth="1"/>
    <col min="46" max="46" width="6" style="185" customWidth="1"/>
    <col min="47" max="47" width="23.5703125" style="185" customWidth="1"/>
    <col min="48" max="49" width="26.7109375" style="185" customWidth="1"/>
    <col min="50" max="51" width="18.42578125" style="185" customWidth="1"/>
    <col min="52" max="53" width="2.5703125" style="185" hidden="1" customWidth="1"/>
    <col min="54" max="54" width="3.42578125" style="185" customWidth="1"/>
    <col min="55" max="55" width="6" style="185" customWidth="1"/>
    <col min="56" max="56" width="3.42578125" style="185" customWidth="1"/>
    <col min="57" max="57" width="6" style="185" customWidth="1"/>
    <col min="58" max="58" width="23.5703125" style="185" customWidth="1"/>
    <col min="59" max="60" width="26.7109375" style="185" customWidth="1"/>
    <col min="61" max="62" width="18.42578125" style="185" customWidth="1"/>
    <col min="63" max="63" width="6" style="185" customWidth="1"/>
    <col min="64" max="64" width="5.140625" style="185" customWidth="1"/>
    <col min="65" max="67" width="3" style="185" bestFit="1" customWidth="1"/>
    <col min="68" max="68" width="3.42578125" style="185" customWidth="1"/>
    <col min="69" max="69" width="6" style="185" customWidth="1"/>
    <col min="70" max="70" width="5.140625" style="185" customWidth="1"/>
    <col min="71" max="71" width="3.42578125" style="185" customWidth="1"/>
    <col min="72" max="16355" width="11.42578125" style="185"/>
    <col min="16356" max="16356" width="19.5703125" style="185" customWidth="1"/>
    <col min="16357" max="16384" width="14.42578125" style="185" customWidth="1"/>
  </cols>
  <sheetData>
    <row r="1" spans="1:71" s="187" customFormat="1" ht="15.75" thickBot="1" x14ac:dyDescent="0.3">
      <c r="A1" s="188"/>
      <c r="B1" s="116"/>
      <c r="C1" s="116"/>
      <c r="D1" s="116"/>
      <c r="E1" s="116"/>
      <c r="F1" s="116"/>
      <c r="G1" s="116"/>
      <c r="H1" s="116"/>
      <c r="I1" s="116"/>
      <c r="J1" s="116"/>
      <c r="K1" s="555"/>
      <c r="L1" s="188"/>
      <c r="M1" s="116"/>
      <c r="N1" s="116"/>
      <c r="O1" s="116"/>
      <c r="P1" s="116"/>
      <c r="Q1" s="116"/>
      <c r="R1" s="116"/>
      <c r="S1" s="116"/>
      <c r="T1" s="116"/>
      <c r="U1" s="116"/>
      <c r="V1" s="555"/>
      <c r="W1" s="188"/>
      <c r="X1" s="116"/>
      <c r="Y1" s="116"/>
      <c r="Z1" s="116"/>
      <c r="AA1" s="116"/>
      <c r="AB1" s="116"/>
      <c r="AC1" s="116"/>
      <c r="AD1" s="116"/>
      <c r="AE1" s="116"/>
      <c r="AF1" s="116"/>
      <c r="AG1" s="555"/>
      <c r="AH1" s="188"/>
      <c r="AI1" s="116"/>
      <c r="AJ1" s="116"/>
      <c r="AK1" s="116"/>
      <c r="AL1" s="116"/>
      <c r="AM1" s="116"/>
      <c r="AN1" s="116"/>
      <c r="AO1" s="116"/>
      <c r="AP1" s="116"/>
      <c r="AQ1" s="116"/>
      <c r="AR1" s="555"/>
      <c r="AS1" s="188"/>
      <c r="AT1" s="116"/>
      <c r="AU1" s="116"/>
      <c r="AV1" s="116"/>
      <c r="AW1" s="116"/>
      <c r="AX1" s="116"/>
      <c r="AY1" s="116"/>
      <c r="AZ1" s="116"/>
      <c r="BA1" s="116"/>
      <c r="BB1" s="116"/>
      <c r="BC1" s="555"/>
      <c r="BD1" s="236"/>
      <c r="BE1" s="237"/>
      <c r="BF1" s="237"/>
      <c r="BG1" s="237"/>
      <c r="BH1" s="237"/>
      <c r="BI1" s="237"/>
      <c r="BJ1" s="237"/>
      <c r="BK1" s="237"/>
      <c r="BL1" s="237"/>
      <c r="BM1" s="237"/>
      <c r="BN1" s="237"/>
      <c r="BO1" s="237"/>
      <c r="BP1" s="237"/>
      <c r="BQ1" s="245"/>
      <c r="BR1" s="249"/>
      <c r="BS1" s="555"/>
    </row>
    <row r="2" spans="1:71" ht="15.75" customHeight="1" thickBot="1" x14ac:dyDescent="0.3">
      <c r="A2" s="188"/>
      <c r="B2" s="569" t="s">
        <v>399</v>
      </c>
      <c r="C2" s="570"/>
      <c r="D2" s="571" t="s">
        <v>440</v>
      </c>
      <c r="E2" s="572"/>
      <c r="F2" s="572"/>
      <c r="G2" s="573"/>
      <c r="H2"/>
      <c r="I2"/>
      <c r="J2" s="117"/>
      <c r="K2" s="555"/>
      <c r="L2" s="188"/>
      <c r="M2" s="569" t="s">
        <v>399</v>
      </c>
      <c r="N2" s="570"/>
      <c r="O2" s="571" t="s">
        <v>440</v>
      </c>
      <c r="P2" s="572"/>
      <c r="Q2" s="572"/>
      <c r="R2" s="573"/>
      <c r="S2"/>
      <c r="T2"/>
      <c r="U2" s="117"/>
      <c r="V2" s="555"/>
      <c r="W2" s="188"/>
      <c r="X2" s="569" t="s">
        <v>399</v>
      </c>
      <c r="Y2" s="570"/>
      <c r="Z2" s="571" t="s">
        <v>440</v>
      </c>
      <c r="AA2" s="572"/>
      <c r="AB2" s="572"/>
      <c r="AC2" s="573"/>
      <c r="AD2"/>
      <c r="AE2"/>
      <c r="AF2" s="117"/>
      <c r="AG2" s="555"/>
      <c r="AH2" s="188"/>
      <c r="AI2" s="569" t="s">
        <v>399</v>
      </c>
      <c r="AJ2" s="570"/>
      <c r="AK2" s="571" t="s">
        <v>440</v>
      </c>
      <c r="AL2" s="572"/>
      <c r="AM2" s="572"/>
      <c r="AN2" s="573"/>
      <c r="AO2"/>
      <c r="AP2"/>
      <c r="AQ2" s="117"/>
      <c r="AR2" s="555"/>
      <c r="AS2" s="188"/>
      <c r="AT2" s="569" t="s">
        <v>399</v>
      </c>
      <c r="AU2" s="570"/>
      <c r="AV2" s="571" t="s">
        <v>440</v>
      </c>
      <c r="AW2" s="572"/>
      <c r="AX2" s="572"/>
      <c r="AY2" s="573"/>
      <c r="AZ2"/>
      <c r="BA2"/>
      <c r="BB2" s="117"/>
      <c r="BC2" s="555"/>
      <c r="BD2" s="236"/>
      <c r="BE2" s="569" t="s">
        <v>399</v>
      </c>
      <c r="BF2" s="570"/>
      <c r="BG2" s="616" t="s">
        <v>440</v>
      </c>
      <c r="BH2" s="617"/>
      <c r="BI2" s="617"/>
      <c r="BJ2" s="618"/>
      <c r="BK2" s="237"/>
      <c r="BL2" s="237"/>
      <c r="BM2" s="237"/>
      <c r="BN2" s="237"/>
      <c r="BO2" s="237"/>
      <c r="BP2" s="238"/>
      <c r="BQ2" s="246"/>
      <c r="BR2" s="249"/>
      <c r="BS2" s="555"/>
    </row>
    <row r="3" spans="1:71" ht="75.75" customHeight="1" thickBot="1" x14ac:dyDescent="0.3">
      <c r="A3" s="188"/>
      <c r="B3" s="574" t="s">
        <v>400</v>
      </c>
      <c r="C3" s="575"/>
      <c r="D3" s="576" t="str">
        <f>'MRC CONTRATACIÓN - COVID19'!D9</f>
        <v>Posibilidad de contratar terceros  sin un análisis adecuado, racional, razonable, idóneo, mesurado y ponderado de los bienes, obras o servicios requeridos que de manera efectiva revelen  una necesidad real a cambio de un beneficio particular.</v>
      </c>
      <c r="E3" s="577"/>
      <c r="F3" s="577"/>
      <c r="G3" s="578"/>
      <c r="H3"/>
      <c r="I3"/>
      <c r="J3" s="117"/>
      <c r="K3" s="555"/>
      <c r="L3" s="188"/>
      <c r="M3" s="574" t="s">
        <v>400</v>
      </c>
      <c r="N3" s="575"/>
      <c r="O3" s="576" t="str">
        <f>$D3</f>
        <v>Posibilidad de contratar terceros  sin un análisis adecuado, racional, razonable, idóneo, mesurado y ponderado de los bienes, obras o servicios requeridos que de manera efectiva revelen  una necesidad real a cambio de un beneficio particular.</v>
      </c>
      <c r="P3" s="577"/>
      <c r="Q3" s="577"/>
      <c r="R3" s="578"/>
      <c r="S3"/>
      <c r="T3"/>
      <c r="U3" s="117"/>
      <c r="V3" s="555"/>
      <c r="W3" s="188"/>
      <c r="X3" s="574" t="s">
        <v>400</v>
      </c>
      <c r="Y3" s="575"/>
      <c r="Z3" s="576" t="str">
        <f>$D3</f>
        <v>Posibilidad de contratar terceros  sin un análisis adecuado, racional, razonable, idóneo, mesurado y ponderado de los bienes, obras o servicios requeridos que de manera efectiva revelen  una necesidad real a cambio de un beneficio particular.</v>
      </c>
      <c r="AA3" s="577"/>
      <c r="AB3" s="577"/>
      <c r="AC3" s="578"/>
      <c r="AD3"/>
      <c r="AE3"/>
      <c r="AF3" s="117"/>
      <c r="AG3" s="555"/>
      <c r="AH3" s="188"/>
      <c r="AI3" s="574" t="s">
        <v>400</v>
      </c>
      <c r="AJ3" s="575"/>
      <c r="AK3" s="576" t="str">
        <f>$D3</f>
        <v>Posibilidad de contratar terceros  sin un análisis adecuado, racional, razonable, idóneo, mesurado y ponderado de los bienes, obras o servicios requeridos que de manera efectiva revelen  una necesidad real a cambio de un beneficio particular.</v>
      </c>
      <c r="AL3" s="577"/>
      <c r="AM3" s="577"/>
      <c r="AN3" s="578"/>
      <c r="AO3"/>
      <c r="AP3"/>
      <c r="AQ3" s="117"/>
      <c r="AR3" s="555"/>
      <c r="AS3" s="188"/>
      <c r="AT3" s="574" t="s">
        <v>400</v>
      </c>
      <c r="AU3" s="575"/>
      <c r="AV3" s="576" t="str">
        <f>$D3</f>
        <v>Posibilidad de contratar terceros  sin un análisis adecuado, racional, razonable, idóneo, mesurado y ponderado de los bienes, obras o servicios requeridos que de manera efectiva revelen  una necesidad real a cambio de un beneficio particular.</v>
      </c>
      <c r="AW3" s="577"/>
      <c r="AX3" s="577"/>
      <c r="AY3" s="578"/>
      <c r="AZ3"/>
      <c r="BA3"/>
      <c r="BB3" s="117"/>
      <c r="BC3" s="555"/>
      <c r="BD3" s="236"/>
      <c r="BE3" s="574" t="s">
        <v>400</v>
      </c>
      <c r="BF3" s="575"/>
      <c r="BG3" s="576" t="str">
        <f>$D3</f>
        <v>Posibilidad de contratar terceros  sin un análisis adecuado, racional, razonable, idóneo, mesurado y ponderado de los bienes, obras o servicios requeridos que de manera efectiva revelen  una necesidad real a cambio de un beneficio particular.</v>
      </c>
      <c r="BH3" s="577"/>
      <c r="BI3" s="577"/>
      <c r="BJ3" s="578"/>
      <c r="BK3" s="237"/>
      <c r="BL3" s="237"/>
      <c r="BM3" s="237"/>
      <c r="BN3" s="237"/>
      <c r="BO3" s="237"/>
      <c r="BP3" s="238"/>
      <c r="BQ3" s="246"/>
      <c r="BR3" s="249"/>
      <c r="BS3" s="555"/>
    </row>
    <row r="4" spans="1:71" ht="15.75" customHeight="1" thickBot="1" x14ac:dyDescent="0.3">
      <c r="A4" s="188"/>
      <c r="B4" s="579" t="s">
        <v>401</v>
      </c>
      <c r="C4" s="580"/>
      <c r="D4" s="571" t="s">
        <v>601</v>
      </c>
      <c r="E4" s="572"/>
      <c r="F4" s="572"/>
      <c r="G4" s="573"/>
      <c r="H4"/>
      <c r="I4"/>
      <c r="J4" s="117"/>
      <c r="K4" s="555"/>
      <c r="L4" s="188"/>
      <c r="M4" s="579" t="s">
        <v>401</v>
      </c>
      <c r="N4" s="580"/>
      <c r="O4" s="571"/>
      <c r="P4" s="572"/>
      <c r="Q4" s="572"/>
      <c r="R4" s="573"/>
      <c r="S4"/>
      <c r="T4"/>
      <c r="U4" s="117"/>
      <c r="V4" s="555"/>
      <c r="W4" s="188"/>
      <c r="X4" s="579" t="s">
        <v>401</v>
      </c>
      <c r="Y4" s="580"/>
      <c r="Z4" s="571"/>
      <c r="AA4" s="572"/>
      <c r="AB4" s="572"/>
      <c r="AC4" s="573"/>
      <c r="AD4"/>
      <c r="AE4"/>
      <c r="AF4" s="117"/>
      <c r="AG4" s="555"/>
      <c r="AH4" s="188"/>
      <c r="AI4" s="579" t="s">
        <v>401</v>
      </c>
      <c r="AJ4" s="580"/>
      <c r="AK4" s="571"/>
      <c r="AL4" s="572"/>
      <c r="AM4" s="572"/>
      <c r="AN4" s="573"/>
      <c r="AO4"/>
      <c r="AP4"/>
      <c r="AQ4" s="117"/>
      <c r="AR4" s="555"/>
      <c r="AS4" s="188"/>
      <c r="AT4" s="579" t="s">
        <v>401</v>
      </c>
      <c r="AU4" s="580"/>
      <c r="AV4" s="571"/>
      <c r="AW4" s="572"/>
      <c r="AX4" s="572"/>
      <c r="AY4" s="573"/>
      <c r="AZ4"/>
      <c r="BA4"/>
      <c r="BB4" s="117"/>
      <c r="BC4" s="555"/>
      <c r="BD4" s="236"/>
      <c r="BE4" s="579" t="s">
        <v>401</v>
      </c>
      <c r="BF4" s="580"/>
      <c r="BG4" s="571"/>
      <c r="BH4" s="572"/>
      <c r="BI4" s="572"/>
      <c r="BJ4" s="573"/>
      <c r="BK4" s="237"/>
      <c r="BL4" s="237"/>
      <c r="BM4" s="237"/>
      <c r="BN4" s="237"/>
      <c r="BO4" s="237"/>
      <c r="BP4" s="238"/>
      <c r="BQ4" s="246"/>
      <c r="BR4" s="249"/>
      <c r="BS4" s="555"/>
    </row>
    <row r="5" spans="1:71" ht="15.75" thickBot="1" x14ac:dyDescent="0.3">
      <c r="A5" s="188"/>
      <c r="B5" s="581" t="s">
        <v>402</v>
      </c>
      <c r="C5" s="582"/>
      <c r="D5" s="616" t="s">
        <v>600</v>
      </c>
      <c r="E5" s="617"/>
      <c r="F5" s="617"/>
      <c r="G5" s="618"/>
      <c r="H5"/>
      <c r="I5"/>
      <c r="J5" s="117"/>
      <c r="K5" s="555"/>
      <c r="L5" s="188"/>
      <c r="M5" s="581" t="s">
        <v>402</v>
      </c>
      <c r="N5" s="582"/>
      <c r="O5" s="616" t="s">
        <v>605</v>
      </c>
      <c r="P5" s="617"/>
      <c r="Q5" s="617"/>
      <c r="R5" s="618"/>
      <c r="S5"/>
      <c r="T5"/>
      <c r="U5" s="117"/>
      <c r="V5" s="555"/>
      <c r="W5" s="188"/>
      <c r="X5" s="581" t="s">
        <v>402</v>
      </c>
      <c r="Y5" s="582"/>
      <c r="Z5" s="616" t="s">
        <v>614</v>
      </c>
      <c r="AA5" s="617"/>
      <c r="AB5" s="617"/>
      <c r="AC5" s="618"/>
      <c r="AD5"/>
      <c r="AE5"/>
      <c r="AF5" s="117"/>
      <c r="AG5" s="555"/>
      <c r="AH5" s="188"/>
      <c r="AI5" s="581" t="s">
        <v>402</v>
      </c>
      <c r="AJ5" s="582"/>
      <c r="AK5" s="616" t="s">
        <v>606</v>
      </c>
      <c r="AL5" s="617"/>
      <c r="AM5" s="617"/>
      <c r="AN5" s="618"/>
      <c r="AO5"/>
      <c r="AP5"/>
      <c r="AQ5" s="117"/>
      <c r="AR5" s="555"/>
      <c r="AS5" s="188"/>
      <c r="AT5" s="581" t="s">
        <v>402</v>
      </c>
      <c r="AU5" s="582"/>
      <c r="AV5" s="616" t="s">
        <v>607</v>
      </c>
      <c r="AW5" s="617"/>
      <c r="AX5" s="617"/>
      <c r="AY5" s="618"/>
      <c r="AZ5"/>
      <c r="BA5"/>
      <c r="BB5" s="117"/>
      <c r="BC5" s="555"/>
      <c r="BD5" s="236"/>
      <c r="BE5" s="581" t="s">
        <v>402</v>
      </c>
      <c r="BF5" s="582"/>
      <c r="BG5" s="571"/>
      <c r="BH5" s="572"/>
      <c r="BI5" s="572"/>
      <c r="BJ5" s="573"/>
      <c r="BK5" s="237"/>
      <c r="BL5" s="237"/>
      <c r="BM5" s="237"/>
      <c r="BN5" s="237"/>
      <c r="BO5" s="237"/>
      <c r="BP5" s="238"/>
      <c r="BQ5" s="246"/>
      <c r="BR5" s="249"/>
      <c r="BS5" s="555"/>
    </row>
    <row r="6" spans="1:71" ht="15.75" thickBot="1" x14ac:dyDescent="0.3">
      <c r="A6" s="188"/>
      <c r="B6" s="583" t="s">
        <v>403</v>
      </c>
      <c r="C6" s="584"/>
      <c r="D6" s="571" t="s">
        <v>602</v>
      </c>
      <c r="E6" s="572"/>
      <c r="F6" s="572"/>
      <c r="G6" s="573"/>
      <c r="H6"/>
      <c r="I6"/>
      <c r="J6" s="117"/>
      <c r="K6" s="555"/>
      <c r="L6" s="188"/>
      <c r="M6" s="583" t="s">
        <v>403</v>
      </c>
      <c r="N6" s="584"/>
      <c r="O6" s="571" t="s">
        <v>602</v>
      </c>
      <c r="P6" s="572"/>
      <c r="Q6" s="572"/>
      <c r="R6" s="573"/>
      <c r="S6"/>
      <c r="T6"/>
      <c r="U6" s="117"/>
      <c r="V6" s="555"/>
      <c r="W6" s="188"/>
      <c r="X6" s="583" t="s">
        <v>403</v>
      </c>
      <c r="Y6" s="584"/>
      <c r="Z6" s="571" t="s">
        <v>602</v>
      </c>
      <c r="AA6" s="572"/>
      <c r="AB6" s="572"/>
      <c r="AC6" s="573"/>
      <c r="AD6"/>
      <c r="AE6"/>
      <c r="AF6" s="117"/>
      <c r="AG6" s="555"/>
      <c r="AH6" s="188"/>
      <c r="AI6" s="583" t="s">
        <v>403</v>
      </c>
      <c r="AJ6" s="584"/>
      <c r="AK6" s="571" t="s">
        <v>602</v>
      </c>
      <c r="AL6" s="572"/>
      <c r="AM6" s="572"/>
      <c r="AN6" s="573"/>
      <c r="AO6"/>
      <c r="AP6"/>
      <c r="AQ6" s="117"/>
      <c r="AR6" s="555"/>
      <c r="AS6" s="188"/>
      <c r="AT6" s="583" t="s">
        <v>403</v>
      </c>
      <c r="AU6" s="584"/>
      <c r="AV6" s="571" t="s">
        <v>602</v>
      </c>
      <c r="AW6" s="572"/>
      <c r="AX6" s="572"/>
      <c r="AY6" s="573"/>
      <c r="AZ6"/>
      <c r="BA6"/>
      <c r="BB6" s="117"/>
      <c r="BC6" s="555"/>
      <c r="BD6" s="236"/>
      <c r="BE6" s="583" t="s">
        <v>403</v>
      </c>
      <c r="BF6" s="584"/>
      <c r="BG6" s="571"/>
      <c r="BH6" s="572"/>
      <c r="BI6" s="572"/>
      <c r="BJ6" s="573"/>
      <c r="BK6" s="237"/>
      <c r="BL6" s="237"/>
      <c r="BM6" s="237"/>
      <c r="BN6" s="237"/>
      <c r="BO6" s="237"/>
      <c r="BP6" s="238"/>
      <c r="BQ6" s="246"/>
      <c r="BR6" s="249"/>
      <c r="BS6" s="555"/>
    </row>
    <row r="7" spans="1:71" x14ac:dyDescent="0.25">
      <c r="A7" s="188"/>
      <c r="B7" s="118"/>
      <c r="C7" s="116"/>
      <c r="D7" s="116"/>
      <c r="E7" s="116"/>
      <c r="F7" s="116"/>
      <c r="G7" s="116"/>
      <c r="H7" s="116"/>
      <c r="I7" s="116"/>
      <c r="J7" s="117"/>
      <c r="K7" s="555"/>
      <c r="L7" s="188"/>
      <c r="M7" s="118"/>
      <c r="N7" s="116"/>
      <c r="O7" s="116"/>
      <c r="P7" s="116"/>
      <c r="Q7" s="116"/>
      <c r="R7" s="116"/>
      <c r="S7" s="116"/>
      <c r="T7" s="116"/>
      <c r="U7" s="117"/>
      <c r="V7" s="555"/>
      <c r="W7" s="188"/>
      <c r="X7" s="118"/>
      <c r="Y7" s="116"/>
      <c r="Z7" s="116"/>
      <c r="AA7" s="116"/>
      <c r="AB7" s="116"/>
      <c r="AC7" s="116"/>
      <c r="AD7" s="116"/>
      <c r="AE7" s="116"/>
      <c r="AF7" s="117"/>
      <c r="AG7" s="555"/>
      <c r="AH7" s="188"/>
      <c r="AI7" s="118"/>
      <c r="AJ7" s="116"/>
      <c r="AK7" s="116"/>
      <c r="AL7" s="116"/>
      <c r="AM7" s="116"/>
      <c r="AN7" s="116"/>
      <c r="AO7" s="116"/>
      <c r="AP7" s="116"/>
      <c r="AQ7" s="117"/>
      <c r="AR7" s="555"/>
      <c r="AS7" s="188"/>
      <c r="AT7" s="118"/>
      <c r="AU7" s="116"/>
      <c r="AV7" s="116"/>
      <c r="AW7" s="116"/>
      <c r="AX7" s="116"/>
      <c r="AY7" s="116"/>
      <c r="AZ7" s="116"/>
      <c r="BA7" s="116"/>
      <c r="BB7" s="117"/>
      <c r="BC7" s="555"/>
      <c r="BD7" s="236"/>
      <c r="BE7" s="242"/>
      <c r="BF7" s="237"/>
      <c r="BG7" s="237"/>
      <c r="BH7" s="237"/>
      <c r="BI7" s="237"/>
      <c r="BJ7" s="237"/>
      <c r="BK7" s="237"/>
      <c r="BL7" s="237"/>
      <c r="BM7" s="237"/>
      <c r="BN7" s="237"/>
      <c r="BO7" s="237"/>
      <c r="BP7" s="238"/>
      <c r="BQ7" s="246"/>
      <c r="BR7" s="249"/>
      <c r="BS7" s="555"/>
    </row>
    <row r="8" spans="1:71" ht="15.75" thickBot="1" x14ac:dyDescent="0.3">
      <c r="A8" s="188"/>
      <c r="B8" s="116"/>
      <c r="C8" s="116"/>
      <c r="D8" s="116"/>
      <c r="E8" s="116"/>
      <c r="F8" s="116"/>
      <c r="G8" s="116"/>
      <c r="H8" s="116"/>
      <c r="I8" s="116"/>
      <c r="J8" s="117"/>
      <c r="K8" s="555"/>
      <c r="L8" s="188"/>
      <c r="M8" s="116"/>
      <c r="N8" s="116"/>
      <c r="O8" s="116"/>
      <c r="P8" s="116"/>
      <c r="Q8" s="116"/>
      <c r="R8" s="116"/>
      <c r="S8" s="116"/>
      <c r="T8" s="116"/>
      <c r="U8" s="117"/>
      <c r="V8" s="555"/>
      <c r="W8" s="188"/>
      <c r="X8" s="116"/>
      <c r="Y8" s="116"/>
      <c r="Z8" s="116"/>
      <c r="AA8" s="116"/>
      <c r="AB8" s="116"/>
      <c r="AC8" s="116"/>
      <c r="AD8" s="116"/>
      <c r="AE8" s="116"/>
      <c r="AF8" s="117"/>
      <c r="AG8" s="555"/>
      <c r="AH8" s="188"/>
      <c r="AI8" s="116"/>
      <c r="AJ8" s="116"/>
      <c r="AK8" s="116"/>
      <c r="AL8" s="116"/>
      <c r="AM8" s="116"/>
      <c r="AN8" s="116"/>
      <c r="AO8" s="116"/>
      <c r="AP8" s="116"/>
      <c r="AQ8" s="117"/>
      <c r="AR8" s="555"/>
      <c r="AS8" s="188"/>
      <c r="AT8" s="116"/>
      <c r="AU8" s="116"/>
      <c r="AV8" s="116"/>
      <c r="AW8" s="116"/>
      <c r="AX8" s="116"/>
      <c r="AY8" s="116"/>
      <c r="AZ8" s="116"/>
      <c r="BA8" s="116"/>
      <c r="BB8" s="117"/>
      <c r="BC8" s="555"/>
      <c r="BD8" s="236"/>
      <c r="BE8" s="237"/>
      <c r="BF8" s="237"/>
      <c r="BG8" s="237"/>
      <c r="BH8" s="237"/>
      <c r="BI8" s="237"/>
      <c r="BJ8" s="237"/>
      <c r="BK8" s="237"/>
      <c r="BL8" s="237"/>
      <c r="BM8" s="237"/>
      <c r="BN8" s="237"/>
      <c r="BO8" s="237"/>
      <c r="BP8" s="238"/>
      <c r="BQ8" s="246"/>
      <c r="BR8" s="249"/>
      <c r="BS8" s="555"/>
    </row>
    <row r="9" spans="1:71" ht="15.75" thickBot="1" x14ac:dyDescent="0.3">
      <c r="A9" s="188"/>
      <c r="B9" s="585" t="s">
        <v>404</v>
      </c>
      <c r="C9" s="585" t="s">
        <v>439</v>
      </c>
      <c r="D9" s="587"/>
      <c r="E9" s="588"/>
      <c r="F9" s="589" t="s">
        <v>405</v>
      </c>
      <c r="G9" s="590"/>
      <c r="H9"/>
      <c r="I9"/>
      <c r="J9" s="117"/>
      <c r="K9" s="555"/>
      <c r="L9" s="188"/>
      <c r="M9" s="585" t="s">
        <v>404</v>
      </c>
      <c r="N9" s="585" t="s">
        <v>439</v>
      </c>
      <c r="O9" s="587"/>
      <c r="P9" s="588"/>
      <c r="Q9" s="589" t="s">
        <v>405</v>
      </c>
      <c r="R9" s="590"/>
      <c r="S9"/>
      <c r="T9"/>
      <c r="U9" s="117"/>
      <c r="V9" s="555"/>
      <c r="W9" s="188"/>
      <c r="X9" s="585" t="s">
        <v>404</v>
      </c>
      <c r="Y9" s="585" t="s">
        <v>439</v>
      </c>
      <c r="Z9" s="587"/>
      <c r="AA9" s="588"/>
      <c r="AB9" s="589" t="s">
        <v>405</v>
      </c>
      <c r="AC9" s="590"/>
      <c r="AD9"/>
      <c r="AE9"/>
      <c r="AF9" s="117"/>
      <c r="AG9" s="555"/>
      <c r="AH9" s="188"/>
      <c r="AI9" s="585" t="s">
        <v>404</v>
      </c>
      <c r="AJ9" s="585" t="s">
        <v>439</v>
      </c>
      <c r="AK9" s="587"/>
      <c r="AL9" s="588"/>
      <c r="AM9" s="589" t="s">
        <v>405</v>
      </c>
      <c r="AN9" s="590"/>
      <c r="AO9"/>
      <c r="AP9"/>
      <c r="AQ9" s="117"/>
      <c r="AR9" s="555"/>
      <c r="AS9" s="188"/>
      <c r="AT9" s="585" t="s">
        <v>404</v>
      </c>
      <c r="AU9" s="585" t="s">
        <v>439</v>
      </c>
      <c r="AV9" s="587"/>
      <c r="AW9" s="588"/>
      <c r="AX9" s="589" t="s">
        <v>405</v>
      </c>
      <c r="AY9" s="590"/>
      <c r="AZ9"/>
      <c r="BA9"/>
      <c r="BB9" s="117"/>
      <c r="BC9" s="555"/>
      <c r="BD9" s="236"/>
      <c r="BE9" s="585" t="s">
        <v>404</v>
      </c>
      <c r="BF9" s="585" t="s">
        <v>439</v>
      </c>
      <c r="BG9" s="587"/>
      <c r="BH9" s="588"/>
      <c r="BI9" s="589" t="s">
        <v>405</v>
      </c>
      <c r="BJ9" s="590"/>
      <c r="BK9" s="237"/>
      <c r="BL9" s="237"/>
      <c r="BM9" s="237"/>
      <c r="BN9" s="237"/>
      <c r="BO9" s="237"/>
      <c r="BP9" s="238"/>
      <c r="BQ9" s="246"/>
      <c r="BR9" s="249"/>
      <c r="BS9" s="555"/>
    </row>
    <row r="10" spans="1:71" ht="30.75" customHeight="1" thickBot="1" x14ac:dyDescent="0.3">
      <c r="A10" s="188"/>
      <c r="B10" s="586"/>
      <c r="C10" s="591" t="s">
        <v>406</v>
      </c>
      <c r="D10" s="592"/>
      <c r="E10" s="593"/>
      <c r="F10" s="126" t="s">
        <v>434</v>
      </c>
      <c r="G10" s="127" t="s">
        <v>435</v>
      </c>
      <c r="H10"/>
      <c r="I10"/>
      <c r="J10" s="117"/>
      <c r="K10" s="555"/>
      <c r="L10" s="188"/>
      <c r="M10" s="586"/>
      <c r="N10" s="591" t="s">
        <v>406</v>
      </c>
      <c r="O10" s="592"/>
      <c r="P10" s="593"/>
      <c r="Q10" s="126" t="s">
        <v>434</v>
      </c>
      <c r="R10" s="127" t="s">
        <v>435</v>
      </c>
      <c r="S10"/>
      <c r="T10"/>
      <c r="U10" s="117"/>
      <c r="V10" s="555"/>
      <c r="W10" s="188"/>
      <c r="X10" s="586"/>
      <c r="Y10" s="591" t="s">
        <v>406</v>
      </c>
      <c r="Z10" s="592"/>
      <c r="AA10" s="593"/>
      <c r="AB10" s="126" t="s">
        <v>434</v>
      </c>
      <c r="AC10" s="127" t="s">
        <v>435</v>
      </c>
      <c r="AD10"/>
      <c r="AE10"/>
      <c r="AF10" s="117"/>
      <c r="AG10" s="555"/>
      <c r="AH10" s="188"/>
      <c r="AI10" s="586"/>
      <c r="AJ10" s="591" t="s">
        <v>406</v>
      </c>
      <c r="AK10" s="592"/>
      <c r="AL10" s="593"/>
      <c r="AM10" s="126" t="s">
        <v>434</v>
      </c>
      <c r="AN10" s="127" t="s">
        <v>435</v>
      </c>
      <c r="AO10"/>
      <c r="AP10"/>
      <c r="AQ10" s="117"/>
      <c r="AR10" s="555"/>
      <c r="AS10" s="188"/>
      <c r="AT10" s="586"/>
      <c r="AU10" s="591" t="s">
        <v>406</v>
      </c>
      <c r="AV10" s="592"/>
      <c r="AW10" s="593"/>
      <c r="AX10" s="126" t="s">
        <v>434</v>
      </c>
      <c r="AY10" s="127" t="s">
        <v>435</v>
      </c>
      <c r="AZ10"/>
      <c r="BA10"/>
      <c r="BB10" s="117"/>
      <c r="BC10" s="555"/>
      <c r="BD10" s="236"/>
      <c r="BE10" s="586"/>
      <c r="BF10" s="591" t="s">
        <v>406</v>
      </c>
      <c r="BG10" s="592"/>
      <c r="BH10" s="593"/>
      <c r="BI10" s="126" t="s">
        <v>434</v>
      </c>
      <c r="BJ10" s="127" t="s">
        <v>435</v>
      </c>
      <c r="BK10" s="237"/>
      <c r="BL10" s="237"/>
      <c r="BM10" s="237"/>
      <c r="BN10" s="237"/>
      <c r="BO10" s="237"/>
      <c r="BP10" s="238"/>
      <c r="BQ10" s="246"/>
      <c r="BR10" s="249"/>
      <c r="BS10" s="555"/>
    </row>
    <row r="11" spans="1:71" ht="21.75" customHeight="1" thickBot="1" x14ac:dyDescent="0.3">
      <c r="A11" s="188"/>
      <c r="B11" s="128">
        <v>1</v>
      </c>
      <c r="C11" s="594" t="s">
        <v>407</v>
      </c>
      <c r="D11" s="595"/>
      <c r="E11" s="596"/>
      <c r="F11" s="131" t="s">
        <v>434</v>
      </c>
      <c r="G11" s="131"/>
      <c r="H11">
        <f>IF(F11="SI",1,0)</f>
        <v>1</v>
      </c>
      <c r="I11">
        <f>IF(G11="NO",1,0)</f>
        <v>0</v>
      </c>
      <c r="J11" s="117"/>
      <c r="K11" s="555"/>
      <c r="L11" s="188"/>
      <c r="M11" s="128">
        <v>1</v>
      </c>
      <c r="N11" s="594" t="s">
        <v>407</v>
      </c>
      <c r="O11" s="595"/>
      <c r="P11" s="596"/>
      <c r="Q11" s="131"/>
      <c r="R11" s="131"/>
      <c r="S11">
        <f>IF(Q11="SI",1,0)</f>
        <v>0</v>
      </c>
      <c r="T11">
        <f>IF(R11="NO",1,0)</f>
        <v>0</v>
      </c>
      <c r="U11" s="117"/>
      <c r="V11" s="555"/>
      <c r="W11" s="188"/>
      <c r="X11" s="128">
        <v>1</v>
      </c>
      <c r="Y11" s="594" t="s">
        <v>407</v>
      </c>
      <c r="Z11" s="595"/>
      <c r="AA11" s="596"/>
      <c r="AB11" s="131" t="s">
        <v>434</v>
      </c>
      <c r="AC11" s="131"/>
      <c r="AD11">
        <f>IF(AB11="SI",1,0)</f>
        <v>1</v>
      </c>
      <c r="AE11">
        <f>IF(AC11="NO",1,0)</f>
        <v>0</v>
      </c>
      <c r="AF11" s="117"/>
      <c r="AG11" s="555"/>
      <c r="AH11" s="188"/>
      <c r="AI11" s="128">
        <v>1</v>
      </c>
      <c r="AJ11" s="594" t="s">
        <v>407</v>
      </c>
      <c r="AK11" s="595"/>
      <c r="AL11" s="596"/>
      <c r="AM11" s="131" t="s">
        <v>434</v>
      </c>
      <c r="AN11" s="131"/>
      <c r="AO11">
        <f>IF(AM11="SI",1,0)</f>
        <v>1</v>
      </c>
      <c r="AP11">
        <f>IF(AN11="NO",1,0)</f>
        <v>0</v>
      </c>
      <c r="AQ11" s="117"/>
      <c r="AR11" s="555"/>
      <c r="AS11" s="188"/>
      <c r="AT11" s="128">
        <v>1</v>
      </c>
      <c r="AU11" s="594" t="s">
        <v>407</v>
      </c>
      <c r="AV11" s="595"/>
      <c r="AW11" s="596"/>
      <c r="AX11" s="131" t="s">
        <v>434</v>
      </c>
      <c r="AY11" s="131"/>
      <c r="AZ11">
        <f>IF(AX11="SI",1,0)</f>
        <v>1</v>
      </c>
      <c r="BA11">
        <f>IF(AY11="NO",1,0)</f>
        <v>0</v>
      </c>
      <c r="BB11" s="117"/>
      <c r="BC11" s="555"/>
      <c r="BD11" s="236"/>
      <c r="BE11" s="128">
        <v>1</v>
      </c>
      <c r="BF11" s="594" t="s">
        <v>407</v>
      </c>
      <c r="BG11" s="595"/>
      <c r="BH11" s="596"/>
      <c r="BI11" s="131" t="str">
        <f>IF($BQ11=1,"SI","")</f>
        <v>SI</v>
      </c>
      <c r="BJ11" s="131" t="str">
        <f>IF($BQ11=0,"NO","")</f>
        <v/>
      </c>
      <c r="BK11" s="237">
        <f t="shared" ref="BK11:BK17" si="0">H11</f>
        <v>1</v>
      </c>
      <c r="BL11" s="237">
        <f t="shared" ref="BL11:BL17" si="1">S11</f>
        <v>0</v>
      </c>
      <c r="BM11" s="237">
        <f t="shared" ref="BM11:BM17" si="2">AD11</f>
        <v>1</v>
      </c>
      <c r="BN11" s="237">
        <f t="shared" ref="BN11:BN17" si="3">AO11</f>
        <v>1</v>
      </c>
      <c r="BO11" s="237">
        <f t="shared" ref="BO11:BO17" si="4">AZ11</f>
        <v>1</v>
      </c>
      <c r="BP11" s="244">
        <f>COUNTIF(BK11:BO11,1)</f>
        <v>4</v>
      </c>
      <c r="BQ11" s="247">
        <f t="shared" ref="BQ11:BQ29" si="5">IF(BP11&gt;=3,1,0)</f>
        <v>1</v>
      </c>
      <c r="BR11" s="249"/>
      <c r="BS11" s="555"/>
    </row>
    <row r="12" spans="1:71" ht="21.75" customHeight="1" thickBot="1" x14ac:dyDescent="0.3">
      <c r="A12" s="188"/>
      <c r="B12" s="129">
        <v>2</v>
      </c>
      <c r="C12" s="560" t="s">
        <v>408</v>
      </c>
      <c r="D12" s="561"/>
      <c r="E12" s="562"/>
      <c r="F12" s="132" t="s">
        <v>434</v>
      </c>
      <c r="G12" s="133"/>
      <c r="H12">
        <f t="shared" ref="H12:I29" si="6">IF(F12="SI",1,0)</f>
        <v>1</v>
      </c>
      <c r="I12">
        <f t="shared" si="6"/>
        <v>0</v>
      </c>
      <c r="J12" s="117"/>
      <c r="K12" s="555"/>
      <c r="L12" s="188"/>
      <c r="M12" s="129">
        <v>2</v>
      </c>
      <c r="N12" s="560" t="s">
        <v>408</v>
      </c>
      <c r="O12" s="561"/>
      <c r="P12" s="562"/>
      <c r="Q12" s="132"/>
      <c r="R12" s="133"/>
      <c r="S12">
        <f t="shared" ref="S12:S29" si="7">IF(Q12="SI",1,0)</f>
        <v>0</v>
      </c>
      <c r="T12">
        <f t="shared" ref="T12:T27" si="8">IF(R12="SI",1,0)</f>
        <v>0</v>
      </c>
      <c r="U12" s="117"/>
      <c r="V12" s="555"/>
      <c r="W12" s="188"/>
      <c r="X12" s="129">
        <v>2</v>
      </c>
      <c r="Y12" s="560" t="s">
        <v>408</v>
      </c>
      <c r="Z12" s="561"/>
      <c r="AA12" s="562"/>
      <c r="AB12" s="132" t="s">
        <v>434</v>
      </c>
      <c r="AC12" s="133"/>
      <c r="AD12">
        <f t="shared" ref="AD12:AD29" si="9">IF(AB12="SI",1,0)</f>
        <v>1</v>
      </c>
      <c r="AE12">
        <f t="shared" ref="AE12:AE27" si="10">IF(AC12="SI",1,0)</f>
        <v>0</v>
      </c>
      <c r="AF12" s="117"/>
      <c r="AG12" s="555"/>
      <c r="AH12" s="188"/>
      <c r="AI12" s="129">
        <v>2</v>
      </c>
      <c r="AJ12" s="560" t="s">
        <v>408</v>
      </c>
      <c r="AK12" s="561"/>
      <c r="AL12" s="562"/>
      <c r="AM12" s="132"/>
      <c r="AN12" s="133" t="s">
        <v>435</v>
      </c>
      <c r="AO12">
        <f t="shared" ref="AO12:AO29" si="11">IF(AM12="SI",1,0)</f>
        <v>0</v>
      </c>
      <c r="AP12">
        <f t="shared" ref="AP12:AP27" si="12">IF(AN12="SI",1,0)</f>
        <v>0</v>
      </c>
      <c r="AQ12" s="117"/>
      <c r="AR12" s="555"/>
      <c r="AS12" s="188"/>
      <c r="AT12" s="129">
        <v>2</v>
      </c>
      <c r="AU12" s="560" t="s">
        <v>408</v>
      </c>
      <c r="AV12" s="561"/>
      <c r="AW12" s="562"/>
      <c r="AX12" s="132" t="s">
        <v>434</v>
      </c>
      <c r="AY12" s="133"/>
      <c r="AZ12">
        <f>IF(AX12="SI",1,0)</f>
        <v>1</v>
      </c>
      <c r="BA12">
        <f t="shared" ref="BA12:BA28" si="13">IF(AY12="SI",1,0)</f>
        <v>0</v>
      </c>
      <c r="BB12" s="117"/>
      <c r="BC12" s="555"/>
      <c r="BD12" s="236"/>
      <c r="BE12" s="129">
        <v>2</v>
      </c>
      <c r="BF12" s="560" t="s">
        <v>408</v>
      </c>
      <c r="BG12" s="561"/>
      <c r="BH12" s="562"/>
      <c r="BI12" s="131" t="str">
        <f t="shared" ref="BI12:BI29" si="14">IF($BQ12=1,"SI","")</f>
        <v>SI</v>
      </c>
      <c r="BJ12" s="131" t="str">
        <f t="shared" ref="BJ12:BJ29" si="15">IF($BQ12=0,"NO","")</f>
        <v/>
      </c>
      <c r="BK12" s="237">
        <f t="shared" si="0"/>
        <v>1</v>
      </c>
      <c r="BL12" s="237">
        <f t="shared" si="1"/>
        <v>0</v>
      </c>
      <c r="BM12" s="237">
        <f t="shared" si="2"/>
        <v>1</v>
      </c>
      <c r="BN12" s="237">
        <f t="shared" si="3"/>
        <v>0</v>
      </c>
      <c r="BO12" s="237">
        <f t="shared" si="4"/>
        <v>1</v>
      </c>
      <c r="BP12" s="244">
        <f t="shared" ref="BP12:BP17" si="16">COUNTIF(BK12:BO12,1)</f>
        <v>3</v>
      </c>
      <c r="BQ12" s="247">
        <f t="shared" si="5"/>
        <v>1</v>
      </c>
      <c r="BR12" s="249"/>
      <c r="BS12" s="555"/>
    </row>
    <row r="13" spans="1:71" ht="21.75" customHeight="1" thickBot="1" x14ac:dyDescent="0.3">
      <c r="A13" s="188"/>
      <c r="B13" s="129">
        <v>3</v>
      </c>
      <c r="C13" s="560" t="s">
        <v>409</v>
      </c>
      <c r="D13" s="561"/>
      <c r="E13" s="562"/>
      <c r="F13" s="132"/>
      <c r="G13" s="133" t="s">
        <v>435</v>
      </c>
      <c r="H13">
        <f t="shared" si="6"/>
        <v>0</v>
      </c>
      <c r="I13">
        <f t="shared" si="6"/>
        <v>0</v>
      </c>
      <c r="J13" s="117"/>
      <c r="K13" s="555"/>
      <c r="L13" s="188"/>
      <c r="M13" s="129">
        <v>3</v>
      </c>
      <c r="N13" s="560" t="s">
        <v>409</v>
      </c>
      <c r="O13" s="561"/>
      <c r="P13" s="562"/>
      <c r="Q13" s="132"/>
      <c r="R13" s="133"/>
      <c r="S13">
        <f t="shared" si="7"/>
        <v>0</v>
      </c>
      <c r="T13">
        <f t="shared" si="8"/>
        <v>0</v>
      </c>
      <c r="U13" s="117"/>
      <c r="V13" s="555"/>
      <c r="W13" s="188"/>
      <c r="X13" s="129">
        <v>3</v>
      </c>
      <c r="Y13" s="560" t="s">
        <v>409</v>
      </c>
      <c r="Z13" s="561"/>
      <c r="AA13" s="562"/>
      <c r="AB13" s="132" t="s">
        <v>434</v>
      </c>
      <c r="AC13" s="133"/>
      <c r="AD13">
        <f t="shared" si="9"/>
        <v>1</v>
      </c>
      <c r="AE13">
        <f t="shared" si="10"/>
        <v>0</v>
      </c>
      <c r="AF13" s="117"/>
      <c r="AG13" s="555"/>
      <c r="AH13" s="188"/>
      <c r="AI13" s="129">
        <v>3</v>
      </c>
      <c r="AJ13" s="560" t="s">
        <v>409</v>
      </c>
      <c r="AK13" s="561"/>
      <c r="AL13" s="562"/>
      <c r="AM13" s="132"/>
      <c r="AN13" s="133" t="s">
        <v>435</v>
      </c>
      <c r="AO13">
        <f t="shared" si="11"/>
        <v>0</v>
      </c>
      <c r="AP13">
        <f t="shared" si="12"/>
        <v>0</v>
      </c>
      <c r="AQ13" s="117"/>
      <c r="AR13" s="555"/>
      <c r="AS13" s="188"/>
      <c r="AT13" s="129">
        <v>3</v>
      </c>
      <c r="AU13" s="560" t="s">
        <v>409</v>
      </c>
      <c r="AV13" s="561"/>
      <c r="AW13" s="562"/>
      <c r="AX13" s="132" t="s">
        <v>434</v>
      </c>
      <c r="AY13" s="133"/>
      <c r="AZ13">
        <f t="shared" ref="AZ13:AZ29" si="17">IF(AX13="SI",1,0)</f>
        <v>1</v>
      </c>
      <c r="BA13">
        <f t="shared" si="13"/>
        <v>0</v>
      </c>
      <c r="BB13" s="117"/>
      <c r="BC13" s="555"/>
      <c r="BD13" s="236"/>
      <c r="BE13" s="129">
        <v>3</v>
      </c>
      <c r="BF13" s="560" t="s">
        <v>409</v>
      </c>
      <c r="BG13" s="561"/>
      <c r="BH13" s="562"/>
      <c r="BI13" s="131" t="str">
        <f t="shared" si="14"/>
        <v/>
      </c>
      <c r="BJ13" s="131" t="str">
        <f t="shared" si="15"/>
        <v>NO</v>
      </c>
      <c r="BK13" s="237">
        <f t="shared" si="0"/>
        <v>0</v>
      </c>
      <c r="BL13" s="237">
        <f t="shared" si="1"/>
        <v>0</v>
      </c>
      <c r="BM13" s="237">
        <f t="shared" si="2"/>
        <v>1</v>
      </c>
      <c r="BN13" s="237">
        <f t="shared" si="3"/>
        <v>0</v>
      </c>
      <c r="BO13" s="237">
        <f t="shared" si="4"/>
        <v>1</v>
      </c>
      <c r="BP13" s="244">
        <f t="shared" si="16"/>
        <v>2</v>
      </c>
      <c r="BQ13" s="247">
        <f t="shared" si="5"/>
        <v>0</v>
      </c>
      <c r="BR13" s="249"/>
      <c r="BS13" s="555"/>
    </row>
    <row r="14" spans="1:71" ht="21.75" customHeight="1" thickBot="1" x14ac:dyDescent="0.3">
      <c r="A14" s="188"/>
      <c r="B14" s="129">
        <v>4</v>
      </c>
      <c r="C14" s="560" t="s">
        <v>410</v>
      </c>
      <c r="D14" s="561"/>
      <c r="E14" s="562"/>
      <c r="F14" s="132"/>
      <c r="G14" s="133" t="s">
        <v>435</v>
      </c>
      <c r="H14">
        <f t="shared" si="6"/>
        <v>0</v>
      </c>
      <c r="I14">
        <f t="shared" si="6"/>
        <v>0</v>
      </c>
      <c r="J14" s="117"/>
      <c r="K14" s="555"/>
      <c r="L14" s="188"/>
      <c r="M14" s="129">
        <v>4</v>
      </c>
      <c r="N14" s="560" t="s">
        <v>410</v>
      </c>
      <c r="O14" s="561"/>
      <c r="P14" s="562"/>
      <c r="Q14" s="132"/>
      <c r="R14" s="133"/>
      <c r="S14">
        <f t="shared" si="7"/>
        <v>0</v>
      </c>
      <c r="T14">
        <f t="shared" si="8"/>
        <v>0</v>
      </c>
      <c r="U14" s="117"/>
      <c r="V14" s="555"/>
      <c r="W14" s="188"/>
      <c r="X14" s="129">
        <v>4</v>
      </c>
      <c r="Y14" s="560" t="s">
        <v>410</v>
      </c>
      <c r="Z14" s="561"/>
      <c r="AA14" s="562"/>
      <c r="AB14" s="132" t="s">
        <v>434</v>
      </c>
      <c r="AC14" s="133"/>
      <c r="AD14">
        <f t="shared" si="9"/>
        <v>1</v>
      </c>
      <c r="AE14">
        <f t="shared" si="10"/>
        <v>0</v>
      </c>
      <c r="AF14" s="117"/>
      <c r="AG14" s="555"/>
      <c r="AH14" s="188"/>
      <c r="AI14" s="129">
        <v>4</v>
      </c>
      <c r="AJ14" s="560" t="s">
        <v>410</v>
      </c>
      <c r="AK14" s="561"/>
      <c r="AL14" s="562"/>
      <c r="AM14" s="132"/>
      <c r="AN14" s="133" t="s">
        <v>435</v>
      </c>
      <c r="AO14">
        <f t="shared" si="11"/>
        <v>0</v>
      </c>
      <c r="AP14">
        <f t="shared" si="12"/>
        <v>0</v>
      </c>
      <c r="AQ14" s="117"/>
      <c r="AR14" s="555"/>
      <c r="AS14" s="188"/>
      <c r="AT14" s="129">
        <v>4</v>
      </c>
      <c r="AU14" s="560" t="s">
        <v>410</v>
      </c>
      <c r="AV14" s="561"/>
      <c r="AW14" s="562"/>
      <c r="AX14" s="132"/>
      <c r="AY14" s="133" t="s">
        <v>435</v>
      </c>
      <c r="AZ14">
        <f t="shared" si="17"/>
        <v>0</v>
      </c>
      <c r="BA14">
        <f t="shared" si="13"/>
        <v>0</v>
      </c>
      <c r="BB14" s="117"/>
      <c r="BC14" s="555"/>
      <c r="BD14" s="236"/>
      <c r="BE14" s="129">
        <v>4</v>
      </c>
      <c r="BF14" s="560" t="s">
        <v>410</v>
      </c>
      <c r="BG14" s="561"/>
      <c r="BH14" s="562"/>
      <c r="BI14" s="131" t="str">
        <f t="shared" si="14"/>
        <v/>
      </c>
      <c r="BJ14" s="131" t="str">
        <f t="shared" si="15"/>
        <v>NO</v>
      </c>
      <c r="BK14" s="237">
        <f t="shared" si="0"/>
        <v>0</v>
      </c>
      <c r="BL14" s="237">
        <f t="shared" si="1"/>
        <v>0</v>
      </c>
      <c r="BM14" s="237">
        <f t="shared" si="2"/>
        <v>1</v>
      </c>
      <c r="BN14" s="237">
        <f t="shared" si="3"/>
        <v>0</v>
      </c>
      <c r="BO14" s="237">
        <f t="shared" si="4"/>
        <v>0</v>
      </c>
      <c r="BP14" s="244">
        <f t="shared" si="16"/>
        <v>1</v>
      </c>
      <c r="BQ14" s="247">
        <f t="shared" si="5"/>
        <v>0</v>
      </c>
      <c r="BR14" s="249"/>
      <c r="BS14" s="555"/>
    </row>
    <row r="15" spans="1:71" ht="21.75" customHeight="1" thickBot="1" x14ac:dyDescent="0.3">
      <c r="A15" s="188"/>
      <c r="B15" s="129">
        <v>5</v>
      </c>
      <c r="C15" s="560" t="s">
        <v>411</v>
      </c>
      <c r="D15" s="561"/>
      <c r="E15" s="562"/>
      <c r="F15" s="132" t="s">
        <v>434</v>
      </c>
      <c r="G15" s="133"/>
      <c r="H15">
        <f t="shared" si="6"/>
        <v>1</v>
      </c>
      <c r="I15">
        <f t="shared" si="6"/>
        <v>0</v>
      </c>
      <c r="J15" s="117"/>
      <c r="K15" s="555"/>
      <c r="L15" s="188"/>
      <c r="M15" s="129">
        <v>5</v>
      </c>
      <c r="N15" s="560" t="s">
        <v>411</v>
      </c>
      <c r="O15" s="561"/>
      <c r="P15" s="562"/>
      <c r="Q15" s="132"/>
      <c r="R15" s="133"/>
      <c r="S15">
        <f t="shared" si="7"/>
        <v>0</v>
      </c>
      <c r="T15">
        <f t="shared" si="8"/>
        <v>0</v>
      </c>
      <c r="U15" s="117"/>
      <c r="V15" s="555"/>
      <c r="W15" s="188"/>
      <c r="X15" s="129">
        <v>5</v>
      </c>
      <c r="Y15" s="560" t="s">
        <v>411</v>
      </c>
      <c r="Z15" s="561"/>
      <c r="AA15" s="562"/>
      <c r="AB15" s="132" t="s">
        <v>434</v>
      </c>
      <c r="AC15" s="133"/>
      <c r="AD15">
        <f t="shared" si="9"/>
        <v>1</v>
      </c>
      <c r="AE15">
        <f t="shared" si="10"/>
        <v>0</v>
      </c>
      <c r="AF15" s="117"/>
      <c r="AG15" s="555"/>
      <c r="AH15" s="188"/>
      <c r="AI15" s="129">
        <v>5</v>
      </c>
      <c r="AJ15" s="560" t="s">
        <v>411</v>
      </c>
      <c r="AK15" s="561"/>
      <c r="AL15" s="562"/>
      <c r="AM15" s="132" t="s">
        <v>434</v>
      </c>
      <c r="AN15" s="133"/>
      <c r="AO15">
        <f t="shared" si="11"/>
        <v>1</v>
      </c>
      <c r="AP15">
        <f t="shared" si="12"/>
        <v>0</v>
      </c>
      <c r="AQ15" s="117"/>
      <c r="AR15" s="555"/>
      <c r="AS15" s="188"/>
      <c r="AT15" s="129">
        <v>5</v>
      </c>
      <c r="AU15" s="560" t="s">
        <v>411</v>
      </c>
      <c r="AV15" s="561"/>
      <c r="AW15" s="562"/>
      <c r="AX15" s="132" t="s">
        <v>434</v>
      </c>
      <c r="AY15" s="133"/>
      <c r="AZ15">
        <f t="shared" si="17"/>
        <v>1</v>
      </c>
      <c r="BA15">
        <f t="shared" si="13"/>
        <v>0</v>
      </c>
      <c r="BB15" s="117"/>
      <c r="BC15" s="555"/>
      <c r="BD15" s="236"/>
      <c r="BE15" s="129">
        <v>5</v>
      </c>
      <c r="BF15" s="560" t="s">
        <v>411</v>
      </c>
      <c r="BG15" s="561"/>
      <c r="BH15" s="562"/>
      <c r="BI15" s="131" t="str">
        <f t="shared" si="14"/>
        <v>SI</v>
      </c>
      <c r="BJ15" s="131" t="str">
        <f t="shared" si="15"/>
        <v/>
      </c>
      <c r="BK15" s="237">
        <f t="shared" si="0"/>
        <v>1</v>
      </c>
      <c r="BL15" s="237">
        <f t="shared" si="1"/>
        <v>0</v>
      </c>
      <c r="BM15" s="237">
        <f t="shared" si="2"/>
        <v>1</v>
      </c>
      <c r="BN15" s="237">
        <f t="shared" si="3"/>
        <v>1</v>
      </c>
      <c r="BO15" s="237">
        <f t="shared" si="4"/>
        <v>1</v>
      </c>
      <c r="BP15" s="244">
        <f t="shared" si="16"/>
        <v>4</v>
      </c>
      <c r="BQ15" s="247">
        <f t="shared" si="5"/>
        <v>1</v>
      </c>
      <c r="BR15" s="249"/>
      <c r="BS15" s="555"/>
    </row>
    <row r="16" spans="1:71" ht="21.75" customHeight="1" thickBot="1" x14ac:dyDescent="0.3">
      <c r="A16" s="188"/>
      <c r="B16" s="129">
        <v>6</v>
      </c>
      <c r="C16" s="560" t="s">
        <v>412</v>
      </c>
      <c r="D16" s="561"/>
      <c r="E16" s="562"/>
      <c r="F16" s="132" t="s">
        <v>434</v>
      </c>
      <c r="G16" s="133"/>
      <c r="H16">
        <f t="shared" si="6"/>
        <v>1</v>
      </c>
      <c r="I16">
        <f t="shared" si="6"/>
        <v>0</v>
      </c>
      <c r="J16" s="117"/>
      <c r="K16" s="555"/>
      <c r="L16" s="188"/>
      <c r="M16" s="129">
        <v>6</v>
      </c>
      <c r="N16" s="560" t="s">
        <v>412</v>
      </c>
      <c r="O16" s="561"/>
      <c r="P16" s="562"/>
      <c r="Q16" s="132"/>
      <c r="R16" s="133"/>
      <c r="S16">
        <f t="shared" si="7"/>
        <v>0</v>
      </c>
      <c r="T16">
        <f t="shared" si="8"/>
        <v>0</v>
      </c>
      <c r="U16" s="117"/>
      <c r="V16" s="555"/>
      <c r="W16" s="188"/>
      <c r="X16" s="129">
        <v>6</v>
      </c>
      <c r="Y16" s="560" t="s">
        <v>412</v>
      </c>
      <c r="Z16" s="561"/>
      <c r="AA16" s="562"/>
      <c r="AB16" s="132" t="s">
        <v>434</v>
      </c>
      <c r="AC16" s="133"/>
      <c r="AD16">
        <f t="shared" si="9"/>
        <v>1</v>
      </c>
      <c r="AE16">
        <f t="shared" si="10"/>
        <v>0</v>
      </c>
      <c r="AF16" s="117"/>
      <c r="AG16" s="555"/>
      <c r="AH16" s="188"/>
      <c r="AI16" s="129">
        <v>6</v>
      </c>
      <c r="AJ16" s="560" t="s">
        <v>412</v>
      </c>
      <c r="AK16" s="561"/>
      <c r="AL16" s="562"/>
      <c r="AM16" s="132" t="s">
        <v>434</v>
      </c>
      <c r="AN16" s="133"/>
      <c r="AO16">
        <f t="shared" si="11"/>
        <v>1</v>
      </c>
      <c r="AP16">
        <f t="shared" si="12"/>
        <v>0</v>
      </c>
      <c r="AQ16" s="117"/>
      <c r="AR16" s="555"/>
      <c r="AS16" s="188"/>
      <c r="AT16" s="129">
        <v>6</v>
      </c>
      <c r="AU16" s="560" t="s">
        <v>412</v>
      </c>
      <c r="AV16" s="561"/>
      <c r="AW16" s="562"/>
      <c r="AX16" s="132" t="s">
        <v>434</v>
      </c>
      <c r="AY16" s="133"/>
      <c r="AZ16">
        <f t="shared" si="17"/>
        <v>1</v>
      </c>
      <c r="BA16">
        <f t="shared" si="13"/>
        <v>0</v>
      </c>
      <c r="BB16" s="117"/>
      <c r="BC16" s="555"/>
      <c r="BD16" s="236"/>
      <c r="BE16" s="129">
        <v>6</v>
      </c>
      <c r="BF16" s="560" t="s">
        <v>412</v>
      </c>
      <c r="BG16" s="561"/>
      <c r="BH16" s="562"/>
      <c r="BI16" s="131" t="str">
        <f t="shared" si="14"/>
        <v>SI</v>
      </c>
      <c r="BJ16" s="131" t="str">
        <f t="shared" si="15"/>
        <v/>
      </c>
      <c r="BK16" s="237">
        <f t="shared" si="0"/>
        <v>1</v>
      </c>
      <c r="BL16" s="237">
        <f t="shared" si="1"/>
        <v>0</v>
      </c>
      <c r="BM16" s="237">
        <f t="shared" si="2"/>
        <v>1</v>
      </c>
      <c r="BN16" s="237">
        <f t="shared" si="3"/>
        <v>1</v>
      </c>
      <c r="BO16" s="237">
        <f t="shared" si="4"/>
        <v>1</v>
      </c>
      <c r="BP16" s="244">
        <f t="shared" si="16"/>
        <v>4</v>
      </c>
      <c r="BQ16" s="247">
        <f t="shared" si="5"/>
        <v>1</v>
      </c>
      <c r="BR16" s="249"/>
      <c r="BS16" s="555"/>
    </row>
    <row r="17" spans="1:71" s="186" customFormat="1" ht="21.75" customHeight="1" thickBot="1" x14ac:dyDescent="0.3">
      <c r="A17" s="188"/>
      <c r="B17" s="129">
        <v>7</v>
      </c>
      <c r="C17" s="560" t="s">
        <v>413</v>
      </c>
      <c r="D17" s="561"/>
      <c r="E17" s="562"/>
      <c r="F17" s="132" t="s">
        <v>434</v>
      </c>
      <c r="G17" s="133"/>
      <c r="H17">
        <f t="shared" si="6"/>
        <v>1</v>
      </c>
      <c r="I17">
        <f t="shared" si="6"/>
        <v>0</v>
      </c>
      <c r="J17" s="117"/>
      <c r="K17" s="555"/>
      <c r="L17" s="188"/>
      <c r="M17" s="129">
        <v>7</v>
      </c>
      <c r="N17" s="560" t="s">
        <v>413</v>
      </c>
      <c r="O17" s="561"/>
      <c r="P17" s="562"/>
      <c r="Q17" s="132"/>
      <c r="R17" s="133"/>
      <c r="S17">
        <f t="shared" si="7"/>
        <v>0</v>
      </c>
      <c r="T17">
        <f t="shared" si="8"/>
        <v>0</v>
      </c>
      <c r="U17" s="117"/>
      <c r="V17" s="555"/>
      <c r="W17" s="188"/>
      <c r="X17" s="129">
        <v>7</v>
      </c>
      <c r="Y17" s="560" t="s">
        <v>413</v>
      </c>
      <c r="Z17" s="561"/>
      <c r="AA17" s="562"/>
      <c r="AB17" s="132" t="s">
        <v>434</v>
      </c>
      <c r="AC17" s="133"/>
      <c r="AD17">
        <f t="shared" si="9"/>
        <v>1</v>
      </c>
      <c r="AE17">
        <f t="shared" si="10"/>
        <v>0</v>
      </c>
      <c r="AF17" s="117"/>
      <c r="AG17" s="555"/>
      <c r="AH17" s="188"/>
      <c r="AI17" s="129">
        <v>7</v>
      </c>
      <c r="AJ17" s="560" t="s">
        <v>413</v>
      </c>
      <c r="AK17" s="561"/>
      <c r="AL17" s="562"/>
      <c r="AM17" s="132" t="s">
        <v>434</v>
      </c>
      <c r="AN17" s="133"/>
      <c r="AO17">
        <f t="shared" si="11"/>
        <v>1</v>
      </c>
      <c r="AP17">
        <f t="shared" si="12"/>
        <v>0</v>
      </c>
      <c r="AQ17" s="117"/>
      <c r="AR17" s="555"/>
      <c r="AS17" s="188"/>
      <c r="AT17" s="129">
        <v>7</v>
      </c>
      <c r="AU17" s="560" t="s">
        <v>413</v>
      </c>
      <c r="AV17" s="561"/>
      <c r="AW17" s="562"/>
      <c r="AX17" s="132" t="s">
        <v>434</v>
      </c>
      <c r="AY17" s="133"/>
      <c r="AZ17">
        <f t="shared" si="17"/>
        <v>1</v>
      </c>
      <c r="BA17">
        <f t="shared" si="13"/>
        <v>0</v>
      </c>
      <c r="BB17" s="117"/>
      <c r="BC17" s="555"/>
      <c r="BD17" s="236"/>
      <c r="BE17" s="129">
        <v>7</v>
      </c>
      <c r="BF17" s="560" t="s">
        <v>413</v>
      </c>
      <c r="BG17" s="561"/>
      <c r="BH17" s="562"/>
      <c r="BI17" s="131" t="str">
        <f t="shared" si="14"/>
        <v>SI</v>
      </c>
      <c r="BJ17" s="131" t="str">
        <f t="shared" si="15"/>
        <v/>
      </c>
      <c r="BK17" s="237">
        <f t="shared" si="0"/>
        <v>1</v>
      </c>
      <c r="BL17" s="237">
        <f t="shared" si="1"/>
        <v>0</v>
      </c>
      <c r="BM17" s="237">
        <f t="shared" si="2"/>
        <v>1</v>
      </c>
      <c r="BN17" s="237">
        <f t="shared" si="3"/>
        <v>1</v>
      </c>
      <c r="BO17" s="237">
        <f t="shared" si="4"/>
        <v>1</v>
      </c>
      <c r="BP17" s="244">
        <f t="shared" si="16"/>
        <v>4</v>
      </c>
      <c r="BQ17" s="247">
        <f t="shared" si="5"/>
        <v>1</v>
      </c>
      <c r="BR17" s="249"/>
      <c r="BS17" s="555"/>
    </row>
    <row r="18" spans="1:71" s="186" customFormat="1" ht="35.25" customHeight="1" thickBot="1" x14ac:dyDescent="0.3">
      <c r="A18" s="188"/>
      <c r="B18" s="129">
        <v>8</v>
      </c>
      <c r="C18" s="560" t="s">
        <v>414</v>
      </c>
      <c r="D18" s="561"/>
      <c r="E18" s="562"/>
      <c r="F18" s="132"/>
      <c r="G18" s="133" t="s">
        <v>435</v>
      </c>
      <c r="H18">
        <f t="shared" si="6"/>
        <v>0</v>
      </c>
      <c r="I18">
        <f t="shared" si="6"/>
        <v>0</v>
      </c>
      <c r="J18" s="117"/>
      <c r="K18" s="555"/>
      <c r="L18" s="188"/>
      <c r="M18" s="129">
        <v>8</v>
      </c>
      <c r="N18" s="560" t="s">
        <v>414</v>
      </c>
      <c r="O18" s="561"/>
      <c r="P18" s="562"/>
      <c r="Q18" s="132"/>
      <c r="R18" s="133"/>
      <c r="S18">
        <f t="shared" si="7"/>
        <v>0</v>
      </c>
      <c r="T18">
        <f t="shared" si="8"/>
        <v>0</v>
      </c>
      <c r="U18" s="117"/>
      <c r="V18" s="555"/>
      <c r="W18" s="188"/>
      <c r="X18" s="129">
        <v>8</v>
      </c>
      <c r="Y18" s="560" t="s">
        <v>414</v>
      </c>
      <c r="Z18" s="561"/>
      <c r="AA18" s="562"/>
      <c r="AB18" s="132" t="s">
        <v>434</v>
      </c>
      <c r="AC18" s="133"/>
      <c r="AD18">
        <f t="shared" si="9"/>
        <v>1</v>
      </c>
      <c r="AE18">
        <f t="shared" si="10"/>
        <v>0</v>
      </c>
      <c r="AF18" s="117"/>
      <c r="AG18" s="555"/>
      <c r="AH18" s="188"/>
      <c r="AI18" s="129">
        <v>8</v>
      </c>
      <c r="AJ18" s="560" t="s">
        <v>414</v>
      </c>
      <c r="AK18" s="561"/>
      <c r="AL18" s="562"/>
      <c r="AM18" s="132" t="s">
        <v>434</v>
      </c>
      <c r="AN18" s="133"/>
      <c r="AO18">
        <f t="shared" si="11"/>
        <v>1</v>
      </c>
      <c r="AP18">
        <f t="shared" si="12"/>
        <v>0</v>
      </c>
      <c r="AQ18" s="117"/>
      <c r="AR18" s="555"/>
      <c r="AS18" s="188"/>
      <c r="AT18" s="129">
        <v>8</v>
      </c>
      <c r="AU18" s="560" t="s">
        <v>414</v>
      </c>
      <c r="AV18" s="561"/>
      <c r="AW18" s="562"/>
      <c r="AX18" s="132"/>
      <c r="AY18" s="133" t="s">
        <v>435</v>
      </c>
      <c r="AZ18">
        <f t="shared" si="17"/>
        <v>0</v>
      </c>
      <c r="BA18">
        <f t="shared" si="13"/>
        <v>0</v>
      </c>
      <c r="BB18" s="117"/>
      <c r="BC18" s="555"/>
      <c r="BD18" s="236"/>
      <c r="BE18" s="129">
        <v>8</v>
      </c>
      <c r="BF18" s="560" t="s">
        <v>414</v>
      </c>
      <c r="BG18" s="561"/>
      <c r="BH18" s="562"/>
      <c r="BI18" s="131" t="str">
        <f t="shared" si="14"/>
        <v/>
      </c>
      <c r="BJ18" s="131" t="str">
        <f t="shared" si="15"/>
        <v>NO</v>
      </c>
      <c r="BK18" s="237">
        <f t="shared" ref="BK18:BK29" si="18">H18</f>
        <v>0</v>
      </c>
      <c r="BL18" s="237">
        <f t="shared" ref="BL18:BL29" si="19">S18</f>
        <v>0</v>
      </c>
      <c r="BM18" s="237">
        <f t="shared" ref="BM18:BM29" si="20">AD18</f>
        <v>1</v>
      </c>
      <c r="BN18" s="237">
        <f t="shared" ref="BN18:BN29" si="21">AO18</f>
        <v>1</v>
      </c>
      <c r="BO18" s="237">
        <f t="shared" ref="BO18:BO29" si="22">AZ18</f>
        <v>0</v>
      </c>
      <c r="BP18" s="244">
        <f t="shared" ref="BP18:BP29" si="23">COUNTIF(BK18:BO18,1)</f>
        <v>2</v>
      </c>
      <c r="BQ18" s="247">
        <f t="shared" si="5"/>
        <v>0</v>
      </c>
      <c r="BR18" s="249"/>
      <c r="BS18" s="555"/>
    </row>
    <row r="19" spans="1:71" s="186" customFormat="1" ht="28.5" customHeight="1" thickBot="1" x14ac:dyDescent="0.3">
      <c r="A19" s="188"/>
      <c r="B19" s="129">
        <v>9</v>
      </c>
      <c r="C19" s="560" t="s">
        <v>415</v>
      </c>
      <c r="D19" s="561"/>
      <c r="E19" s="562"/>
      <c r="F19" s="132" t="s">
        <v>434</v>
      </c>
      <c r="G19" s="133"/>
      <c r="H19">
        <f t="shared" si="6"/>
        <v>1</v>
      </c>
      <c r="I19">
        <f t="shared" si="6"/>
        <v>0</v>
      </c>
      <c r="J19" s="117"/>
      <c r="K19" s="555"/>
      <c r="L19" s="188"/>
      <c r="M19" s="129">
        <v>9</v>
      </c>
      <c r="N19" s="560" t="s">
        <v>415</v>
      </c>
      <c r="O19" s="561"/>
      <c r="P19" s="562"/>
      <c r="Q19" s="132"/>
      <c r="R19" s="133"/>
      <c r="S19">
        <f t="shared" si="7"/>
        <v>0</v>
      </c>
      <c r="T19">
        <f t="shared" si="8"/>
        <v>0</v>
      </c>
      <c r="U19" s="117"/>
      <c r="V19" s="555"/>
      <c r="W19" s="188"/>
      <c r="X19" s="129">
        <v>9</v>
      </c>
      <c r="Y19" s="560" t="s">
        <v>415</v>
      </c>
      <c r="Z19" s="561"/>
      <c r="AA19" s="562"/>
      <c r="AB19" s="132" t="s">
        <v>434</v>
      </c>
      <c r="AC19" s="133"/>
      <c r="AD19">
        <f t="shared" si="9"/>
        <v>1</v>
      </c>
      <c r="AE19">
        <f t="shared" si="10"/>
        <v>0</v>
      </c>
      <c r="AF19" s="117"/>
      <c r="AG19" s="555"/>
      <c r="AH19" s="188"/>
      <c r="AI19" s="129">
        <v>9</v>
      </c>
      <c r="AJ19" s="560" t="s">
        <v>415</v>
      </c>
      <c r="AK19" s="561"/>
      <c r="AL19" s="562"/>
      <c r="AM19" s="132"/>
      <c r="AN19" s="251" t="s">
        <v>435</v>
      </c>
      <c r="AO19">
        <f t="shared" si="11"/>
        <v>0</v>
      </c>
      <c r="AP19">
        <f t="shared" si="12"/>
        <v>0</v>
      </c>
      <c r="AQ19" s="117"/>
      <c r="AR19" s="555"/>
      <c r="AS19" s="188"/>
      <c r="AT19" s="129">
        <v>9</v>
      </c>
      <c r="AU19" s="560" t="s">
        <v>415</v>
      </c>
      <c r="AV19" s="561"/>
      <c r="AW19" s="562"/>
      <c r="AX19" s="132"/>
      <c r="AY19" s="133" t="s">
        <v>435</v>
      </c>
      <c r="AZ19">
        <f t="shared" si="17"/>
        <v>0</v>
      </c>
      <c r="BA19">
        <f t="shared" si="13"/>
        <v>0</v>
      </c>
      <c r="BB19" s="117"/>
      <c r="BC19" s="555"/>
      <c r="BD19" s="236"/>
      <c r="BE19" s="129">
        <v>9</v>
      </c>
      <c r="BF19" s="560" t="s">
        <v>415</v>
      </c>
      <c r="BG19" s="561"/>
      <c r="BH19" s="562"/>
      <c r="BI19" s="131" t="str">
        <f t="shared" si="14"/>
        <v/>
      </c>
      <c r="BJ19" s="131" t="str">
        <f t="shared" si="15"/>
        <v>NO</v>
      </c>
      <c r="BK19" s="237">
        <f t="shared" si="18"/>
        <v>1</v>
      </c>
      <c r="BL19" s="237">
        <f t="shared" si="19"/>
        <v>0</v>
      </c>
      <c r="BM19" s="237">
        <f t="shared" si="20"/>
        <v>1</v>
      </c>
      <c r="BN19" s="237">
        <f t="shared" si="21"/>
        <v>0</v>
      </c>
      <c r="BO19" s="237">
        <f t="shared" si="22"/>
        <v>0</v>
      </c>
      <c r="BP19" s="244">
        <f t="shared" si="23"/>
        <v>2</v>
      </c>
      <c r="BQ19" s="247">
        <f t="shared" si="5"/>
        <v>0</v>
      </c>
      <c r="BR19" s="249"/>
      <c r="BS19" s="555"/>
    </row>
    <row r="20" spans="1:71" s="186" customFormat="1" ht="27.75" customHeight="1" thickBot="1" x14ac:dyDescent="0.3">
      <c r="A20" s="188"/>
      <c r="B20" s="129">
        <v>10</v>
      </c>
      <c r="C20" s="560" t="s">
        <v>416</v>
      </c>
      <c r="D20" s="561"/>
      <c r="E20" s="562"/>
      <c r="F20" s="132" t="s">
        <v>434</v>
      </c>
      <c r="G20" s="133"/>
      <c r="H20">
        <f t="shared" si="6"/>
        <v>1</v>
      </c>
      <c r="I20">
        <f t="shared" si="6"/>
        <v>0</v>
      </c>
      <c r="J20" s="117"/>
      <c r="K20" s="555"/>
      <c r="L20" s="188"/>
      <c r="M20" s="129">
        <v>10</v>
      </c>
      <c r="N20" s="560" t="s">
        <v>416</v>
      </c>
      <c r="O20" s="561"/>
      <c r="P20" s="562"/>
      <c r="Q20" s="132"/>
      <c r="R20" s="133"/>
      <c r="S20">
        <f t="shared" si="7"/>
        <v>0</v>
      </c>
      <c r="T20">
        <f t="shared" si="8"/>
        <v>0</v>
      </c>
      <c r="U20" s="117"/>
      <c r="V20" s="555"/>
      <c r="W20" s="188"/>
      <c r="X20" s="129">
        <v>10</v>
      </c>
      <c r="Y20" s="560" t="s">
        <v>416</v>
      </c>
      <c r="Z20" s="561"/>
      <c r="AA20" s="562"/>
      <c r="AB20" s="132" t="s">
        <v>434</v>
      </c>
      <c r="AC20" s="133"/>
      <c r="AD20">
        <f t="shared" si="9"/>
        <v>1</v>
      </c>
      <c r="AE20">
        <f t="shared" si="10"/>
        <v>0</v>
      </c>
      <c r="AF20" s="117"/>
      <c r="AG20" s="555"/>
      <c r="AH20" s="188"/>
      <c r="AI20" s="129">
        <v>10</v>
      </c>
      <c r="AJ20" s="560" t="s">
        <v>416</v>
      </c>
      <c r="AK20" s="561"/>
      <c r="AL20" s="562"/>
      <c r="AM20" s="132" t="s">
        <v>434</v>
      </c>
      <c r="AN20" s="133"/>
      <c r="AO20">
        <f t="shared" si="11"/>
        <v>1</v>
      </c>
      <c r="AP20">
        <f t="shared" si="12"/>
        <v>0</v>
      </c>
      <c r="AQ20" s="117"/>
      <c r="AR20" s="555"/>
      <c r="AS20" s="188"/>
      <c r="AT20" s="129">
        <v>10</v>
      </c>
      <c r="AU20" s="560" t="s">
        <v>416</v>
      </c>
      <c r="AV20" s="561"/>
      <c r="AW20" s="562"/>
      <c r="AX20" s="132" t="s">
        <v>434</v>
      </c>
      <c r="AY20" s="133"/>
      <c r="AZ20">
        <f t="shared" si="17"/>
        <v>1</v>
      </c>
      <c r="BA20">
        <f t="shared" si="13"/>
        <v>0</v>
      </c>
      <c r="BB20" s="117"/>
      <c r="BC20" s="555"/>
      <c r="BD20" s="236"/>
      <c r="BE20" s="129">
        <v>10</v>
      </c>
      <c r="BF20" s="560" t="s">
        <v>416</v>
      </c>
      <c r="BG20" s="561"/>
      <c r="BH20" s="562"/>
      <c r="BI20" s="131" t="str">
        <f t="shared" si="14"/>
        <v>SI</v>
      </c>
      <c r="BJ20" s="131" t="str">
        <f t="shared" si="15"/>
        <v/>
      </c>
      <c r="BK20" s="237">
        <f t="shared" si="18"/>
        <v>1</v>
      </c>
      <c r="BL20" s="237">
        <f t="shared" si="19"/>
        <v>0</v>
      </c>
      <c r="BM20" s="237">
        <f t="shared" si="20"/>
        <v>1</v>
      </c>
      <c r="BN20" s="237">
        <f t="shared" si="21"/>
        <v>1</v>
      </c>
      <c r="BO20" s="237">
        <f t="shared" si="22"/>
        <v>1</v>
      </c>
      <c r="BP20" s="244">
        <f t="shared" si="23"/>
        <v>4</v>
      </c>
      <c r="BQ20" s="247">
        <f t="shared" si="5"/>
        <v>1</v>
      </c>
      <c r="BR20" s="249"/>
      <c r="BS20" s="555"/>
    </row>
    <row r="21" spans="1:71" s="186" customFormat="1" ht="21.75" customHeight="1" thickBot="1" x14ac:dyDescent="0.3">
      <c r="A21" s="188"/>
      <c r="B21" s="129">
        <v>11</v>
      </c>
      <c r="C21" s="560" t="s">
        <v>417</v>
      </c>
      <c r="D21" s="561"/>
      <c r="E21" s="562"/>
      <c r="F21" s="132" t="s">
        <v>434</v>
      </c>
      <c r="G21" s="133"/>
      <c r="H21">
        <f t="shared" si="6"/>
        <v>1</v>
      </c>
      <c r="I21">
        <f t="shared" si="6"/>
        <v>0</v>
      </c>
      <c r="J21" s="117"/>
      <c r="K21" s="555"/>
      <c r="L21" s="188"/>
      <c r="M21" s="129">
        <v>11</v>
      </c>
      <c r="N21" s="560" t="s">
        <v>417</v>
      </c>
      <c r="O21" s="561"/>
      <c r="P21" s="562"/>
      <c r="Q21" s="132"/>
      <c r="R21" s="133"/>
      <c r="S21">
        <f t="shared" si="7"/>
        <v>0</v>
      </c>
      <c r="T21">
        <f t="shared" si="8"/>
        <v>0</v>
      </c>
      <c r="U21" s="117"/>
      <c r="V21" s="555"/>
      <c r="W21" s="188"/>
      <c r="X21" s="129">
        <v>11</v>
      </c>
      <c r="Y21" s="560" t="s">
        <v>417</v>
      </c>
      <c r="Z21" s="561"/>
      <c r="AA21" s="562"/>
      <c r="AB21" s="132" t="s">
        <v>434</v>
      </c>
      <c r="AC21" s="133"/>
      <c r="AD21">
        <f t="shared" si="9"/>
        <v>1</v>
      </c>
      <c r="AE21">
        <f t="shared" si="10"/>
        <v>0</v>
      </c>
      <c r="AF21" s="117"/>
      <c r="AG21" s="555"/>
      <c r="AH21" s="188"/>
      <c r="AI21" s="129">
        <v>11</v>
      </c>
      <c r="AJ21" s="560" t="s">
        <v>417</v>
      </c>
      <c r="AK21" s="561"/>
      <c r="AL21" s="562"/>
      <c r="AM21" s="132" t="s">
        <v>434</v>
      </c>
      <c r="AN21" s="133"/>
      <c r="AO21">
        <f t="shared" si="11"/>
        <v>1</v>
      </c>
      <c r="AP21">
        <f t="shared" si="12"/>
        <v>0</v>
      </c>
      <c r="AQ21" s="117"/>
      <c r="AR21" s="555"/>
      <c r="AS21" s="188"/>
      <c r="AT21" s="129">
        <v>11</v>
      </c>
      <c r="AU21" s="560" t="s">
        <v>417</v>
      </c>
      <c r="AV21" s="561"/>
      <c r="AW21" s="562"/>
      <c r="AX21" s="132" t="s">
        <v>434</v>
      </c>
      <c r="AY21" s="133"/>
      <c r="AZ21">
        <f t="shared" si="17"/>
        <v>1</v>
      </c>
      <c r="BA21">
        <f t="shared" si="13"/>
        <v>0</v>
      </c>
      <c r="BB21" s="117"/>
      <c r="BC21" s="555"/>
      <c r="BD21" s="236"/>
      <c r="BE21" s="129">
        <v>11</v>
      </c>
      <c r="BF21" s="560" t="s">
        <v>417</v>
      </c>
      <c r="BG21" s="561"/>
      <c r="BH21" s="562"/>
      <c r="BI21" s="131" t="str">
        <f t="shared" si="14"/>
        <v>SI</v>
      </c>
      <c r="BJ21" s="131" t="str">
        <f t="shared" si="15"/>
        <v/>
      </c>
      <c r="BK21" s="237">
        <f t="shared" si="18"/>
        <v>1</v>
      </c>
      <c r="BL21" s="237">
        <f t="shared" si="19"/>
        <v>0</v>
      </c>
      <c r="BM21" s="237">
        <f t="shared" si="20"/>
        <v>1</v>
      </c>
      <c r="BN21" s="237">
        <f t="shared" si="21"/>
        <v>1</v>
      </c>
      <c r="BO21" s="237">
        <f t="shared" si="22"/>
        <v>1</v>
      </c>
      <c r="BP21" s="244">
        <f t="shared" si="23"/>
        <v>4</v>
      </c>
      <c r="BQ21" s="247">
        <f t="shared" si="5"/>
        <v>1</v>
      </c>
      <c r="BR21" s="249"/>
      <c r="BS21" s="555"/>
    </row>
    <row r="22" spans="1:71" s="186" customFormat="1" ht="21.75" customHeight="1" thickBot="1" x14ac:dyDescent="0.3">
      <c r="A22" s="188"/>
      <c r="B22" s="129">
        <v>12</v>
      </c>
      <c r="C22" s="560" t="s">
        <v>418</v>
      </c>
      <c r="D22" s="561"/>
      <c r="E22" s="562"/>
      <c r="F22" s="132" t="s">
        <v>434</v>
      </c>
      <c r="G22" s="133"/>
      <c r="H22">
        <f t="shared" si="6"/>
        <v>1</v>
      </c>
      <c r="I22">
        <f t="shared" si="6"/>
        <v>0</v>
      </c>
      <c r="J22" s="117"/>
      <c r="K22" s="555"/>
      <c r="L22" s="188"/>
      <c r="M22" s="129">
        <v>12</v>
      </c>
      <c r="N22" s="560" t="s">
        <v>418</v>
      </c>
      <c r="O22" s="561"/>
      <c r="P22" s="562"/>
      <c r="Q22" s="132"/>
      <c r="R22" s="133"/>
      <c r="S22">
        <f t="shared" si="7"/>
        <v>0</v>
      </c>
      <c r="T22">
        <f t="shared" si="8"/>
        <v>0</v>
      </c>
      <c r="U22" s="117"/>
      <c r="V22" s="555"/>
      <c r="W22" s="188"/>
      <c r="X22" s="129">
        <v>12</v>
      </c>
      <c r="Y22" s="560" t="s">
        <v>418</v>
      </c>
      <c r="Z22" s="561"/>
      <c r="AA22" s="562"/>
      <c r="AB22" s="132" t="s">
        <v>434</v>
      </c>
      <c r="AC22" s="133"/>
      <c r="AD22">
        <f t="shared" si="9"/>
        <v>1</v>
      </c>
      <c r="AE22">
        <f t="shared" si="10"/>
        <v>0</v>
      </c>
      <c r="AF22" s="117"/>
      <c r="AG22" s="555"/>
      <c r="AH22" s="188"/>
      <c r="AI22" s="129">
        <v>12</v>
      </c>
      <c r="AJ22" s="560" t="s">
        <v>418</v>
      </c>
      <c r="AK22" s="561"/>
      <c r="AL22" s="562"/>
      <c r="AM22" s="132" t="s">
        <v>434</v>
      </c>
      <c r="AN22" s="133"/>
      <c r="AO22">
        <f t="shared" si="11"/>
        <v>1</v>
      </c>
      <c r="AP22">
        <f t="shared" si="12"/>
        <v>0</v>
      </c>
      <c r="AQ22" s="117"/>
      <c r="AR22" s="555"/>
      <c r="AS22" s="188"/>
      <c r="AT22" s="129">
        <v>12</v>
      </c>
      <c r="AU22" s="560" t="s">
        <v>418</v>
      </c>
      <c r="AV22" s="561"/>
      <c r="AW22" s="562"/>
      <c r="AX22" s="132" t="s">
        <v>434</v>
      </c>
      <c r="AY22" s="133"/>
      <c r="AZ22">
        <f t="shared" si="17"/>
        <v>1</v>
      </c>
      <c r="BA22">
        <f t="shared" si="13"/>
        <v>0</v>
      </c>
      <c r="BB22" s="117"/>
      <c r="BC22" s="555"/>
      <c r="BD22" s="236"/>
      <c r="BE22" s="129">
        <v>12</v>
      </c>
      <c r="BF22" s="560" t="s">
        <v>418</v>
      </c>
      <c r="BG22" s="561"/>
      <c r="BH22" s="562"/>
      <c r="BI22" s="131" t="str">
        <f t="shared" si="14"/>
        <v>SI</v>
      </c>
      <c r="BJ22" s="131" t="str">
        <f t="shared" si="15"/>
        <v/>
      </c>
      <c r="BK22" s="237">
        <f t="shared" si="18"/>
        <v>1</v>
      </c>
      <c r="BL22" s="237">
        <f t="shared" si="19"/>
        <v>0</v>
      </c>
      <c r="BM22" s="237">
        <f t="shared" si="20"/>
        <v>1</v>
      </c>
      <c r="BN22" s="237">
        <f t="shared" si="21"/>
        <v>1</v>
      </c>
      <c r="BO22" s="237">
        <f t="shared" si="22"/>
        <v>1</v>
      </c>
      <c r="BP22" s="244">
        <f t="shared" si="23"/>
        <v>4</v>
      </c>
      <c r="BQ22" s="247">
        <f t="shared" si="5"/>
        <v>1</v>
      </c>
      <c r="BR22" s="249"/>
      <c r="BS22" s="555"/>
    </row>
    <row r="23" spans="1:71" s="186" customFormat="1" ht="21.75" customHeight="1" thickBot="1" x14ac:dyDescent="0.3">
      <c r="A23" s="188"/>
      <c r="B23" s="129">
        <v>13</v>
      </c>
      <c r="C23" s="560" t="s">
        <v>419</v>
      </c>
      <c r="D23" s="561"/>
      <c r="E23" s="562"/>
      <c r="F23" s="132"/>
      <c r="G23" s="133" t="s">
        <v>435</v>
      </c>
      <c r="H23">
        <f t="shared" si="6"/>
        <v>0</v>
      </c>
      <c r="I23">
        <f t="shared" si="6"/>
        <v>0</v>
      </c>
      <c r="J23" s="117"/>
      <c r="K23" s="555"/>
      <c r="L23" s="188"/>
      <c r="M23" s="129">
        <v>13</v>
      </c>
      <c r="N23" s="560" t="s">
        <v>419</v>
      </c>
      <c r="O23" s="561"/>
      <c r="P23" s="562"/>
      <c r="Q23" s="132"/>
      <c r="R23" s="133"/>
      <c r="S23">
        <f t="shared" si="7"/>
        <v>0</v>
      </c>
      <c r="T23">
        <f t="shared" si="8"/>
        <v>0</v>
      </c>
      <c r="U23" s="117"/>
      <c r="V23" s="555"/>
      <c r="W23" s="188"/>
      <c r="X23" s="129">
        <v>13</v>
      </c>
      <c r="Y23" s="560" t="s">
        <v>419</v>
      </c>
      <c r="Z23" s="561"/>
      <c r="AA23" s="562"/>
      <c r="AB23" s="132" t="s">
        <v>434</v>
      </c>
      <c r="AC23" s="133"/>
      <c r="AD23">
        <f t="shared" si="9"/>
        <v>1</v>
      </c>
      <c r="AE23">
        <f t="shared" si="10"/>
        <v>0</v>
      </c>
      <c r="AF23" s="117"/>
      <c r="AG23" s="555"/>
      <c r="AH23" s="188"/>
      <c r="AI23" s="129">
        <v>13</v>
      </c>
      <c r="AJ23" s="560" t="s">
        <v>419</v>
      </c>
      <c r="AK23" s="561"/>
      <c r="AL23" s="562"/>
      <c r="AM23" s="132"/>
      <c r="AN23" s="251" t="s">
        <v>435</v>
      </c>
      <c r="AO23">
        <f t="shared" si="11"/>
        <v>0</v>
      </c>
      <c r="AP23">
        <f t="shared" si="12"/>
        <v>0</v>
      </c>
      <c r="AQ23" s="117"/>
      <c r="AR23" s="555"/>
      <c r="AS23" s="188"/>
      <c r="AT23" s="129">
        <v>13</v>
      </c>
      <c r="AU23" s="560" t="s">
        <v>419</v>
      </c>
      <c r="AV23" s="561"/>
      <c r="AW23" s="562"/>
      <c r="AX23" s="132" t="s">
        <v>434</v>
      </c>
      <c r="AY23" s="133"/>
      <c r="AZ23">
        <f t="shared" si="17"/>
        <v>1</v>
      </c>
      <c r="BA23">
        <f t="shared" si="13"/>
        <v>0</v>
      </c>
      <c r="BB23" s="117"/>
      <c r="BC23" s="555"/>
      <c r="BD23" s="236"/>
      <c r="BE23" s="129">
        <v>13</v>
      </c>
      <c r="BF23" s="560" t="s">
        <v>419</v>
      </c>
      <c r="BG23" s="561"/>
      <c r="BH23" s="562"/>
      <c r="BI23" s="131" t="str">
        <f t="shared" si="14"/>
        <v/>
      </c>
      <c r="BJ23" s="131" t="str">
        <f t="shared" si="15"/>
        <v>NO</v>
      </c>
      <c r="BK23" s="237">
        <f t="shared" si="18"/>
        <v>0</v>
      </c>
      <c r="BL23" s="237">
        <f t="shared" si="19"/>
        <v>0</v>
      </c>
      <c r="BM23" s="237">
        <f t="shared" si="20"/>
        <v>1</v>
      </c>
      <c r="BN23" s="237">
        <f t="shared" si="21"/>
        <v>0</v>
      </c>
      <c r="BO23" s="237">
        <f t="shared" si="22"/>
        <v>1</v>
      </c>
      <c r="BP23" s="244">
        <f t="shared" si="23"/>
        <v>2</v>
      </c>
      <c r="BQ23" s="247">
        <f t="shared" si="5"/>
        <v>0</v>
      </c>
      <c r="BR23" s="249"/>
      <c r="BS23" s="555"/>
    </row>
    <row r="24" spans="1:71" s="186" customFormat="1" ht="21.75" customHeight="1" thickBot="1" x14ac:dyDescent="0.3">
      <c r="A24" s="188"/>
      <c r="B24" s="129">
        <v>14</v>
      </c>
      <c r="C24" s="560" t="s">
        <v>420</v>
      </c>
      <c r="D24" s="561"/>
      <c r="E24" s="562"/>
      <c r="F24" s="132"/>
      <c r="G24" s="133" t="s">
        <v>435</v>
      </c>
      <c r="H24">
        <f t="shared" si="6"/>
        <v>0</v>
      </c>
      <c r="I24">
        <f t="shared" si="6"/>
        <v>0</v>
      </c>
      <c r="J24" s="117"/>
      <c r="K24" s="555"/>
      <c r="L24" s="188"/>
      <c r="M24" s="129">
        <v>14</v>
      </c>
      <c r="N24" s="560" t="s">
        <v>420</v>
      </c>
      <c r="O24" s="561"/>
      <c r="P24" s="562"/>
      <c r="Q24" s="132"/>
      <c r="R24" s="133"/>
      <c r="S24">
        <f t="shared" si="7"/>
        <v>0</v>
      </c>
      <c r="T24">
        <f t="shared" si="8"/>
        <v>0</v>
      </c>
      <c r="U24" s="117"/>
      <c r="V24" s="555"/>
      <c r="W24" s="188"/>
      <c r="X24" s="129">
        <v>14</v>
      </c>
      <c r="Y24" s="560" t="s">
        <v>420</v>
      </c>
      <c r="Z24" s="561"/>
      <c r="AA24" s="562"/>
      <c r="AB24" s="132" t="s">
        <v>434</v>
      </c>
      <c r="AC24" s="133"/>
      <c r="AD24">
        <f t="shared" si="9"/>
        <v>1</v>
      </c>
      <c r="AE24">
        <f t="shared" si="10"/>
        <v>0</v>
      </c>
      <c r="AF24" s="117"/>
      <c r="AG24" s="555"/>
      <c r="AH24" s="188"/>
      <c r="AI24" s="129">
        <v>14</v>
      </c>
      <c r="AJ24" s="560" t="s">
        <v>420</v>
      </c>
      <c r="AK24" s="561"/>
      <c r="AL24" s="562"/>
      <c r="AM24" s="132"/>
      <c r="AN24" s="251" t="s">
        <v>435</v>
      </c>
      <c r="AO24">
        <f t="shared" si="11"/>
        <v>0</v>
      </c>
      <c r="AP24">
        <f t="shared" si="12"/>
        <v>0</v>
      </c>
      <c r="AQ24" s="117"/>
      <c r="AR24" s="555"/>
      <c r="AS24" s="188"/>
      <c r="AT24" s="129">
        <v>14</v>
      </c>
      <c r="AU24" s="560" t="s">
        <v>420</v>
      </c>
      <c r="AV24" s="561"/>
      <c r="AW24" s="562"/>
      <c r="AX24" s="132" t="s">
        <v>434</v>
      </c>
      <c r="AY24" s="133"/>
      <c r="AZ24">
        <f t="shared" si="17"/>
        <v>1</v>
      </c>
      <c r="BA24">
        <f t="shared" si="13"/>
        <v>0</v>
      </c>
      <c r="BB24" s="117"/>
      <c r="BC24" s="555"/>
      <c r="BD24" s="236"/>
      <c r="BE24" s="129">
        <v>14</v>
      </c>
      <c r="BF24" s="560" t="s">
        <v>420</v>
      </c>
      <c r="BG24" s="561"/>
      <c r="BH24" s="562"/>
      <c r="BI24" s="131" t="str">
        <f t="shared" si="14"/>
        <v/>
      </c>
      <c r="BJ24" s="131" t="str">
        <f t="shared" si="15"/>
        <v>NO</v>
      </c>
      <c r="BK24" s="237">
        <f t="shared" si="18"/>
        <v>0</v>
      </c>
      <c r="BL24" s="237">
        <f t="shared" si="19"/>
        <v>0</v>
      </c>
      <c r="BM24" s="237">
        <f t="shared" si="20"/>
        <v>1</v>
      </c>
      <c r="BN24" s="237">
        <f t="shared" si="21"/>
        <v>0</v>
      </c>
      <c r="BO24" s="237">
        <f t="shared" si="22"/>
        <v>1</v>
      </c>
      <c r="BP24" s="244">
        <f t="shared" si="23"/>
        <v>2</v>
      </c>
      <c r="BQ24" s="247">
        <f t="shared" si="5"/>
        <v>0</v>
      </c>
      <c r="BR24" s="249"/>
      <c r="BS24" s="555"/>
    </row>
    <row r="25" spans="1:71" s="186" customFormat="1" ht="21.75" customHeight="1" thickBot="1" x14ac:dyDescent="0.3">
      <c r="A25" s="188"/>
      <c r="B25" s="129">
        <v>15</v>
      </c>
      <c r="C25" s="560" t="s">
        <v>421</v>
      </c>
      <c r="D25" s="561"/>
      <c r="E25" s="562"/>
      <c r="F25" s="132" t="s">
        <v>434</v>
      </c>
      <c r="G25" s="133"/>
      <c r="H25">
        <f t="shared" si="6"/>
        <v>1</v>
      </c>
      <c r="I25">
        <f t="shared" si="6"/>
        <v>0</v>
      </c>
      <c r="J25" s="117"/>
      <c r="K25" s="555"/>
      <c r="L25" s="188"/>
      <c r="M25" s="129">
        <v>15</v>
      </c>
      <c r="N25" s="560" t="s">
        <v>421</v>
      </c>
      <c r="O25" s="561"/>
      <c r="P25" s="562"/>
      <c r="Q25" s="132"/>
      <c r="R25" s="133"/>
      <c r="S25">
        <f t="shared" si="7"/>
        <v>0</v>
      </c>
      <c r="T25">
        <f t="shared" si="8"/>
        <v>0</v>
      </c>
      <c r="U25" s="117"/>
      <c r="V25" s="555"/>
      <c r="W25" s="188"/>
      <c r="X25" s="129">
        <v>15</v>
      </c>
      <c r="Y25" s="560" t="s">
        <v>421</v>
      </c>
      <c r="Z25" s="561"/>
      <c r="AA25" s="562"/>
      <c r="AB25" s="132" t="s">
        <v>434</v>
      </c>
      <c r="AC25" s="133"/>
      <c r="AD25">
        <f t="shared" si="9"/>
        <v>1</v>
      </c>
      <c r="AE25">
        <f t="shared" si="10"/>
        <v>0</v>
      </c>
      <c r="AF25" s="117"/>
      <c r="AG25" s="555"/>
      <c r="AH25" s="188"/>
      <c r="AI25" s="129">
        <v>15</v>
      </c>
      <c r="AJ25" s="560" t="s">
        <v>421</v>
      </c>
      <c r="AK25" s="561"/>
      <c r="AL25" s="562"/>
      <c r="AM25" s="132" t="s">
        <v>434</v>
      </c>
      <c r="AN25" s="133"/>
      <c r="AO25">
        <f t="shared" si="11"/>
        <v>1</v>
      </c>
      <c r="AP25">
        <f t="shared" si="12"/>
        <v>0</v>
      </c>
      <c r="AQ25" s="117"/>
      <c r="AR25" s="555"/>
      <c r="AS25" s="188"/>
      <c r="AT25" s="129">
        <v>15</v>
      </c>
      <c r="AU25" s="560" t="s">
        <v>421</v>
      </c>
      <c r="AV25" s="561"/>
      <c r="AW25" s="562"/>
      <c r="AX25" s="132"/>
      <c r="AY25" s="133" t="s">
        <v>435</v>
      </c>
      <c r="AZ25">
        <f t="shared" si="17"/>
        <v>0</v>
      </c>
      <c r="BA25">
        <f t="shared" si="13"/>
        <v>0</v>
      </c>
      <c r="BB25" s="117"/>
      <c r="BC25" s="555"/>
      <c r="BD25" s="236"/>
      <c r="BE25" s="129">
        <v>15</v>
      </c>
      <c r="BF25" s="560" t="s">
        <v>421</v>
      </c>
      <c r="BG25" s="561"/>
      <c r="BH25" s="562"/>
      <c r="BI25" s="131" t="str">
        <f t="shared" si="14"/>
        <v>SI</v>
      </c>
      <c r="BJ25" s="131" t="str">
        <f t="shared" si="15"/>
        <v/>
      </c>
      <c r="BK25" s="237">
        <f t="shared" si="18"/>
        <v>1</v>
      </c>
      <c r="BL25" s="237">
        <f t="shared" si="19"/>
        <v>0</v>
      </c>
      <c r="BM25" s="237">
        <f t="shared" si="20"/>
        <v>1</v>
      </c>
      <c r="BN25" s="237">
        <f t="shared" si="21"/>
        <v>1</v>
      </c>
      <c r="BO25" s="237">
        <f t="shared" si="22"/>
        <v>0</v>
      </c>
      <c r="BP25" s="244">
        <f t="shared" si="23"/>
        <v>3</v>
      </c>
      <c r="BQ25" s="247">
        <f t="shared" si="5"/>
        <v>1</v>
      </c>
      <c r="BR25" s="249"/>
      <c r="BS25" s="555"/>
    </row>
    <row r="26" spans="1:71" s="186" customFormat="1" ht="21.75" customHeight="1" thickBot="1" x14ac:dyDescent="0.3">
      <c r="A26" s="188"/>
      <c r="B26" s="129">
        <v>16</v>
      </c>
      <c r="C26" s="560" t="s">
        <v>422</v>
      </c>
      <c r="D26" s="561"/>
      <c r="E26" s="562"/>
      <c r="F26" s="132"/>
      <c r="G26" s="133" t="s">
        <v>435</v>
      </c>
      <c r="H26">
        <f t="shared" si="6"/>
        <v>0</v>
      </c>
      <c r="I26">
        <f t="shared" si="6"/>
        <v>0</v>
      </c>
      <c r="J26" s="117"/>
      <c r="K26" s="555"/>
      <c r="L26" s="188"/>
      <c r="M26" s="129">
        <v>16</v>
      </c>
      <c r="N26" s="560" t="s">
        <v>422</v>
      </c>
      <c r="O26" s="561"/>
      <c r="P26" s="562"/>
      <c r="Q26" s="132"/>
      <c r="R26" s="133"/>
      <c r="S26">
        <f t="shared" si="7"/>
        <v>0</v>
      </c>
      <c r="T26">
        <f t="shared" si="8"/>
        <v>0</v>
      </c>
      <c r="U26" s="117"/>
      <c r="V26" s="555"/>
      <c r="W26" s="188"/>
      <c r="X26" s="129">
        <v>16</v>
      </c>
      <c r="Y26" s="560" t="s">
        <v>422</v>
      </c>
      <c r="Z26" s="561"/>
      <c r="AA26" s="562"/>
      <c r="AB26" s="132"/>
      <c r="AC26" s="133" t="s">
        <v>435</v>
      </c>
      <c r="AD26">
        <f t="shared" si="9"/>
        <v>0</v>
      </c>
      <c r="AE26">
        <f t="shared" si="10"/>
        <v>0</v>
      </c>
      <c r="AF26" s="117"/>
      <c r="AG26" s="555"/>
      <c r="AH26" s="188"/>
      <c r="AI26" s="129">
        <v>16</v>
      </c>
      <c r="AJ26" s="560" t="s">
        <v>422</v>
      </c>
      <c r="AK26" s="561"/>
      <c r="AL26" s="562"/>
      <c r="AM26" s="132"/>
      <c r="AN26" s="133" t="s">
        <v>435</v>
      </c>
      <c r="AO26">
        <f t="shared" si="11"/>
        <v>0</v>
      </c>
      <c r="AP26">
        <f t="shared" si="12"/>
        <v>0</v>
      </c>
      <c r="AQ26" s="117"/>
      <c r="AR26" s="555"/>
      <c r="AS26" s="188"/>
      <c r="AT26" s="129">
        <v>16</v>
      </c>
      <c r="AU26" s="560" t="s">
        <v>422</v>
      </c>
      <c r="AV26" s="561"/>
      <c r="AW26" s="562"/>
      <c r="AX26" s="132"/>
      <c r="AY26" s="133" t="s">
        <v>435</v>
      </c>
      <c r="AZ26">
        <f t="shared" si="17"/>
        <v>0</v>
      </c>
      <c r="BA26">
        <f t="shared" si="13"/>
        <v>0</v>
      </c>
      <c r="BB26" s="117"/>
      <c r="BC26" s="555"/>
      <c r="BD26" s="236"/>
      <c r="BE26" s="129">
        <v>16</v>
      </c>
      <c r="BF26" s="560" t="s">
        <v>422</v>
      </c>
      <c r="BG26" s="561"/>
      <c r="BH26" s="562"/>
      <c r="BI26" s="131" t="str">
        <f t="shared" si="14"/>
        <v/>
      </c>
      <c r="BJ26" s="131" t="str">
        <f t="shared" si="15"/>
        <v>NO</v>
      </c>
      <c r="BK26" s="237">
        <f t="shared" si="18"/>
        <v>0</v>
      </c>
      <c r="BL26" s="237">
        <f t="shared" si="19"/>
        <v>0</v>
      </c>
      <c r="BM26" s="237">
        <f t="shared" si="20"/>
        <v>0</v>
      </c>
      <c r="BN26" s="237">
        <f t="shared" si="21"/>
        <v>0</v>
      </c>
      <c r="BO26" s="237">
        <f t="shared" si="22"/>
        <v>0</v>
      </c>
      <c r="BP26" s="244">
        <f t="shared" si="23"/>
        <v>0</v>
      </c>
      <c r="BQ26" s="247">
        <f t="shared" si="5"/>
        <v>0</v>
      </c>
      <c r="BR26" s="249"/>
      <c r="BS26" s="555"/>
    </row>
    <row r="27" spans="1:71" s="186" customFormat="1" ht="21.75" customHeight="1" thickBot="1" x14ac:dyDescent="0.3">
      <c r="A27" s="188"/>
      <c r="B27" s="129">
        <v>17</v>
      </c>
      <c r="C27" s="560" t="s">
        <v>423</v>
      </c>
      <c r="D27" s="561"/>
      <c r="E27" s="562"/>
      <c r="F27" s="132" t="s">
        <v>434</v>
      </c>
      <c r="G27" s="133"/>
      <c r="H27">
        <f t="shared" si="6"/>
        <v>1</v>
      </c>
      <c r="I27">
        <f t="shared" si="6"/>
        <v>0</v>
      </c>
      <c r="J27" s="117"/>
      <c r="K27" s="555"/>
      <c r="L27" s="188"/>
      <c r="M27" s="129">
        <v>17</v>
      </c>
      <c r="N27" s="560" t="s">
        <v>423</v>
      </c>
      <c r="O27" s="561"/>
      <c r="P27" s="562"/>
      <c r="Q27" s="132"/>
      <c r="R27" s="133"/>
      <c r="S27">
        <f t="shared" si="7"/>
        <v>0</v>
      </c>
      <c r="T27">
        <f t="shared" si="8"/>
        <v>0</v>
      </c>
      <c r="U27" s="117"/>
      <c r="V27" s="555"/>
      <c r="W27" s="188"/>
      <c r="X27" s="129">
        <v>17</v>
      </c>
      <c r="Y27" s="560" t="s">
        <v>423</v>
      </c>
      <c r="Z27" s="561"/>
      <c r="AA27" s="562"/>
      <c r="AB27" s="132" t="s">
        <v>434</v>
      </c>
      <c r="AC27" s="133"/>
      <c r="AD27">
        <f t="shared" si="9"/>
        <v>1</v>
      </c>
      <c r="AE27">
        <f t="shared" si="10"/>
        <v>0</v>
      </c>
      <c r="AF27" s="117"/>
      <c r="AG27" s="555"/>
      <c r="AH27" s="188"/>
      <c r="AI27" s="129">
        <v>17</v>
      </c>
      <c r="AJ27" s="560" t="s">
        <v>423</v>
      </c>
      <c r="AK27" s="561"/>
      <c r="AL27" s="562"/>
      <c r="AM27" s="132" t="s">
        <v>434</v>
      </c>
      <c r="AN27" s="133"/>
      <c r="AO27">
        <f t="shared" si="11"/>
        <v>1</v>
      </c>
      <c r="AP27">
        <f t="shared" si="12"/>
        <v>0</v>
      </c>
      <c r="AQ27" s="117"/>
      <c r="AR27" s="555"/>
      <c r="AS27" s="188"/>
      <c r="AT27" s="129">
        <v>17</v>
      </c>
      <c r="AU27" s="560" t="s">
        <v>423</v>
      </c>
      <c r="AV27" s="561"/>
      <c r="AW27" s="562"/>
      <c r="AX27" s="132"/>
      <c r="AY27" s="133" t="s">
        <v>435</v>
      </c>
      <c r="AZ27">
        <f t="shared" si="17"/>
        <v>0</v>
      </c>
      <c r="BA27">
        <f t="shared" si="13"/>
        <v>0</v>
      </c>
      <c r="BB27" s="117"/>
      <c r="BC27" s="555"/>
      <c r="BD27" s="236"/>
      <c r="BE27" s="129">
        <v>17</v>
      </c>
      <c r="BF27" s="560" t="s">
        <v>423</v>
      </c>
      <c r="BG27" s="561"/>
      <c r="BH27" s="562"/>
      <c r="BI27" s="131" t="str">
        <f t="shared" si="14"/>
        <v>SI</v>
      </c>
      <c r="BJ27" s="131" t="str">
        <f t="shared" si="15"/>
        <v/>
      </c>
      <c r="BK27" s="237">
        <f t="shared" si="18"/>
        <v>1</v>
      </c>
      <c r="BL27" s="237">
        <f t="shared" si="19"/>
        <v>0</v>
      </c>
      <c r="BM27" s="237">
        <f t="shared" si="20"/>
        <v>1</v>
      </c>
      <c r="BN27" s="237">
        <f t="shared" si="21"/>
        <v>1</v>
      </c>
      <c r="BO27" s="237">
        <f t="shared" si="22"/>
        <v>0</v>
      </c>
      <c r="BP27" s="244">
        <f t="shared" si="23"/>
        <v>3</v>
      </c>
      <c r="BQ27" s="247">
        <f t="shared" si="5"/>
        <v>1</v>
      </c>
      <c r="BR27" s="249"/>
      <c r="BS27" s="555"/>
    </row>
    <row r="28" spans="1:71" s="186" customFormat="1" ht="21.75" customHeight="1" thickBot="1" x14ac:dyDescent="0.3">
      <c r="A28" s="188"/>
      <c r="B28" s="129">
        <v>18</v>
      </c>
      <c r="C28" s="560" t="s">
        <v>424</v>
      </c>
      <c r="D28" s="561"/>
      <c r="E28" s="562"/>
      <c r="F28" s="132"/>
      <c r="G28" s="133" t="s">
        <v>435</v>
      </c>
      <c r="H28">
        <f t="shared" si="6"/>
        <v>0</v>
      </c>
      <c r="I28"/>
      <c r="J28" s="117"/>
      <c r="K28" s="555"/>
      <c r="L28" s="188"/>
      <c r="M28" s="129">
        <v>18</v>
      </c>
      <c r="N28" s="560" t="s">
        <v>424</v>
      </c>
      <c r="O28" s="561"/>
      <c r="P28" s="562"/>
      <c r="Q28" s="132"/>
      <c r="R28" s="133"/>
      <c r="S28">
        <f t="shared" si="7"/>
        <v>0</v>
      </c>
      <c r="T28"/>
      <c r="U28" s="117"/>
      <c r="V28" s="555"/>
      <c r="W28" s="188"/>
      <c r="X28" s="129">
        <v>18</v>
      </c>
      <c r="Y28" s="560" t="s">
        <v>424</v>
      </c>
      <c r="Z28" s="561"/>
      <c r="AA28" s="562"/>
      <c r="AB28" s="132" t="s">
        <v>434</v>
      </c>
      <c r="AC28" s="133"/>
      <c r="AD28">
        <f t="shared" si="9"/>
        <v>1</v>
      </c>
      <c r="AE28"/>
      <c r="AF28" s="117"/>
      <c r="AG28" s="555"/>
      <c r="AH28" s="188"/>
      <c r="AI28" s="129">
        <v>18</v>
      </c>
      <c r="AJ28" s="560" t="s">
        <v>424</v>
      </c>
      <c r="AK28" s="561"/>
      <c r="AL28" s="562"/>
      <c r="AM28" s="132" t="s">
        <v>434</v>
      </c>
      <c r="AN28" s="133"/>
      <c r="AO28">
        <f t="shared" si="11"/>
        <v>1</v>
      </c>
      <c r="AP28"/>
      <c r="AQ28" s="117"/>
      <c r="AR28" s="555"/>
      <c r="AS28" s="188"/>
      <c r="AT28" s="129">
        <v>18</v>
      </c>
      <c r="AU28" s="560" t="s">
        <v>424</v>
      </c>
      <c r="AV28" s="561"/>
      <c r="AW28" s="562"/>
      <c r="AX28" s="132"/>
      <c r="AY28" s="133" t="s">
        <v>435</v>
      </c>
      <c r="AZ28">
        <f t="shared" si="17"/>
        <v>0</v>
      </c>
      <c r="BA28">
        <f t="shared" si="13"/>
        <v>0</v>
      </c>
      <c r="BB28" s="117"/>
      <c r="BC28" s="555"/>
      <c r="BD28" s="236"/>
      <c r="BE28" s="129">
        <v>18</v>
      </c>
      <c r="BF28" s="560" t="s">
        <v>424</v>
      </c>
      <c r="BG28" s="561"/>
      <c r="BH28" s="562"/>
      <c r="BI28" s="131" t="str">
        <f t="shared" si="14"/>
        <v/>
      </c>
      <c r="BJ28" s="131" t="str">
        <f t="shared" si="15"/>
        <v>NO</v>
      </c>
      <c r="BK28" s="237">
        <f t="shared" si="18"/>
        <v>0</v>
      </c>
      <c r="BL28" s="237">
        <f t="shared" si="19"/>
        <v>0</v>
      </c>
      <c r="BM28" s="237">
        <f t="shared" si="20"/>
        <v>1</v>
      </c>
      <c r="BN28" s="237">
        <f t="shared" si="21"/>
        <v>1</v>
      </c>
      <c r="BO28" s="237">
        <f t="shared" si="22"/>
        <v>0</v>
      </c>
      <c r="BP28" s="244">
        <f t="shared" si="23"/>
        <v>2</v>
      </c>
      <c r="BQ28" s="247">
        <f t="shared" si="5"/>
        <v>0</v>
      </c>
      <c r="BR28" s="249"/>
      <c r="BS28" s="555"/>
    </row>
    <row r="29" spans="1:71" s="186" customFormat="1" ht="21.75" customHeight="1" thickBot="1" x14ac:dyDescent="0.3">
      <c r="A29" s="188"/>
      <c r="B29" s="130">
        <v>19</v>
      </c>
      <c r="C29" s="563" t="s">
        <v>436</v>
      </c>
      <c r="D29" s="564"/>
      <c r="E29" s="565"/>
      <c r="F29" s="134"/>
      <c r="G29" s="135" t="s">
        <v>435</v>
      </c>
      <c r="H29">
        <f t="shared" si="6"/>
        <v>0</v>
      </c>
      <c r="I29">
        <f t="shared" si="6"/>
        <v>0</v>
      </c>
      <c r="J29" s="117"/>
      <c r="K29" s="555"/>
      <c r="L29" s="188"/>
      <c r="M29" s="130">
        <v>19</v>
      </c>
      <c r="N29" s="563" t="s">
        <v>436</v>
      </c>
      <c r="O29" s="564"/>
      <c r="P29" s="565"/>
      <c r="Q29" s="134"/>
      <c r="R29" s="135"/>
      <c r="S29">
        <f t="shared" si="7"/>
        <v>0</v>
      </c>
      <c r="T29">
        <f>IF(R29="SI",1,0)</f>
        <v>0</v>
      </c>
      <c r="U29" s="117"/>
      <c r="V29" s="555"/>
      <c r="W29" s="188"/>
      <c r="X29" s="130">
        <v>19</v>
      </c>
      <c r="Y29" s="563" t="s">
        <v>436</v>
      </c>
      <c r="Z29" s="564"/>
      <c r="AA29" s="565"/>
      <c r="AB29" s="134"/>
      <c r="AC29" s="135" t="s">
        <v>435</v>
      </c>
      <c r="AD29">
        <f t="shared" si="9"/>
        <v>0</v>
      </c>
      <c r="AE29">
        <f>IF(AC29="SI",1,0)</f>
        <v>0</v>
      </c>
      <c r="AF29" s="117"/>
      <c r="AG29" s="555"/>
      <c r="AH29" s="188"/>
      <c r="AI29" s="130">
        <v>19</v>
      </c>
      <c r="AJ29" s="563" t="s">
        <v>436</v>
      </c>
      <c r="AK29" s="564"/>
      <c r="AL29" s="565"/>
      <c r="AM29" s="134"/>
      <c r="AN29" s="252" t="s">
        <v>435</v>
      </c>
      <c r="AO29">
        <f t="shared" si="11"/>
        <v>0</v>
      </c>
      <c r="AP29">
        <f>IF(AN29="SI",1,0)</f>
        <v>0</v>
      </c>
      <c r="AQ29" s="117"/>
      <c r="AR29" s="555"/>
      <c r="AS29" s="188"/>
      <c r="AT29" s="130">
        <v>19</v>
      </c>
      <c r="AU29" s="563" t="s">
        <v>436</v>
      </c>
      <c r="AV29" s="564"/>
      <c r="AW29" s="565"/>
      <c r="AX29" s="134"/>
      <c r="AY29" s="252" t="s">
        <v>435</v>
      </c>
      <c r="AZ29">
        <f t="shared" si="17"/>
        <v>0</v>
      </c>
      <c r="BA29">
        <f>IF(AY29="SI",1,0)</f>
        <v>0</v>
      </c>
      <c r="BB29" s="117"/>
      <c r="BC29" s="555"/>
      <c r="BD29" s="236"/>
      <c r="BE29" s="130">
        <v>19</v>
      </c>
      <c r="BF29" s="563" t="s">
        <v>436</v>
      </c>
      <c r="BG29" s="564"/>
      <c r="BH29" s="565"/>
      <c r="BI29" s="131" t="str">
        <f t="shared" si="14"/>
        <v/>
      </c>
      <c r="BJ29" s="131" t="str">
        <f t="shared" si="15"/>
        <v>NO</v>
      </c>
      <c r="BK29" s="237">
        <f t="shared" si="18"/>
        <v>0</v>
      </c>
      <c r="BL29" s="237">
        <f t="shared" si="19"/>
        <v>0</v>
      </c>
      <c r="BM29" s="237">
        <f t="shared" si="20"/>
        <v>0</v>
      </c>
      <c r="BN29" s="237">
        <f t="shared" si="21"/>
        <v>0</v>
      </c>
      <c r="BO29" s="237">
        <f t="shared" si="22"/>
        <v>0</v>
      </c>
      <c r="BP29" s="244">
        <f t="shared" si="23"/>
        <v>0</v>
      </c>
      <c r="BQ29" s="247">
        <f t="shared" si="5"/>
        <v>0</v>
      </c>
      <c r="BR29" s="249"/>
      <c r="BS29" s="555"/>
    </row>
    <row r="30" spans="1:71" s="186" customFormat="1" x14ac:dyDescent="0.25">
      <c r="A30" s="188"/>
      <c r="B30" s="116"/>
      <c r="C30" s="116"/>
      <c r="D30" s="116"/>
      <c r="E30" s="116"/>
      <c r="F30" s="116"/>
      <c r="G30" s="116"/>
      <c r="H30" s="116"/>
      <c r="I30" s="116"/>
      <c r="J30" s="117"/>
      <c r="K30" s="555"/>
      <c r="L30" s="188"/>
      <c r="M30" s="116"/>
      <c r="N30" s="116"/>
      <c r="O30" s="116"/>
      <c r="P30" s="116"/>
      <c r="Q30" s="116"/>
      <c r="R30" s="116"/>
      <c r="S30" s="116"/>
      <c r="T30" s="116"/>
      <c r="U30" s="117"/>
      <c r="V30" s="555"/>
      <c r="W30" s="188"/>
      <c r="X30" s="116"/>
      <c r="Y30" s="116"/>
      <c r="Z30" s="116"/>
      <c r="AA30" s="116"/>
      <c r="AB30" s="116"/>
      <c r="AC30" s="116"/>
      <c r="AD30" s="116"/>
      <c r="AE30" s="116"/>
      <c r="AF30" s="117"/>
      <c r="AG30" s="555"/>
      <c r="AH30" s="188"/>
      <c r="AI30" s="116"/>
      <c r="AJ30" s="116"/>
      <c r="AK30" s="116"/>
      <c r="AL30" s="116"/>
      <c r="AM30" s="116"/>
      <c r="AN30" s="116"/>
      <c r="AO30" s="116"/>
      <c r="AP30" s="116"/>
      <c r="AQ30" s="117"/>
      <c r="AR30" s="555"/>
      <c r="AS30" s="188"/>
      <c r="AT30" s="116"/>
      <c r="AU30" s="116"/>
      <c r="AV30" s="116"/>
      <c r="AW30" s="116"/>
      <c r="AX30" s="116"/>
      <c r="AY30" s="116"/>
      <c r="AZ30" s="116"/>
      <c r="BA30" s="116"/>
      <c r="BB30" s="117"/>
      <c r="BC30" s="555"/>
      <c r="BD30" s="236"/>
      <c r="BE30" s="237"/>
      <c r="BF30" s="237"/>
      <c r="BG30" s="237"/>
      <c r="BH30" s="237"/>
      <c r="BI30" s="237"/>
      <c r="BJ30" s="237"/>
      <c r="BK30" s="237"/>
      <c r="BL30" s="237"/>
      <c r="BM30" s="237"/>
      <c r="BN30" s="237"/>
      <c r="BO30" s="237"/>
      <c r="BP30" s="238"/>
      <c r="BQ30" s="248"/>
      <c r="BR30" s="249"/>
      <c r="BS30" s="555"/>
    </row>
    <row r="31" spans="1:71" s="186" customFormat="1" ht="15.75" thickBot="1" x14ac:dyDescent="0.3">
      <c r="A31" s="188"/>
      <c r="B31" s="116"/>
      <c r="C31" s="116"/>
      <c r="D31" s="116"/>
      <c r="E31" s="116"/>
      <c r="F31" s="116"/>
      <c r="G31" s="116"/>
      <c r="H31" s="116"/>
      <c r="I31" s="116"/>
      <c r="J31" s="117"/>
      <c r="K31" s="555"/>
      <c r="L31" s="188"/>
      <c r="M31" s="116"/>
      <c r="N31" s="116"/>
      <c r="O31" s="116"/>
      <c r="P31" s="116"/>
      <c r="Q31" s="116"/>
      <c r="R31" s="116"/>
      <c r="S31" s="116"/>
      <c r="T31" s="116"/>
      <c r="U31" s="117"/>
      <c r="V31" s="555"/>
      <c r="W31" s="188"/>
      <c r="X31" s="116"/>
      <c r="Y31" s="116"/>
      <c r="Z31" s="116"/>
      <c r="AA31" s="116"/>
      <c r="AB31" s="116"/>
      <c r="AC31" s="116"/>
      <c r="AD31" s="116"/>
      <c r="AE31" s="116"/>
      <c r="AF31" s="117"/>
      <c r="AG31" s="555"/>
      <c r="AH31" s="188"/>
      <c r="AI31" s="116"/>
      <c r="AJ31" s="116"/>
      <c r="AK31" s="116"/>
      <c r="AL31" s="116"/>
      <c r="AM31" s="116"/>
      <c r="AN31" s="116"/>
      <c r="AO31" s="116"/>
      <c r="AP31" s="116"/>
      <c r="AQ31" s="117"/>
      <c r="AR31" s="555"/>
      <c r="AS31" s="188"/>
      <c r="AT31" s="116"/>
      <c r="AU31" s="116"/>
      <c r="AV31" s="116"/>
      <c r="AW31" s="116"/>
      <c r="AX31" s="116"/>
      <c r="AY31" s="116"/>
      <c r="AZ31" s="116"/>
      <c r="BA31" s="116"/>
      <c r="BB31" s="117"/>
      <c r="BC31" s="555"/>
      <c r="BD31" s="236"/>
      <c r="BE31" s="237"/>
      <c r="BF31" s="237"/>
      <c r="BG31" s="237"/>
      <c r="BH31" s="237"/>
      <c r="BI31" s="237"/>
      <c r="BJ31" s="237"/>
      <c r="BK31" s="237"/>
      <c r="BL31" s="237"/>
      <c r="BM31" s="237"/>
      <c r="BN31" s="237"/>
      <c r="BO31" s="237"/>
      <c r="BP31" s="238"/>
      <c r="BQ31" s="248"/>
      <c r="BR31" s="249"/>
      <c r="BS31" s="555"/>
    </row>
    <row r="32" spans="1:71" s="186" customFormat="1" ht="30.75" thickBot="1" x14ac:dyDescent="0.3">
      <c r="A32" s="188"/>
      <c r="B32" s="116"/>
      <c r="C32" s="120" t="s">
        <v>425</v>
      </c>
      <c r="D32" s="566">
        <f>IF(F26="SI",19,SUM(H11:H29))</f>
        <v>11</v>
      </c>
      <c r="E32" s="567"/>
      <c r="F32" s="568"/>
      <c r="G32" s="116"/>
      <c r="H32"/>
      <c r="I32"/>
      <c r="J32" s="117"/>
      <c r="K32" s="555"/>
      <c r="L32" s="188"/>
      <c r="M32" s="116"/>
      <c r="N32" s="120" t="s">
        <v>425</v>
      </c>
      <c r="O32" s="566">
        <f>IF(Q26="SI",19,SUM(S11:S29))</f>
        <v>0</v>
      </c>
      <c r="P32" s="567"/>
      <c r="Q32" s="568"/>
      <c r="R32" s="116"/>
      <c r="S32"/>
      <c r="T32"/>
      <c r="U32" s="117"/>
      <c r="V32" s="555"/>
      <c r="W32" s="188"/>
      <c r="X32" s="116"/>
      <c r="Y32" s="120" t="s">
        <v>425</v>
      </c>
      <c r="Z32" s="566">
        <f>IF(AB26="SI",19,SUM(AD11:AD29))</f>
        <v>17</v>
      </c>
      <c r="AA32" s="567"/>
      <c r="AB32" s="568"/>
      <c r="AC32" s="116"/>
      <c r="AD32"/>
      <c r="AE32"/>
      <c r="AF32" s="117"/>
      <c r="AG32" s="555"/>
      <c r="AH32" s="188"/>
      <c r="AI32" s="116"/>
      <c r="AJ32" s="120" t="s">
        <v>425</v>
      </c>
      <c r="AK32" s="566">
        <f>IF(AM26="SI",19,SUM(AO11:AO29))</f>
        <v>11</v>
      </c>
      <c r="AL32" s="567"/>
      <c r="AM32" s="568"/>
      <c r="AN32" s="116"/>
      <c r="AO32"/>
      <c r="AP32"/>
      <c r="AQ32" s="117"/>
      <c r="AR32" s="555"/>
      <c r="AS32" s="188"/>
      <c r="AT32" s="116"/>
      <c r="AU32" s="120" t="s">
        <v>425</v>
      </c>
      <c r="AV32" s="566">
        <f>IF(AX26="SI",19,SUM(AZ11:AZ29))</f>
        <v>11</v>
      </c>
      <c r="AW32" s="567"/>
      <c r="AX32" s="568"/>
      <c r="AY32" s="116"/>
      <c r="AZ32"/>
      <c r="BA32"/>
      <c r="BB32" s="117"/>
      <c r="BC32" s="555"/>
      <c r="BD32" s="236"/>
      <c r="BE32" s="237"/>
      <c r="BF32" s="120" t="s">
        <v>425</v>
      </c>
      <c r="BG32" s="566">
        <f>IF(BI26="SI",19,SUM(BQ11:BQ29))</f>
        <v>10</v>
      </c>
      <c r="BH32" s="567"/>
      <c r="BI32" s="568"/>
      <c r="BJ32" s="237"/>
      <c r="BK32" s="237"/>
      <c r="BL32" s="237"/>
      <c r="BM32" s="237"/>
      <c r="BN32" s="237"/>
      <c r="BO32" s="237"/>
      <c r="BP32" s="238"/>
      <c r="BQ32" s="248"/>
      <c r="BR32" s="249"/>
      <c r="BS32" s="555"/>
    </row>
    <row r="33" spans="1:71" s="186" customFormat="1" ht="30.75" thickBot="1" x14ac:dyDescent="0.3">
      <c r="A33" s="188"/>
      <c r="B33" s="116"/>
      <c r="C33" s="121" t="s">
        <v>437</v>
      </c>
      <c r="D33" s="144" t="s">
        <v>23</v>
      </c>
      <c r="E33" s="145" t="s">
        <v>22</v>
      </c>
      <c r="F33" s="146" t="s">
        <v>25</v>
      </c>
      <c r="G33" s="116"/>
      <c r="H33"/>
      <c r="I33"/>
      <c r="J33" s="117"/>
      <c r="K33" s="555"/>
      <c r="L33" s="188"/>
      <c r="M33" s="116"/>
      <c r="N33" s="121" t="s">
        <v>437</v>
      </c>
      <c r="O33" s="144" t="s">
        <v>23</v>
      </c>
      <c r="P33" s="145" t="s">
        <v>22</v>
      </c>
      <c r="Q33" s="146" t="s">
        <v>25</v>
      </c>
      <c r="R33" s="116"/>
      <c r="S33"/>
      <c r="T33"/>
      <c r="U33" s="117"/>
      <c r="V33" s="555"/>
      <c r="W33" s="188"/>
      <c r="X33" s="116"/>
      <c r="Y33" s="121" t="s">
        <v>437</v>
      </c>
      <c r="Z33" s="144" t="s">
        <v>23</v>
      </c>
      <c r="AA33" s="145" t="s">
        <v>22</v>
      </c>
      <c r="AB33" s="146" t="s">
        <v>25</v>
      </c>
      <c r="AC33" s="116"/>
      <c r="AD33"/>
      <c r="AE33"/>
      <c r="AF33" s="117"/>
      <c r="AG33" s="555"/>
      <c r="AH33" s="188"/>
      <c r="AI33" s="116"/>
      <c r="AJ33" s="121" t="s">
        <v>437</v>
      </c>
      <c r="AK33" s="144" t="s">
        <v>23</v>
      </c>
      <c r="AL33" s="145" t="s">
        <v>22</v>
      </c>
      <c r="AM33" s="146" t="s">
        <v>25</v>
      </c>
      <c r="AN33" s="116"/>
      <c r="AO33"/>
      <c r="AP33"/>
      <c r="AQ33" s="117"/>
      <c r="AR33" s="555"/>
      <c r="AS33" s="188"/>
      <c r="AT33" s="116"/>
      <c r="AU33" s="121" t="s">
        <v>437</v>
      </c>
      <c r="AV33" s="144" t="s">
        <v>23</v>
      </c>
      <c r="AW33" s="145" t="s">
        <v>22</v>
      </c>
      <c r="AX33" s="146" t="s">
        <v>25</v>
      </c>
      <c r="AY33" s="116"/>
      <c r="AZ33"/>
      <c r="BA33"/>
      <c r="BB33" s="117"/>
      <c r="BC33" s="555"/>
      <c r="BD33" s="236"/>
      <c r="BE33" s="237"/>
      <c r="BF33" s="121" t="s">
        <v>437</v>
      </c>
      <c r="BG33" s="144" t="s">
        <v>23</v>
      </c>
      <c r="BH33" s="145" t="s">
        <v>22</v>
      </c>
      <c r="BI33" s="146" t="s">
        <v>25</v>
      </c>
      <c r="BJ33" s="237"/>
      <c r="BK33" s="237"/>
      <c r="BL33" s="237"/>
      <c r="BM33" s="237"/>
      <c r="BN33" s="237"/>
      <c r="BO33" s="237"/>
      <c r="BP33" s="238"/>
      <c r="BQ33" s="248"/>
      <c r="BR33" s="249"/>
      <c r="BS33" s="555"/>
    </row>
    <row r="34" spans="1:71" s="186" customFormat="1" ht="30.75" thickBot="1" x14ac:dyDescent="0.3">
      <c r="A34" s="188"/>
      <c r="B34" s="116"/>
      <c r="C34" s="121" t="s">
        <v>426</v>
      </c>
      <c r="D34" s="122" t="s">
        <v>427</v>
      </c>
      <c r="E34" s="119" t="s">
        <v>428</v>
      </c>
      <c r="F34" s="122" t="s">
        <v>438</v>
      </c>
      <c r="G34" s="116"/>
      <c r="H34"/>
      <c r="I34"/>
      <c r="J34" s="117"/>
      <c r="K34" s="555"/>
      <c r="L34" s="188"/>
      <c r="M34" s="116"/>
      <c r="N34" s="121" t="s">
        <v>426</v>
      </c>
      <c r="O34" s="122" t="s">
        <v>427</v>
      </c>
      <c r="P34" s="119" t="s">
        <v>428</v>
      </c>
      <c r="Q34" s="122" t="s">
        <v>438</v>
      </c>
      <c r="R34" s="116"/>
      <c r="S34"/>
      <c r="T34"/>
      <c r="U34" s="117"/>
      <c r="V34" s="555"/>
      <c r="W34" s="188"/>
      <c r="X34" s="116"/>
      <c r="Y34" s="121" t="s">
        <v>426</v>
      </c>
      <c r="Z34" s="122" t="s">
        <v>427</v>
      </c>
      <c r="AA34" s="119" t="s">
        <v>428</v>
      </c>
      <c r="AB34" s="122" t="s">
        <v>438</v>
      </c>
      <c r="AC34" s="116"/>
      <c r="AD34"/>
      <c r="AE34"/>
      <c r="AF34" s="117"/>
      <c r="AG34" s="555"/>
      <c r="AH34" s="188"/>
      <c r="AI34" s="116"/>
      <c r="AJ34" s="121" t="s">
        <v>426</v>
      </c>
      <c r="AK34" s="122" t="s">
        <v>427</v>
      </c>
      <c r="AL34" s="119" t="s">
        <v>428</v>
      </c>
      <c r="AM34" s="122" t="s">
        <v>438</v>
      </c>
      <c r="AN34" s="116"/>
      <c r="AO34"/>
      <c r="AP34"/>
      <c r="AQ34" s="117"/>
      <c r="AR34" s="555"/>
      <c r="AS34" s="188"/>
      <c r="AT34" s="116"/>
      <c r="AU34" s="121" t="s">
        <v>426</v>
      </c>
      <c r="AV34" s="122" t="s">
        <v>427</v>
      </c>
      <c r="AW34" s="119" t="s">
        <v>428</v>
      </c>
      <c r="AX34" s="122" t="s">
        <v>438</v>
      </c>
      <c r="AY34" s="116"/>
      <c r="AZ34"/>
      <c r="BA34"/>
      <c r="BB34" s="117"/>
      <c r="BC34" s="555"/>
      <c r="BD34" s="236"/>
      <c r="BE34" s="237"/>
      <c r="BF34" s="121" t="s">
        <v>426</v>
      </c>
      <c r="BG34" s="122" t="s">
        <v>427</v>
      </c>
      <c r="BH34" s="119" t="s">
        <v>428</v>
      </c>
      <c r="BI34" s="122" t="s">
        <v>438</v>
      </c>
      <c r="BJ34" s="237"/>
      <c r="BK34" s="237"/>
      <c r="BL34" s="237"/>
      <c r="BM34" s="237"/>
      <c r="BN34" s="237"/>
      <c r="BO34" s="237"/>
      <c r="BP34" s="238"/>
      <c r="BQ34" s="248"/>
      <c r="BR34" s="249"/>
      <c r="BS34" s="555"/>
    </row>
    <row r="35" spans="1:71" s="186" customFormat="1" x14ac:dyDescent="0.25">
      <c r="A35" s="188"/>
      <c r="B35" s="116"/>
      <c r="C35" s="116"/>
      <c r="D35" s="116"/>
      <c r="E35" s="116"/>
      <c r="F35" s="116"/>
      <c r="G35" s="116"/>
      <c r="H35"/>
      <c r="I35"/>
      <c r="J35" s="117"/>
      <c r="K35" s="555"/>
      <c r="L35" s="188"/>
      <c r="M35" s="116"/>
      <c r="N35" s="116"/>
      <c r="O35" s="116"/>
      <c r="P35" s="116"/>
      <c r="Q35" s="116"/>
      <c r="R35" s="116"/>
      <c r="S35"/>
      <c r="T35"/>
      <c r="U35" s="117"/>
      <c r="V35" s="555"/>
      <c r="W35" s="188"/>
      <c r="X35" s="116"/>
      <c r="Y35" s="116"/>
      <c r="Z35" s="116"/>
      <c r="AA35" s="116"/>
      <c r="AB35" s="116"/>
      <c r="AC35" s="116"/>
      <c r="AD35"/>
      <c r="AE35"/>
      <c r="AF35" s="117"/>
      <c r="AG35" s="555"/>
      <c r="AH35" s="188"/>
      <c r="AI35" s="116"/>
      <c r="AJ35" s="116"/>
      <c r="AK35" s="116"/>
      <c r="AL35" s="116"/>
      <c r="AM35" s="116"/>
      <c r="AN35" s="116"/>
      <c r="AO35"/>
      <c r="AP35"/>
      <c r="AQ35" s="117"/>
      <c r="AR35" s="555"/>
      <c r="AS35" s="188"/>
      <c r="AT35" s="116"/>
      <c r="AU35" s="116"/>
      <c r="AV35" s="116"/>
      <c r="AW35" s="116"/>
      <c r="AX35" s="116"/>
      <c r="AY35" s="116"/>
      <c r="AZ35"/>
      <c r="BA35"/>
      <c r="BB35" s="117"/>
      <c r="BC35" s="555"/>
      <c r="BD35" s="236"/>
      <c r="BE35" s="237"/>
      <c r="BF35" s="237"/>
      <c r="BG35" s="237"/>
      <c r="BH35" s="237"/>
      <c r="BI35" s="237"/>
      <c r="BJ35" s="237"/>
      <c r="BK35" s="237"/>
      <c r="BL35" s="237"/>
      <c r="BM35" s="237"/>
      <c r="BN35" s="237"/>
      <c r="BO35" s="237"/>
      <c r="BP35" s="238"/>
      <c r="BQ35" s="248"/>
      <c r="BR35" s="249"/>
      <c r="BS35" s="555"/>
    </row>
    <row r="36" spans="1:71" s="186" customFormat="1" x14ac:dyDescent="0.25">
      <c r="A36" s="188"/>
      <c r="B36" s="116"/>
      <c r="C36" s="116"/>
      <c r="D36" s="116"/>
      <c r="E36" s="116"/>
      <c r="F36" s="116"/>
      <c r="G36" s="116"/>
      <c r="H36"/>
      <c r="I36"/>
      <c r="J36" s="117"/>
      <c r="K36" s="555"/>
      <c r="L36" s="188"/>
      <c r="M36" s="116"/>
      <c r="N36" s="116"/>
      <c r="O36" s="116"/>
      <c r="P36" s="116"/>
      <c r="Q36" s="116"/>
      <c r="R36" s="116"/>
      <c r="S36"/>
      <c r="T36"/>
      <c r="U36" s="117"/>
      <c r="V36" s="555"/>
      <c r="W36" s="188"/>
      <c r="X36" s="116"/>
      <c r="Y36" s="116"/>
      <c r="Z36" s="116"/>
      <c r="AA36" s="116"/>
      <c r="AB36" s="116"/>
      <c r="AC36" s="116"/>
      <c r="AD36"/>
      <c r="AE36"/>
      <c r="AF36" s="117"/>
      <c r="AG36" s="555"/>
      <c r="AH36" s="188"/>
      <c r="AI36" s="116"/>
      <c r="AJ36" s="116"/>
      <c r="AK36" s="116"/>
      <c r="AL36" s="116"/>
      <c r="AM36" s="116"/>
      <c r="AN36" s="116"/>
      <c r="AO36"/>
      <c r="AP36"/>
      <c r="AQ36" s="117"/>
      <c r="AR36" s="555"/>
      <c r="AS36" s="188"/>
      <c r="AT36" s="116"/>
      <c r="AU36" s="116"/>
      <c r="AV36" s="116"/>
      <c r="AW36" s="116"/>
      <c r="AX36" s="116"/>
      <c r="AY36" s="116"/>
      <c r="AZ36"/>
      <c r="BA36"/>
      <c r="BB36" s="117"/>
      <c r="BC36" s="555"/>
      <c r="BD36" s="236"/>
      <c r="BE36" s="237"/>
      <c r="BF36" s="237"/>
      <c r="BG36" s="237"/>
      <c r="BH36" s="237"/>
      <c r="BI36" s="237"/>
      <c r="BJ36" s="237"/>
      <c r="BK36" s="237"/>
      <c r="BL36" s="237"/>
      <c r="BM36" s="237"/>
      <c r="BN36" s="237"/>
      <c r="BO36" s="237"/>
      <c r="BP36" s="238"/>
      <c r="BQ36" s="248"/>
      <c r="BR36" s="249"/>
      <c r="BS36" s="555"/>
    </row>
    <row r="37" spans="1:71" s="186" customFormat="1" x14ac:dyDescent="0.25">
      <c r="A37" s="188"/>
      <c r="B37" s="116" t="s">
        <v>600</v>
      </c>
      <c r="C37" s="116"/>
      <c r="D37" s="116"/>
      <c r="E37" s="123" t="s">
        <v>604</v>
      </c>
      <c r="F37" s="123"/>
      <c r="G37" s="116"/>
      <c r="H37"/>
      <c r="I37"/>
      <c r="J37" s="117"/>
      <c r="K37" s="555"/>
      <c r="L37" s="188"/>
      <c r="M37" s="116"/>
      <c r="N37" s="116"/>
      <c r="O37" s="116"/>
      <c r="P37" s="123"/>
      <c r="Q37" s="123"/>
      <c r="R37" s="116"/>
      <c r="S37"/>
      <c r="T37"/>
      <c r="U37" s="117"/>
      <c r="V37" s="555"/>
      <c r="W37" s="188"/>
      <c r="X37" s="116" t="s">
        <v>614</v>
      </c>
      <c r="Y37" s="116"/>
      <c r="Z37" s="116"/>
      <c r="AA37" s="123" t="s">
        <v>615</v>
      </c>
      <c r="AB37" s="123"/>
      <c r="AC37" s="116"/>
      <c r="AD37"/>
      <c r="AE37"/>
      <c r="AF37" s="117"/>
      <c r="AG37" s="555"/>
      <c r="AH37" s="188"/>
      <c r="AI37" s="116"/>
      <c r="AJ37" s="116"/>
      <c r="AK37" s="116"/>
      <c r="AL37" s="123"/>
      <c r="AM37" s="123"/>
      <c r="AN37" s="116"/>
      <c r="AO37"/>
      <c r="AP37"/>
      <c r="AQ37" s="117"/>
      <c r="AR37" s="555"/>
      <c r="AS37" s="188"/>
      <c r="AT37" s="116"/>
      <c r="AU37" s="116"/>
      <c r="AV37" s="116"/>
      <c r="AW37" s="123"/>
      <c r="AX37" s="123"/>
      <c r="AY37" s="116"/>
      <c r="AZ37"/>
      <c r="BA37"/>
      <c r="BB37" s="117"/>
      <c r="BC37" s="555"/>
      <c r="BD37" s="236"/>
      <c r="BE37" s="237"/>
      <c r="BF37" s="237"/>
      <c r="BG37" s="237"/>
      <c r="BH37" s="239"/>
      <c r="BI37" s="239"/>
      <c r="BJ37" s="237"/>
      <c r="BK37" s="237"/>
      <c r="BL37" s="237"/>
      <c r="BM37" s="237"/>
      <c r="BN37" s="237"/>
      <c r="BO37" s="237"/>
      <c r="BP37" s="238"/>
      <c r="BQ37" s="248"/>
      <c r="BR37" s="249"/>
      <c r="BS37" s="555"/>
    </row>
    <row r="38" spans="1:71" s="186" customFormat="1" ht="18.75" x14ac:dyDescent="0.3">
      <c r="A38" s="188"/>
      <c r="B38" s="124" t="s">
        <v>358</v>
      </c>
      <c r="C38" s="124"/>
      <c r="D38" s="125"/>
      <c r="E38" s="125" t="s">
        <v>603</v>
      </c>
      <c r="F38" s="125"/>
      <c r="G38" s="116"/>
      <c r="H38"/>
      <c r="I38"/>
      <c r="J38" s="117"/>
      <c r="K38" s="555"/>
      <c r="L38" s="188"/>
      <c r="M38" s="124" t="s">
        <v>358</v>
      </c>
      <c r="N38" s="124"/>
      <c r="O38" s="125"/>
      <c r="P38" s="125" t="s">
        <v>359</v>
      </c>
      <c r="Q38" s="125"/>
      <c r="R38" s="116"/>
      <c r="S38"/>
      <c r="T38"/>
      <c r="U38" s="117"/>
      <c r="V38" s="555"/>
      <c r="W38" s="188"/>
      <c r="X38" s="124" t="s">
        <v>358</v>
      </c>
      <c r="Y38" s="124"/>
      <c r="Z38" s="125"/>
      <c r="AA38" s="125" t="s">
        <v>603</v>
      </c>
      <c r="AB38" s="125"/>
      <c r="AC38" s="116"/>
      <c r="AD38"/>
      <c r="AE38"/>
      <c r="AF38" s="117"/>
      <c r="AG38" s="555"/>
      <c r="AH38" s="188"/>
      <c r="AI38" s="124" t="s">
        <v>358</v>
      </c>
      <c r="AJ38" s="124"/>
      <c r="AK38" s="125"/>
      <c r="AL38" s="125" t="s">
        <v>359</v>
      </c>
      <c r="AM38" s="125"/>
      <c r="AN38" s="116"/>
      <c r="AO38"/>
      <c r="AP38"/>
      <c r="AQ38" s="117"/>
      <c r="AR38" s="555"/>
      <c r="AS38" s="188"/>
      <c r="AT38" s="124" t="s">
        <v>358</v>
      </c>
      <c r="AU38" s="124"/>
      <c r="AV38" s="125"/>
      <c r="AW38" s="125" t="s">
        <v>359</v>
      </c>
      <c r="AX38" s="125"/>
      <c r="AY38" s="116"/>
      <c r="AZ38"/>
      <c r="BA38"/>
      <c r="BB38" s="117"/>
      <c r="BC38" s="555"/>
      <c r="BD38" s="236"/>
      <c r="BE38" s="240" t="s">
        <v>358</v>
      </c>
      <c r="BF38" s="240"/>
      <c r="BG38" s="241"/>
      <c r="BH38" s="241" t="s">
        <v>359</v>
      </c>
      <c r="BI38" s="241"/>
      <c r="BJ38" s="237"/>
      <c r="BK38" s="237"/>
      <c r="BL38" s="237"/>
      <c r="BM38" s="237"/>
      <c r="BN38" s="237"/>
      <c r="BO38" s="237"/>
      <c r="BP38" s="238"/>
      <c r="BQ38" s="248"/>
      <c r="BR38" s="249"/>
      <c r="BS38" s="555"/>
    </row>
    <row r="39" spans="1:71" s="186" customFormat="1" x14ac:dyDescent="0.25">
      <c r="A39" s="188"/>
      <c r="B39" s="116"/>
      <c r="C39" s="116"/>
      <c r="D39" s="116"/>
      <c r="E39" s="116"/>
      <c r="F39" s="116"/>
      <c r="G39" s="116"/>
      <c r="H39" s="116"/>
      <c r="I39" s="116"/>
      <c r="J39" s="117"/>
      <c r="K39" s="555"/>
      <c r="L39" s="188"/>
      <c r="M39" s="116"/>
      <c r="N39" s="116"/>
      <c r="O39" s="116"/>
      <c r="P39" s="116"/>
      <c r="Q39" s="116"/>
      <c r="R39" s="116"/>
      <c r="S39" s="116"/>
      <c r="T39" s="116"/>
      <c r="U39" s="117"/>
      <c r="V39" s="555"/>
      <c r="W39" s="188"/>
      <c r="X39" s="116"/>
      <c r="Y39" s="116"/>
      <c r="Z39" s="116"/>
      <c r="AA39" s="116"/>
      <c r="AB39" s="116"/>
      <c r="AC39" s="116"/>
      <c r="AD39" s="116"/>
      <c r="AE39" s="116"/>
      <c r="AF39" s="117"/>
      <c r="AG39" s="555"/>
      <c r="AH39" s="188"/>
      <c r="AI39" s="116"/>
      <c r="AJ39" s="116"/>
      <c r="AK39" s="116"/>
      <c r="AL39" s="116"/>
      <c r="AM39" s="116"/>
      <c r="AN39" s="116"/>
      <c r="AO39" s="116"/>
      <c r="AP39" s="116"/>
      <c r="AQ39" s="117"/>
      <c r="AR39" s="555"/>
      <c r="AS39" s="188"/>
      <c r="AT39" s="116"/>
      <c r="AU39" s="116"/>
      <c r="AV39" s="116"/>
      <c r="AW39" s="116"/>
      <c r="AX39" s="116"/>
      <c r="AY39" s="116"/>
      <c r="AZ39" s="116"/>
      <c r="BA39" s="116"/>
      <c r="BB39" s="117"/>
      <c r="BC39" s="555"/>
      <c r="BD39" s="236"/>
      <c r="BE39" s="237"/>
      <c r="BF39" s="237"/>
      <c r="BG39" s="237"/>
      <c r="BH39" s="237"/>
      <c r="BI39" s="237"/>
      <c r="BJ39" s="237"/>
      <c r="BK39" s="237"/>
      <c r="BL39" s="237"/>
      <c r="BM39" s="237"/>
      <c r="BN39" s="237"/>
      <c r="BO39" s="237"/>
      <c r="BP39" s="238"/>
      <c r="BQ39" s="248"/>
      <c r="BR39" s="249"/>
      <c r="BS39" s="555"/>
    </row>
    <row r="40" spans="1:71" s="186" customFormat="1" x14ac:dyDescent="0.25">
      <c r="A40" s="556">
        <v>1</v>
      </c>
      <c r="B40" s="556"/>
      <c r="C40" s="556"/>
      <c r="D40" s="556"/>
      <c r="E40" s="556"/>
      <c r="F40" s="556"/>
      <c r="G40" s="556"/>
      <c r="H40" s="556"/>
      <c r="I40" s="556"/>
      <c r="J40" s="556"/>
      <c r="K40" s="556"/>
      <c r="L40" s="556">
        <v>1</v>
      </c>
      <c r="M40" s="556"/>
      <c r="N40" s="556"/>
      <c r="O40" s="556"/>
      <c r="P40" s="556"/>
      <c r="Q40" s="556"/>
      <c r="R40" s="556"/>
      <c r="S40" s="556"/>
      <c r="T40" s="556"/>
      <c r="U40" s="556"/>
      <c r="V40" s="556"/>
      <c r="W40" s="556">
        <v>1</v>
      </c>
      <c r="X40" s="556"/>
      <c r="Y40" s="556"/>
      <c r="Z40" s="556"/>
      <c r="AA40" s="556"/>
      <c r="AB40" s="556"/>
      <c r="AC40" s="556"/>
      <c r="AD40" s="556"/>
      <c r="AE40" s="556"/>
      <c r="AF40" s="556"/>
      <c r="AG40" s="556"/>
      <c r="AH40" s="556">
        <v>1</v>
      </c>
      <c r="AI40" s="556"/>
      <c r="AJ40" s="556"/>
      <c r="AK40" s="556"/>
      <c r="AL40" s="556"/>
      <c r="AM40" s="556"/>
      <c r="AN40" s="556"/>
      <c r="AO40" s="556"/>
      <c r="AP40" s="556"/>
      <c r="AQ40" s="556"/>
      <c r="AR40" s="556"/>
      <c r="AS40" s="556">
        <v>1</v>
      </c>
      <c r="AT40" s="556"/>
      <c r="AU40" s="556"/>
      <c r="AV40" s="556"/>
      <c r="AW40" s="556"/>
      <c r="AX40" s="556"/>
      <c r="AY40" s="556"/>
      <c r="AZ40" s="556"/>
      <c r="BA40" s="556"/>
      <c r="BB40" s="556"/>
      <c r="BC40" s="556"/>
      <c r="BD40" s="556">
        <v>1</v>
      </c>
      <c r="BE40" s="556"/>
      <c r="BF40" s="556"/>
      <c r="BG40" s="556"/>
      <c r="BH40" s="556"/>
      <c r="BI40" s="556"/>
      <c r="BJ40" s="556"/>
      <c r="BK40" s="556"/>
      <c r="BL40" s="556"/>
      <c r="BM40" s="556"/>
      <c r="BN40" s="556"/>
      <c r="BO40" s="556"/>
      <c r="BP40" s="556"/>
      <c r="BQ40" s="556"/>
      <c r="BR40" s="556"/>
      <c r="BS40" s="557"/>
    </row>
    <row r="41" spans="1:71" s="186" customFormat="1" ht="15.75" thickBot="1" x14ac:dyDescent="0.3">
      <c r="A41" s="188"/>
      <c r="B41" s="116"/>
      <c r="C41" s="116"/>
      <c r="D41" s="116"/>
      <c r="E41" s="116"/>
      <c r="F41" s="116"/>
      <c r="G41" s="116"/>
      <c r="H41" s="116"/>
      <c r="I41" s="116"/>
      <c r="J41" s="116"/>
      <c r="K41" s="555"/>
      <c r="L41" s="188"/>
      <c r="M41" s="116"/>
      <c r="N41" s="116"/>
      <c r="O41" s="116"/>
      <c r="P41" s="116"/>
      <c r="Q41" s="116"/>
      <c r="R41" s="116"/>
      <c r="S41" s="116"/>
      <c r="T41" s="116"/>
      <c r="U41" s="116"/>
      <c r="V41" s="555"/>
      <c r="W41" s="188"/>
      <c r="X41" s="116"/>
      <c r="Y41" s="116"/>
      <c r="Z41" s="116"/>
      <c r="AA41" s="116"/>
      <c r="AB41" s="116"/>
      <c r="AC41" s="116"/>
      <c r="AD41" s="116"/>
      <c r="AE41" s="116"/>
      <c r="AF41" s="116"/>
      <c r="AG41" s="555"/>
      <c r="AH41" s="188"/>
      <c r="AI41" s="116"/>
      <c r="AJ41" s="116"/>
      <c r="AK41" s="116"/>
      <c r="AL41" s="116"/>
      <c r="AM41" s="116"/>
      <c r="AN41" s="116"/>
      <c r="AO41" s="116"/>
      <c r="AP41" s="116"/>
      <c r="AQ41" s="116"/>
      <c r="AR41" s="555"/>
      <c r="AS41" s="188"/>
      <c r="AT41" s="116"/>
      <c r="AU41" s="116"/>
      <c r="AV41" s="116"/>
      <c r="AW41" s="116"/>
      <c r="AX41" s="116"/>
      <c r="AY41" s="116"/>
      <c r="AZ41" s="116"/>
      <c r="BA41" s="116"/>
      <c r="BB41" s="116"/>
      <c r="BC41" s="555"/>
      <c r="BD41" s="236"/>
      <c r="BE41" s="237"/>
      <c r="BF41" s="237"/>
      <c r="BG41" s="237"/>
      <c r="BH41" s="237"/>
      <c r="BI41" s="237"/>
      <c r="BJ41" s="237"/>
      <c r="BK41" s="237"/>
      <c r="BL41" s="237"/>
      <c r="BM41" s="237"/>
      <c r="BN41" s="237"/>
      <c r="BO41" s="237"/>
      <c r="BP41" s="237"/>
      <c r="BQ41" s="245"/>
      <c r="BR41" s="249"/>
      <c r="BS41" s="555"/>
    </row>
    <row r="42" spans="1:71" s="186" customFormat="1" ht="15.75" customHeight="1" thickBot="1" x14ac:dyDescent="0.3">
      <c r="A42" s="188"/>
      <c r="B42" s="600" t="s">
        <v>399</v>
      </c>
      <c r="C42" s="601"/>
      <c r="D42" s="602" t="s">
        <v>440</v>
      </c>
      <c r="E42" s="603"/>
      <c r="F42" s="603"/>
      <c r="G42" s="604"/>
      <c r="H42"/>
      <c r="I42"/>
      <c r="J42" s="117"/>
      <c r="K42" s="555"/>
      <c r="L42" s="188"/>
      <c r="M42" s="600" t="s">
        <v>399</v>
      </c>
      <c r="N42" s="601"/>
      <c r="O42" s="602" t="s">
        <v>440</v>
      </c>
      <c r="P42" s="603"/>
      <c r="Q42" s="603"/>
      <c r="R42" s="604"/>
      <c r="S42"/>
      <c r="T42"/>
      <c r="U42" s="117"/>
      <c r="V42" s="555"/>
      <c r="W42" s="188"/>
      <c r="X42" s="600" t="s">
        <v>399</v>
      </c>
      <c r="Y42" s="601"/>
      <c r="Z42" s="602" t="s">
        <v>440</v>
      </c>
      <c r="AA42" s="603"/>
      <c r="AB42" s="603"/>
      <c r="AC42" s="604"/>
      <c r="AD42"/>
      <c r="AE42"/>
      <c r="AF42" s="117"/>
      <c r="AG42" s="555"/>
      <c r="AH42" s="188"/>
      <c r="AI42" s="600" t="s">
        <v>399</v>
      </c>
      <c r="AJ42" s="601"/>
      <c r="AK42" s="602" t="s">
        <v>440</v>
      </c>
      <c r="AL42" s="603"/>
      <c r="AM42" s="603"/>
      <c r="AN42" s="604"/>
      <c r="AO42"/>
      <c r="AP42"/>
      <c r="AQ42" s="117"/>
      <c r="AR42" s="555"/>
      <c r="AS42" s="188"/>
      <c r="AT42" s="600" t="s">
        <v>399</v>
      </c>
      <c r="AU42" s="601"/>
      <c r="AV42" s="602" t="s">
        <v>440</v>
      </c>
      <c r="AW42" s="603"/>
      <c r="AX42" s="603"/>
      <c r="AY42" s="604"/>
      <c r="AZ42"/>
      <c r="BA42"/>
      <c r="BB42" s="117"/>
      <c r="BC42" s="555"/>
      <c r="BD42" s="236"/>
      <c r="BE42" s="600" t="s">
        <v>399</v>
      </c>
      <c r="BF42" s="601"/>
      <c r="BG42" s="602" t="s">
        <v>440</v>
      </c>
      <c r="BH42" s="603"/>
      <c r="BI42" s="603"/>
      <c r="BJ42" s="604"/>
      <c r="BK42" s="237"/>
      <c r="BL42" s="237"/>
      <c r="BM42" s="237"/>
      <c r="BN42" s="237"/>
      <c r="BO42" s="237"/>
      <c r="BP42" s="238"/>
      <c r="BQ42" s="246"/>
      <c r="BR42" s="249"/>
      <c r="BS42" s="555"/>
    </row>
    <row r="43" spans="1:71" s="186" customFormat="1" ht="38.25" customHeight="1" thickBot="1" x14ac:dyDescent="0.3">
      <c r="A43" s="188"/>
      <c r="B43" s="605" t="s">
        <v>429</v>
      </c>
      <c r="C43" s="606"/>
      <c r="D43" s="607" t="str">
        <f>'MRC CONTRATACIÓN - COVID19'!D13</f>
        <v>Posibilidad de omitir soporte jurídico  del objeto contractual que se va a llevar a cabo, para la contratación con terceros, a cambio de un beneficio particular</v>
      </c>
      <c r="E43" s="608"/>
      <c r="F43" s="608"/>
      <c r="G43" s="609"/>
      <c r="H43"/>
      <c r="I43"/>
      <c r="J43" s="117"/>
      <c r="K43" s="555"/>
      <c r="L43" s="188"/>
      <c r="M43" s="605" t="s">
        <v>429</v>
      </c>
      <c r="N43" s="606"/>
      <c r="O43" s="607" t="str">
        <f>$D43</f>
        <v>Posibilidad de omitir soporte jurídico  del objeto contractual que se va a llevar a cabo, para la contratación con terceros, a cambio de un beneficio particular</v>
      </c>
      <c r="P43" s="608"/>
      <c r="Q43" s="608"/>
      <c r="R43" s="609"/>
      <c r="S43"/>
      <c r="T43"/>
      <c r="U43" s="117"/>
      <c r="V43" s="555"/>
      <c r="W43" s="188"/>
      <c r="X43" s="605" t="s">
        <v>429</v>
      </c>
      <c r="Y43" s="606"/>
      <c r="Z43" s="607" t="str">
        <f>$D43</f>
        <v>Posibilidad de omitir soporte jurídico  del objeto contractual que se va a llevar a cabo, para la contratación con terceros, a cambio de un beneficio particular</v>
      </c>
      <c r="AA43" s="608"/>
      <c r="AB43" s="608"/>
      <c r="AC43" s="609"/>
      <c r="AD43"/>
      <c r="AE43"/>
      <c r="AF43" s="117"/>
      <c r="AG43" s="555"/>
      <c r="AH43" s="188"/>
      <c r="AI43" s="605" t="s">
        <v>429</v>
      </c>
      <c r="AJ43" s="606"/>
      <c r="AK43" s="607" t="str">
        <f>$D43</f>
        <v>Posibilidad de omitir soporte jurídico  del objeto contractual que se va a llevar a cabo, para la contratación con terceros, a cambio de un beneficio particular</v>
      </c>
      <c r="AL43" s="608"/>
      <c r="AM43" s="608"/>
      <c r="AN43" s="609"/>
      <c r="AO43"/>
      <c r="AP43"/>
      <c r="AQ43" s="117"/>
      <c r="AR43" s="555"/>
      <c r="AS43" s="188"/>
      <c r="AT43" s="605" t="s">
        <v>429</v>
      </c>
      <c r="AU43" s="606"/>
      <c r="AV43" s="607" t="str">
        <f>$D43</f>
        <v>Posibilidad de omitir soporte jurídico  del objeto contractual que se va a llevar a cabo, para la contratación con terceros, a cambio de un beneficio particular</v>
      </c>
      <c r="AW43" s="608"/>
      <c r="AX43" s="608"/>
      <c r="AY43" s="609"/>
      <c r="AZ43"/>
      <c r="BA43"/>
      <c r="BB43" s="117"/>
      <c r="BC43" s="555"/>
      <c r="BD43" s="236"/>
      <c r="BE43" s="605" t="s">
        <v>429</v>
      </c>
      <c r="BF43" s="606"/>
      <c r="BG43" s="607" t="str">
        <f>$D43</f>
        <v>Posibilidad de omitir soporte jurídico  del objeto contractual que se va a llevar a cabo, para la contratación con terceros, a cambio de un beneficio particular</v>
      </c>
      <c r="BH43" s="608"/>
      <c r="BI43" s="608"/>
      <c r="BJ43" s="609"/>
      <c r="BK43" s="237"/>
      <c r="BL43" s="237"/>
      <c r="BM43" s="237"/>
      <c r="BN43" s="237"/>
      <c r="BO43" s="237"/>
      <c r="BP43" s="238"/>
      <c r="BQ43" s="246"/>
      <c r="BR43" s="249"/>
      <c r="BS43" s="555"/>
    </row>
    <row r="44" spans="1:71" s="186" customFormat="1" ht="15.75" customHeight="1" thickBot="1" x14ac:dyDescent="0.3">
      <c r="A44" s="188"/>
      <c r="B44" s="610" t="s">
        <v>401</v>
      </c>
      <c r="C44" s="611"/>
      <c r="D44" s="602" t="s">
        <v>601</v>
      </c>
      <c r="E44" s="603"/>
      <c r="F44" s="603"/>
      <c r="G44" s="604"/>
      <c r="H44"/>
      <c r="I44"/>
      <c r="J44" s="117"/>
      <c r="K44" s="555"/>
      <c r="L44" s="188"/>
      <c r="M44" s="610" t="s">
        <v>401</v>
      </c>
      <c r="N44" s="611"/>
      <c r="O44" s="602"/>
      <c r="P44" s="603"/>
      <c r="Q44" s="603"/>
      <c r="R44" s="604"/>
      <c r="S44"/>
      <c r="T44"/>
      <c r="U44" s="117"/>
      <c r="V44" s="555"/>
      <c r="W44" s="188"/>
      <c r="X44" s="610" t="s">
        <v>401</v>
      </c>
      <c r="Y44" s="611"/>
      <c r="Z44" s="602"/>
      <c r="AA44" s="603"/>
      <c r="AB44" s="603"/>
      <c r="AC44" s="604"/>
      <c r="AD44"/>
      <c r="AE44"/>
      <c r="AF44" s="117"/>
      <c r="AG44" s="555"/>
      <c r="AH44" s="188"/>
      <c r="AI44" s="610" t="s">
        <v>401</v>
      </c>
      <c r="AJ44" s="611"/>
      <c r="AK44" s="602"/>
      <c r="AL44" s="603"/>
      <c r="AM44" s="603"/>
      <c r="AN44" s="604"/>
      <c r="AO44"/>
      <c r="AP44"/>
      <c r="AQ44" s="117"/>
      <c r="AR44" s="555"/>
      <c r="AS44" s="188"/>
      <c r="AT44" s="610" t="s">
        <v>401</v>
      </c>
      <c r="AU44" s="611"/>
      <c r="AV44" s="602"/>
      <c r="AW44" s="603"/>
      <c r="AX44" s="603"/>
      <c r="AY44" s="604"/>
      <c r="AZ44"/>
      <c r="BA44"/>
      <c r="BB44" s="117"/>
      <c r="BC44" s="555"/>
      <c r="BD44" s="236"/>
      <c r="BE44" s="610" t="s">
        <v>401</v>
      </c>
      <c r="BF44" s="611"/>
      <c r="BG44" s="602"/>
      <c r="BH44" s="603"/>
      <c r="BI44" s="603"/>
      <c r="BJ44" s="604"/>
      <c r="BK44" s="237"/>
      <c r="BL44" s="237"/>
      <c r="BM44" s="237"/>
      <c r="BN44" s="237"/>
      <c r="BO44" s="237"/>
      <c r="BP44" s="238"/>
      <c r="BQ44" s="246"/>
      <c r="BR44" s="249"/>
      <c r="BS44" s="555"/>
    </row>
    <row r="45" spans="1:71" s="186" customFormat="1" ht="15.75" customHeight="1" thickBot="1" x14ac:dyDescent="0.3">
      <c r="A45" s="188"/>
      <c r="B45" s="612" t="s">
        <v>402</v>
      </c>
      <c r="C45" s="613"/>
      <c r="D45" s="602" t="s">
        <v>600</v>
      </c>
      <c r="E45" s="603"/>
      <c r="F45" s="603"/>
      <c r="G45" s="604"/>
      <c r="H45"/>
      <c r="I45"/>
      <c r="J45" s="117"/>
      <c r="K45" s="555"/>
      <c r="L45" s="188"/>
      <c r="M45" s="612" t="s">
        <v>402</v>
      </c>
      <c r="N45" s="613"/>
      <c r="O45" s="602" t="s">
        <v>605</v>
      </c>
      <c r="P45" s="603"/>
      <c r="Q45" s="603"/>
      <c r="R45" s="604"/>
      <c r="S45"/>
      <c r="T45"/>
      <c r="U45" s="117"/>
      <c r="V45" s="555"/>
      <c r="W45" s="188"/>
      <c r="X45" s="612" t="s">
        <v>402</v>
      </c>
      <c r="Y45" s="613"/>
      <c r="Z45" s="623" t="s">
        <v>614</v>
      </c>
      <c r="AA45" s="624"/>
      <c r="AB45" s="624"/>
      <c r="AC45" s="625"/>
      <c r="AD45"/>
      <c r="AE45"/>
      <c r="AF45" s="117"/>
      <c r="AG45" s="555"/>
      <c r="AH45" s="188"/>
      <c r="AI45" s="612" t="s">
        <v>402</v>
      </c>
      <c r="AJ45" s="613"/>
      <c r="AK45" s="623" t="s">
        <v>606</v>
      </c>
      <c r="AL45" s="624"/>
      <c r="AM45" s="624"/>
      <c r="AN45" s="625"/>
      <c r="AO45"/>
      <c r="AP45"/>
      <c r="AQ45" s="117"/>
      <c r="AR45" s="555"/>
      <c r="AS45" s="188"/>
      <c r="AT45" s="612" t="s">
        <v>402</v>
      </c>
      <c r="AU45" s="613"/>
      <c r="AV45" s="602"/>
      <c r="AW45" s="603"/>
      <c r="AX45" s="603"/>
      <c r="AY45" s="604"/>
      <c r="AZ45"/>
      <c r="BA45"/>
      <c r="BB45" s="117"/>
      <c r="BC45" s="555"/>
      <c r="BD45" s="236"/>
      <c r="BE45" s="612" t="s">
        <v>402</v>
      </c>
      <c r="BF45" s="613"/>
      <c r="BG45" s="602"/>
      <c r="BH45" s="603"/>
      <c r="BI45" s="603"/>
      <c r="BJ45" s="604"/>
      <c r="BK45" s="237"/>
      <c r="BL45" s="237"/>
      <c r="BM45" s="237"/>
      <c r="BN45" s="237"/>
      <c r="BO45" s="237"/>
      <c r="BP45" s="238"/>
      <c r="BQ45" s="246"/>
      <c r="BR45" s="249"/>
      <c r="BS45" s="555"/>
    </row>
    <row r="46" spans="1:71" s="186" customFormat="1" ht="15.75" thickBot="1" x14ac:dyDescent="0.3">
      <c r="A46" s="188"/>
      <c r="B46" s="614" t="s">
        <v>403</v>
      </c>
      <c r="C46" s="615"/>
      <c r="D46" s="602" t="s">
        <v>602</v>
      </c>
      <c r="E46" s="603"/>
      <c r="F46" s="603"/>
      <c r="G46" s="604"/>
      <c r="H46"/>
      <c r="I46"/>
      <c r="J46" s="117"/>
      <c r="K46" s="555"/>
      <c r="L46" s="188"/>
      <c r="M46" s="614" t="s">
        <v>403</v>
      </c>
      <c r="N46" s="615"/>
      <c r="O46" s="602"/>
      <c r="P46" s="603"/>
      <c r="Q46" s="603"/>
      <c r="R46" s="604"/>
      <c r="S46"/>
      <c r="T46"/>
      <c r="U46" s="117"/>
      <c r="V46" s="555"/>
      <c r="W46" s="188"/>
      <c r="X46" s="614" t="s">
        <v>403</v>
      </c>
      <c r="Y46" s="615"/>
      <c r="Z46" s="623" t="s">
        <v>602</v>
      </c>
      <c r="AA46" s="624"/>
      <c r="AB46" s="624"/>
      <c r="AC46" s="625"/>
      <c r="AD46"/>
      <c r="AE46"/>
      <c r="AF46" s="117"/>
      <c r="AG46" s="555"/>
      <c r="AH46" s="188"/>
      <c r="AI46" s="614" t="s">
        <v>403</v>
      </c>
      <c r="AJ46" s="615"/>
      <c r="AK46" s="602"/>
      <c r="AL46" s="603"/>
      <c r="AM46" s="603"/>
      <c r="AN46" s="604"/>
      <c r="AO46"/>
      <c r="AP46"/>
      <c r="AQ46" s="117"/>
      <c r="AR46" s="555"/>
      <c r="AS46" s="188"/>
      <c r="AT46" s="614" t="s">
        <v>403</v>
      </c>
      <c r="AU46" s="615"/>
      <c r="AV46" s="602"/>
      <c r="AW46" s="603"/>
      <c r="AX46" s="603"/>
      <c r="AY46" s="604"/>
      <c r="AZ46"/>
      <c r="BA46"/>
      <c r="BB46" s="117"/>
      <c r="BC46" s="555"/>
      <c r="BD46" s="236"/>
      <c r="BE46" s="614" t="s">
        <v>403</v>
      </c>
      <c r="BF46" s="615"/>
      <c r="BG46" s="602"/>
      <c r="BH46" s="603"/>
      <c r="BI46" s="603"/>
      <c r="BJ46" s="604"/>
      <c r="BK46" s="237"/>
      <c r="BL46" s="237"/>
      <c r="BM46" s="237"/>
      <c r="BN46" s="237"/>
      <c r="BO46" s="237"/>
      <c r="BP46" s="238"/>
      <c r="BQ46" s="246"/>
      <c r="BR46" s="249"/>
      <c r="BS46" s="555"/>
    </row>
    <row r="47" spans="1:71" s="186" customFormat="1" x14ac:dyDescent="0.25">
      <c r="A47" s="188"/>
      <c r="B47" s="118"/>
      <c r="C47" s="116"/>
      <c r="D47" s="116"/>
      <c r="E47" s="116"/>
      <c r="F47" s="116"/>
      <c r="G47" s="116"/>
      <c r="H47" s="116"/>
      <c r="I47" s="116"/>
      <c r="J47" s="117"/>
      <c r="K47" s="555"/>
      <c r="L47" s="188"/>
      <c r="M47" s="118"/>
      <c r="N47" s="116"/>
      <c r="O47" s="116"/>
      <c r="P47" s="116"/>
      <c r="Q47" s="116"/>
      <c r="R47" s="116"/>
      <c r="S47" s="116"/>
      <c r="T47" s="116"/>
      <c r="U47" s="117"/>
      <c r="V47" s="555"/>
      <c r="W47" s="188"/>
      <c r="X47" s="118"/>
      <c r="Y47" s="116"/>
      <c r="Z47" s="116"/>
      <c r="AA47" s="116"/>
      <c r="AB47" s="116"/>
      <c r="AC47" s="116"/>
      <c r="AD47" s="116"/>
      <c r="AE47" s="116"/>
      <c r="AF47" s="117"/>
      <c r="AG47" s="555"/>
      <c r="AH47" s="188"/>
      <c r="AI47" s="118"/>
      <c r="AJ47" s="116"/>
      <c r="AK47" s="116"/>
      <c r="AL47" s="116"/>
      <c r="AM47" s="116"/>
      <c r="AN47" s="116"/>
      <c r="AO47" s="116"/>
      <c r="AP47" s="116"/>
      <c r="AQ47" s="117"/>
      <c r="AR47" s="555"/>
      <c r="AS47" s="188"/>
      <c r="AT47" s="118"/>
      <c r="AU47" s="116"/>
      <c r="AV47" s="116"/>
      <c r="AW47" s="116"/>
      <c r="AX47" s="116"/>
      <c r="AY47" s="116"/>
      <c r="AZ47" s="116"/>
      <c r="BA47" s="116"/>
      <c r="BB47" s="117"/>
      <c r="BC47" s="555"/>
      <c r="BD47" s="236"/>
      <c r="BE47" s="242"/>
      <c r="BF47" s="237"/>
      <c r="BG47" s="237"/>
      <c r="BH47" s="237"/>
      <c r="BI47" s="237"/>
      <c r="BJ47" s="237"/>
      <c r="BK47" s="237"/>
      <c r="BL47" s="237"/>
      <c r="BM47" s="237"/>
      <c r="BN47" s="237"/>
      <c r="BO47" s="237"/>
      <c r="BP47" s="238"/>
      <c r="BQ47" s="246"/>
      <c r="BR47" s="249"/>
      <c r="BS47" s="555"/>
    </row>
    <row r="48" spans="1:71" s="186" customFormat="1" ht="15.75" thickBot="1" x14ac:dyDescent="0.3">
      <c r="A48" s="188"/>
      <c r="B48" s="116"/>
      <c r="C48" s="116"/>
      <c r="D48" s="116"/>
      <c r="E48" s="116"/>
      <c r="F48" s="116"/>
      <c r="G48" s="116"/>
      <c r="H48" s="116"/>
      <c r="I48" s="116"/>
      <c r="J48" s="117"/>
      <c r="K48" s="555"/>
      <c r="L48" s="188"/>
      <c r="M48" s="116"/>
      <c r="N48" s="116"/>
      <c r="O48" s="116"/>
      <c r="P48" s="116"/>
      <c r="Q48" s="116"/>
      <c r="R48" s="116"/>
      <c r="S48" s="116"/>
      <c r="T48" s="116"/>
      <c r="U48" s="117"/>
      <c r="V48" s="555"/>
      <c r="W48" s="188"/>
      <c r="X48" s="116"/>
      <c r="Y48" s="116"/>
      <c r="Z48" s="116"/>
      <c r="AA48" s="116"/>
      <c r="AB48" s="116"/>
      <c r="AC48" s="116"/>
      <c r="AD48" s="116"/>
      <c r="AE48" s="116"/>
      <c r="AF48" s="117"/>
      <c r="AG48" s="555"/>
      <c r="AH48" s="188"/>
      <c r="AI48" s="116"/>
      <c r="AJ48" s="116"/>
      <c r="AK48" s="116"/>
      <c r="AL48" s="116"/>
      <c r="AM48" s="116"/>
      <c r="AN48" s="116"/>
      <c r="AO48" s="116"/>
      <c r="AP48" s="116"/>
      <c r="AQ48" s="117"/>
      <c r="AR48" s="555"/>
      <c r="AS48" s="188"/>
      <c r="AT48" s="116"/>
      <c r="AU48" s="116"/>
      <c r="AV48" s="116"/>
      <c r="AW48" s="116"/>
      <c r="AX48" s="116"/>
      <c r="AY48" s="116"/>
      <c r="AZ48" s="116"/>
      <c r="BA48" s="116"/>
      <c r="BB48" s="117"/>
      <c r="BC48" s="555"/>
      <c r="BD48" s="236"/>
      <c r="BE48" s="237"/>
      <c r="BF48" s="237"/>
      <c r="BG48" s="237"/>
      <c r="BH48" s="237"/>
      <c r="BI48" s="237"/>
      <c r="BJ48" s="237"/>
      <c r="BK48" s="237"/>
      <c r="BL48" s="237"/>
      <c r="BM48" s="237"/>
      <c r="BN48" s="237"/>
      <c r="BO48" s="237"/>
      <c r="BP48" s="238"/>
      <c r="BQ48" s="246"/>
      <c r="BR48" s="249"/>
      <c r="BS48" s="555"/>
    </row>
    <row r="49" spans="1:71" s="186" customFormat="1" ht="15.75" thickBot="1" x14ac:dyDescent="0.3">
      <c r="A49" s="188"/>
      <c r="B49" s="585" t="s">
        <v>404</v>
      </c>
      <c r="C49" s="585" t="s">
        <v>439</v>
      </c>
      <c r="D49" s="587"/>
      <c r="E49" s="588"/>
      <c r="F49" s="589" t="s">
        <v>405</v>
      </c>
      <c r="G49" s="590"/>
      <c r="H49"/>
      <c r="I49"/>
      <c r="J49" s="117"/>
      <c r="K49" s="555"/>
      <c r="L49" s="188"/>
      <c r="M49" s="585" t="s">
        <v>404</v>
      </c>
      <c r="N49" s="585" t="s">
        <v>439</v>
      </c>
      <c r="O49" s="587"/>
      <c r="P49" s="588"/>
      <c r="Q49" s="589" t="s">
        <v>405</v>
      </c>
      <c r="R49" s="590"/>
      <c r="S49"/>
      <c r="T49"/>
      <c r="U49" s="117"/>
      <c r="V49" s="555"/>
      <c r="W49" s="188"/>
      <c r="X49" s="585" t="s">
        <v>404</v>
      </c>
      <c r="Y49" s="585" t="s">
        <v>439</v>
      </c>
      <c r="Z49" s="587"/>
      <c r="AA49" s="588"/>
      <c r="AB49" s="589" t="s">
        <v>405</v>
      </c>
      <c r="AC49" s="590"/>
      <c r="AD49"/>
      <c r="AE49"/>
      <c r="AF49" s="117"/>
      <c r="AG49" s="555"/>
      <c r="AH49" s="188"/>
      <c r="AI49" s="585" t="s">
        <v>404</v>
      </c>
      <c r="AJ49" s="585" t="s">
        <v>439</v>
      </c>
      <c r="AK49" s="587"/>
      <c r="AL49" s="588"/>
      <c r="AM49" s="589" t="s">
        <v>405</v>
      </c>
      <c r="AN49" s="590"/>
      <c r="AO49"/>
      <c r="AP49"/>
      <c r="AQ49" s="117"/>
      <c r="AR49" s="555"/>
      <c r="AS49" s="188"/>
      <c r="AT49" s="585" t="s">
        <v>404</v>
      </c>
      <c r="AU49" s="585" t="s">
        <v>439</v>
      </c>
      <c r="AV49" s="587"/>
      <c r="AW49" s="588"/>
      <c r="AX49" s="589" t="s">
        <v>405</v>
      </c>
      <c r="AY49" s="590"/>
      <c r="AZ49"/>
      <c r="BA49"/>
      <c r="BB49" s="117"/>
      <c r="BC49" s="555"/>
      <c r="BD49" s="236"/>
      <c r="BE49" s="585" t="s">
        <v>404</v>
      </c>
      <c r="BF49" s="585" t="s">
        <v>439</v>
      </c>
      <c r="BG49" s="587"/>
      <c r="BH49" s="588"/>
      <c r="BI49" s="589" t="s">
        <v>405</v>
      </c>
      <c r="BJ49" s="590"/>
      <c r="BK49" s="237"/>
      <c r="BL49" s="237"/>
      <c r="BM49" s="237"/>
      <c r="BN49" s="237"/>
      <c r="BO49" s="237"/>
      <c r="BP49" s="238"/>
      <c r="BQ49" s="246"/>
      <c r="BR49" s="249"/>
      <c r="BS49" s="555"/>
    </row>
    <row r="50" spans="1:71" s="186" customFormat="1" ht="30.75" customHeight="1" thickBot="1" x14ac:dyDescent="0.3">
      <c r="A50" s="188"/>
      <c r="B50" s="586"/>
      <c r="C50" s="591" t="s">
        <v>406</v>
      </c>
      <c r="D50" s="592"/>
      <c r="E50" s="593"/>
      <c r="F50" s="126" t="s">
        <v>434</v>
      </c>
      <c r="G50" s="127" t="s">
        <v>435</v>
      </c>
      <c r="H50"/>
      <c r="I50"/>
      <c r="J50" s="117"/>
      <c r="K50" s="555"/>
      <c r="L50" s="188"/>
      <c r="M50" s="586"/>
      <c r="N50" s="591" t="s">
        <v>406</v>
      </c>
      <c r="O50" s="592"/>
      <c r="P50" s="593"/>
      <c r="Q50" s="126" t="s">
        <v>434</v>
      </c>
      <c r="R50" s="127" t="s">
        <v>435</v>
      </c>
      <c r="S50"/>
      <c r="T50"/>
      <c r="U50" s="117"/>
      <c r="V50" s="555"/>
      <c r="W50" s="188"/>
      <c r="X50" s="586"/>
      <c r="Y50" s="591" t="s">
        <v>406</v>
      </c>
      <c r="Z50" s="592"/>
      <c r="AA50" s="593"/>
      <c r="AB50" s="126" t="s">
        <v>434</v>
      </c>
      <c r="AC50" s="127" t="s">
        <v>435</v>
      </c>
      <c r="AD50"/>
      <c r="AE50"/>
      <c r="AF50" s="117"/>
      <c r="AG50" s="555"/>
      <c r="AH50" s="188"/>
      <c r="AI50" s="586"/>
      <c r="AJ50" s="591" t="s">
        <v>406</v>
      </c>
      <c r="AK50" s="592"/>
      <c r="AL50" s="593"/>
      <c r="AM50" s="126" t="s">
        <v>434</v>
      </c>
      <c r="AN50" s="127" t="s">
        <v>435</v>
      </c>
      <c r="AO50"/>
      <c r="AP50"/>
      <c r="AQ50" s="117"/>
      <c r="AR50" s="555"/>
      <c r="AS50" s="188"/>
      <c r="AT50" s="586"/>
      <c r="AU50" s="591" t="s">
        <v>406</v>
      </c>
      <c r="AV50" s="592"/>
      <c r="AW50" s="593"/>
      <c r="AX50" s="126" t="s">
        <v>434</v>
      </c>
      <c r="AY50" s="127" t="s">
        <v>435</v>
      </c>
      <c r="AZ50"/>
      <c r="BA50"/>
      <c r="BB50" s="117"/>
      <c r="BC50" s="555"/>
      <c r="BD50" s="236"/>
      <c r="BE50" s="586"/>
      <c r="BF50" s="591" t="s">
        <v>406</v>
      </c>
      <c r="BG50" s="592"/>
      <c r="BH50" s="593"/>
      <c r="BI50" s="126" t="s">
        <v>434</v>
      </c>
      <c r="BJ50" s="127" t="s">
        <v>435</v>
      </c>
      <c r="BK50" s="237"/>
      <c r="BL50" s="237"/>
      <c r="BM50" s="237"/>
      <c r="BN50" s="237"/>
      <c r="BO50" s="237"/>
      <c r="BP50" s="238"/>
      <c r="BQ50" s="246"/>
      <c r="BR50" s="249"/>
      <c r="BS50" s="555"/>
    </row>
    <row r="51" spans="1:71" s="186" customFormat="1" ht="21.75" customHeight="1" thickBot="1" x14ac:dyDescent="0.3">
      <c r="A51" s="188"/>
      <c r="B51" s="128">
        <v>1</v>
      </c>
      <c r="C51" s="594" t="s">
        <v>407</v>
      </c>
      <c r="D51" s="595"/>
      <c r="E51" s="596"/>
      <c r="F51" s="131" t="s">
        <v>434</v>
      </c>
      <c r="G51" s="131"/>
      <c r="H51">
        <f t="shared" ref="H51:H68" si="24">IF(F51="SI",1,0)</f>
        <v>1</v>
      </c>
      <c r="I51">
        <f>IF(G51="NO",1,0)</f>
        <v>0</v>
      </c>
      <c r="J51" s="117"/>
      <c r="K51" s="555"/>
      <c r="L51" s="188"/>
      <c r="M51" s="128">
        <v>1</v>
      </c>
      <c r="N51" s="594" t="s">
        <v>407</v>
      </c>
      <c r="O51" s="595"/>
      <c r="P51" s="596"/>
      <c r="Q51" s="131"/>
      <c r="R51" s="131"/>
      <c r="S51">
        <f t="shared" ref="S51:S69" si="25">IF(Q51="SI",1,0)</f>
        <v>0</v>
      </c>
      <c r="T51">
        <f>IF(R51="NO",1,0)</f>
        <v>0</v>
      </c>
      <c r="U51" s="117"/>
      <c r="V51" s="555"/>
      <c r="W51" s="188"/>
      <c r="X51" s="128">
        <v>1</v>
      </c>
      <c r="Y51" s="594" t="s">
        <v>407</v>
      </c>
      <c r="Z51" s="595"/>
      <c r="AA51" s="596"/>
      <c r="AB51" s="131" t="s">
        <v>434</v>
      </c>
      <c r="AC51" s="131"/>
      <c r="AD51">
        <f t="shared" ref="AD51:AD69" si="26">IF(AB51="SI",1,0)</f>
        <v>1</v>
      </c>
      <c r="AE51">
        <f>IF(AC51="NO",1,0)</f>
        <v>0</v>
      </c>
      <c r="AF51" s="117"/>
      <c r="AG51" s="555"/>
      <c r="AH51" s="188"/>
      <c r="AI51" s="128">
        <v>1</v>
      </c>
      <c r="AJ51" s="594" t="s">
        <v>407</v>
      </c>
      <c r="AK51" s="595"/>
      <c r="AL51" s="596"/>
      <c r="AM51" s="131" t="s">
        <v>434</v>
      </c>
      <c r="AN51" s="131"/>
      <c r="AO51">
        <f t="shared" ref="AO51:AO69" si="27">IF(AM51="SI",1,0)</f>
        <v>1</v>
      </c>
      <c r="AP51">
        <f>IF(AN51="NO",1,0)</f>
        <v>0</v>
      </c>
      <c r="AQ51" s="117"/>
      <c r="AR51" s="555"/>
      <c r="AS51" s="188"/>
      <c r="AT51" s="128">
        <v>1</v>
      </c>
      <c r="AU51" s="594" t="s">
        <v>407</v>
      </c>
      <c r="AV51" s="595"/>
      <c r="AW51" s="596"/>
      <c r="AX51" s="131" t="s">
        <v>434</v>
      </c>
      <c r="AY51" s="131"/>
      <c r="AZ51">
        <f t="shared" ref="AZ51:AZ69" si="28">IF(AX51="SI",1,0)</f>
        <v>1</v>
      </c>
      <c r="BA51">
        <f>IF(AY51="NO",1,0)</f>
        <v>0</v>
      </c>
      <c r="BB51" s="117"/>
      <c r="BC51" s="555"/>
      <c r="BD51" s="236"/>
      <c r="BE51" s="128">
        <v>1</v>
      </c>
      <c r="BF51" s="594" t="s">
        <v>407</v>
      </c>
      <c r="BG51" s="595"/>
      <c r="BH51" s="596"/>
      <c r="BI51" s="131" t="str">
        <f>IF($BQ51=1,"SI","")</f>
        <v>SI</v>
      </c>
      <c r="BJ51" s="131" t="str">
        <f>IF($BQ51=0,"NO","")</f>
        <v/>
      </c>
      <c r="BK51" s="237">
        <f t="shared" ref="BK51:BK57" si="29">H51</f>
        <v>1</v>
      </c>
      <c r="BL51" s="237">
        <f t="shared" ref="BL51:BL57" si="30">S51</f>
        <v>0</v>
      </c>
      <c r="BM51" s="237">
        <f t="shared" ref="BM51:BM57" si="31">AD51</f>
        <v>1</v>
      </c>
      <c r="BN51" s="237">
        <f t="shared" ref="BN51:BN57" si="32">AO51</f>
        <v>1</v>
      </c>
      <c r="BO51" s="237">
        <f t="shared" ref="BO51:BO57" si="33">AZ51</f>
        <v>1</v>
      </c>
      <c r="BP51" s="244">
        <f t="shared" ref="BP51:BP57" si="34">COUNTIF(BK51:BO51,1)</f>
        <v>4</v>
      </c>
      <c r="BQ51" s="247">
        <f t="shared" ref="BQ51:BQ69" si="35">IF(BP51&gt;=3,1,0)</f>
        <v>1</v>
      </c>
      <c r="BR51" s="249"/>
      <c r="BS51" s="555"/>
    </row>
    <row r="52" spans="1:71" s="186" customFormat="1" ht="21.75" customHeight="1" thickBot="1" x14ac:dyDescent="0.3">
      <c r="A52" s="188"/>
      <c r="B52" s="129">
        <v>2</v>
      </c>
      <c r="C52" s="560" t="s">
        <v>408</v>
      </c>
      <c r="D52" s="561"/>
      <c r="E52" s="562"/>
      <c r="F52" s="132" t="s">
        <v>434</v>
      </c>
      <c r="G52" s="133"/>
      <c r="H52">
        <f t="shared" si="24"/>
        <v>1</v>
      </c>
      <c r="I52">
        <f t="shared" ref="I52:I67" si="36">IF(G52="SI",1,0)</f>
        <v>0</v>
      </c>
      <c r="J52" s="117"/>
      <c r="K52" s="555"/>
      <c r="L52" s="188"/>
      <c r="M52" s="129">
        <v>2</v>
      </c>
      <c r="N52" s="560" t="s">
        <v>408</v>
      </c>
      <c r="O52" s="561"/>
      <c r="P52" s="562"/>
      <c r="Q52" s="132"/>
      <c r="R52" s="133"/>
      <c r="S52">
        <f t="shared" si="25"/>
        <v>0</v>
      </c>
      <c r="T52">
        <f t="shared" ref="T52:T67" si="37">IF(R52="SI",1,0)</f>
        <v>0</v>
      </c>
      <c r="U52" s="117"/>
      <c r="V52" s="555"/>
      <c r="W52" s="188"/>
      <c r="X52" s="129">
        <v>2</v>
      </c>
      <c r="Y52" s="560" t="s">
        <v>408</v>
      </c>
      <c r="Z52" s="561"/>
      <c r="AA52" s="562"/>
      <c r="AB52" s="132" t="s">
        <v>434</v>
      </c>
      <c r="AC52" s="133"/>
      <c r="AD52">
        <f t="shared" si="26"/>
        <v>1</v>
      </c>
      <c r="AE52">
        <f t="shared" ref="AE52:AE67" si="38">IF(AC52="SI",1,0)</f>
        <v>0</v>
      </c>
      <c r="AF52" s="117"/>
      <c r="AG52" s="555"/>
      <c r="AH52" s="188"/>
      <c r="AI52" s="129">
        <v>2</v>
      </c>
      <c r="AJ52" s="560" t="s">
        <v>408</v>
      </c>
      <c r="AK52" s="561"/>
      <c r="AL52" s="562"/>
      <c r="AM52" s="132"/>
      <c r="AN52" s="133" t="s">
        <v>435</v>
      </c>
      <c r="AO52">
        <f t="shared" si="27"/>
        <v>0</v>
      </c>
      <c r="AP52">
        <f t="shared" ref="AP52:AP67" si="39">IF(AN52="SI",1,0)</f>
        <v>0</v>
      </c>
      <c r="AQ52" s="117"/>
      <c r="AR52" s="555"/>
      <c r="AS52" s="188"/>
      <c r="AT52" s="129">
        <v>2</v>
      </c>
      <c r="AU52" s="560" t="s">
        <v>408</v>
      </c>
      <c r="AV52" s="561"/>
      <c r="AW52" s="562"/>
      <c r="AX52" s="132" t="s">
        <v>434</v>
      </c>
      <c r="AY52" s="133"/>
      <c r="AZ52">
        <f t="shared" si="28"/>
        <v>1</v>
      </c>
      <c r="BA52">
        <f t="shared" ref="BA52:BA68" si="40">IF(AY52="SI",1,0)</f>
        <v>0</v>
      </c>
      <c r="BB52" s="117"/>
      <c r="BC52" s="555"/>
      <c r="BD52" s="236"/>
      <c r="BE52" s="129">
        <v>2</v>
      </c>
      <c r="BF52" s="560" t="s">
        <v>408</v>
      </c>
      <c r="BG52" s="561"/>
      <c r="BH52" s="562"/>
      <c r="BI52" s="131" t="str">
        <f t="shared" ref="BI52:BI69" si="41">IF($BQ52=1,"SI","")</f>
        <v>SI</v>
      </c>
      <c r="BJ52" s="131" t="str">
        <f t="shared" ref="BJ52:BJ69" si="42">IF($BQ52=0,"NO","")</f>
        <v/>
      </c>
      <c r="BK52" s="237">
        <f t="shared" si="29"/>
        <v>1</v>
      </c>
      <c r="BL52" s="237">
        <f t="shared" si="30"/>
        <v>0</v>
      </c>
      <c r="BM52" s="237">
        <f t="shared" si="31"/>
        <v>1</v>
      </c>
      <c r="BN52" s="237">
        <f t="shared" si="32"/>
        <v>0</v>
      </c>
      <c r="BO52" s="237">
        <f t="shared" si="33"/>
        <v>1</v>
      </c>
      <c r="BP52" s="244">
        <f t="shared" si="34"/>
        <v>3</v>
      </c>
      <c r="BQ52" s="247">
        <f t="shared" si="35"/>
        <v>1</v>
      </c>
      <c r="BR52" s="249"/>
      <c r="BS52" s="555"/>
    </row>
    <row r="53" spans="1:71" s="186" customFormat="1" ht="21.75" customHeight="1" thickBot="1" x14ac:dyDescent="0.3">
      <c r="A53" s="188"/>
      <c r="B53" s="129">
        <v>3</v>
      </c>
      <c r="C53" s="560" t="s">
        <v>409</v>
      </c>
      <c r="D53" s="561"/>
      <c r="E53" s="562"/>
      <c r="F53" s="132"/>
      <c r="G53" s="133" t="s">
        <v>435</v>
      </c>
      <c r="H53">
        <f t="shared" si="24"/>
        <v>0</v>
      </c>
      <c r="I53">
        <f t="shared" si="36"/>
        <v>0</v>
      </c>
      <c r="J53" s="117"/>
      <c r="K53" s="555"/>
      <c r="L53" s="188"/>
      <c r="M53" s="129">
        <v>3</v>
      </c>
      <c r="N53" s="560" t="s">
        <v>409</v>
      </c>
      <c r="O53" s="561"/>
      <c r="P53" s="562"/>
      <c r="Q53" s="132"/>
      <c r="R53" s="133"/>
      <c r="S53">
        <f t="shared" si="25"/>
        <v>0</v>
      </c>
      <c r="T53">
        <f t="shared" si="37"/>
        <v>0</v>
      </c>
      <c r="U53" s="117"/>
      <c r="V53" s="555"/>
      <c r="W53" s="188"/>
      <c r="X53" s="129">
        <v>3</v>
      </c>
      <c r="Y53" s="560" t="s">
        <v>409</v>
      </c>
      <c r="Z53" s="561"/>
      <c r="AA53" s="562"/>
      <c r="AB53" s="132" t="s">
        <v>434</v>
      </c>
      <c r="AC53" s="133"/>
      <c r="AD53">
        <f t="shared" si="26"/>
        <v>1</v>
      </c>
      <c r="AE53">
        <f t="shared" si="38"/>
        <v>0</v>
      </c>
      <c r="AF53" s="117"/>
      <c r="AG53" s="555"/>
      <c r="AH53" s="188"/>
      <c r="AI53" s="129">
        <v>3</v>
      </c>
      <c r="AJ53" s="560" t="s">
        <v>409</v>
      </c>
      <c r="AK53" s="561"/>
      <c r="AL53" s="562"/>
      <c r="AM53" s="132"/>
      <c r="AN53" s="133" t="s">
        <v>435</v>
      </c>
      <c r="AO53">
        <f t="shared" si="27"/>
        <v>0</v>
      </c>
      <c r="AP53">
        <f t="shared" si="39"/>
        <v>0</v>
      </c>
      <c r="AQ53" s="117"/>
      <c r="AR53" s="555"/>
      <c r="AS53" s="188"/>
      <c r="AT53" s="129">
        <v>3</v>
      </c>
      <c r="AU53" s="560" t="s">
        <v>409</v>
      </c>
      <c r="AV53" s="561"/>
      <c r="AW53" s="562"/>
      <c r="AX53" s="132"/>
      <c r="AY53" s="133" t="s">
        <v>435</v>
      </c>
      <c r="AZ53">
        <f t="shared" si="28"/>
        <v>0</v>
      </c>
      <c r="BA53">
        <f t="shared" si="40"/>
        <v>0</v>
      </c>
      <c r="BB53" s="117"/>
      <c r="BC53" s="555"/>
      <c r="BD53" s="236"/>
      <c r="BE53" s="129">
        <v>3</v>
      </c>
      <c r="BF53" s="560" t="s">
        <v>409</v>
      </c>
      <c r="BG53" s="561"/>
      <c r="BH53" s="562"/>
      <c r="BI53" s="131" t="str">
        <f t="shared" si="41"/>
        <v/>
      </c>
      <c r="BJ53" s="131" t="str">
        <f t="shared" si="42"/>
        <v>NO</v>
      </c>
      <c r="BK53" s="237">
        <f t="shared" si="29"/>
        <v>0</v>
      </c>
      <c r="BL53" s="237">
        <f t="shared" si="30"/>
        <v>0</v>
      </c>
      <c r="BM53" s="237">
        <f t="shared" si="31"/>
        <v>1</v>
      </c>
      <c r="BN53" s="237">
        <f t="shared" si="32"/>
        <v>0</v>
      </c>
      <c r="BO53" s="237">
        <f t="shared" si="33"/>
        <v>0</v>
      </c>
      <c r="BP53" s="244">
        <f t="shared" si="34"/>
        <v>1</v>
      </c>
      <c r="BQ53" s="247">
        <f t="shared" si="35"/>
        <v>0</v>
      </c>
      <c r="BR53" s="249"/>
      <c r="BS53" s="555"/>
    </row>
    <row r="54" spans="1:71" s="186" customFormat="1" ht="21.75" customHeight="1" thickBot="1" x14ac:dyDescent="0.3">
      <c r="A54" s="188"/>
      <c r="B54" s="129">
        <v>4</v>
      </c>
      <c r="C54" s="560" t="s">
        <v>410</v>
      </c>
      <c r="D54" s="561"/>
      <c r="E54" s="562"/>
      <c r="F54" s="132"/>
      <c r="G54" s="133" t="s">
        <v>435</v>
      </c>
      <c r="H54">
        <f t="shared" si="24"/>
        <v>0</v>
      </c>
      <c r="I54">
        <f t="shared" si="36"/>
        <v>0</v>
      </c>
      <c r="J54" s="117"/>
      <c r="K54" s="555"/>
      <c r="L54" s="188"/>
      <c r="M54" s="129">
        <v>4</v>
      </c>
      <c r="N54" s="560" t="s">
        <v>410</v>
      </c>
      <c r="O54" s="561"/>
      <c r="P54" s="562"/>
      <c r="Q54" s="132"/>
      <c r="R54" s="133"/>
      <c r="S54">
        <f t="shared" si="25"/>
        <v>0</v>
      </c>
      <c r="T54">
        <f t="shared" si="37"/>
        <v>0</v>
      </c>
      <c r="U54" s="117"/>
      <c r="V54" s="555"/>
      <c r="W54" s="188"/>
      <c r="X54" s="129">
        <v>4</v>
      </c>
      <c r="Y54" s="560" t="s">
        <v>410</v>
      </c>
      <c r="Z54" s="561"/>
      <c r="AA54" s="562"/>
      <c r="AB54" s="132" t="s">
        <v>434</v>
      </c>
      <c r="AC54" s="133"/>
      <c r="AD54">
        <f t="shared" si="26"/>
        <v>1</v>
      </c>
      <c r="AE54">
        <f t="shared" si="38"/>
        <v>0</v>
      </c>
      <c r="AF54" s="117"/>
      <c r="AG54" s="555"/>
      <c r="AH54" s="188"/>
      <c r="AI54" s="129">
        <v>4</v>
      </c>
      <c r="AJ54" s="560" t="s">
        <v>410</v>
      </c>
      <c r="AK54" s="561"/>
      <c r="AL54" s="562"/>
      <c r="AM54" s="132"/>
      <c r="AN54" s="133" t="s">
        <v>435</v>
      </c>
      <c r="AO54">
        <f t="shared" si="27"/>
        <v>0</v>
      </c>
      <c r="AP54">
        <f t="shared" si="39"/>
        <v>0</v>
      </c>
      <c r="AQ54" s="117"/>
      <c r="AR54" s="555"/>
      <c r="AS54" s="188"/>
      <c r="AT54" s="129">
        <v>4</v>
      </c>
      <c r="AU54" s="560" t="s">
        <v>410</v>
      </c>
      <c r="AV54" s="561"/>
      <c r="AW54" s="562"/>
      <c r="AX54" s="132"/>
      <c r="AY54" s="133" t="s">
        <v>435</v>
      </c>
      <c r="AZ54">
        <f t="shared" si="28"/>
        <v>0</v>
      </c>
      <c r="BA54">
        <f t="shared" si="40"/>
        <v>0</v>
      </c>
      <c r="BB54" s="117"/>
      <c r="BC54" s="555"/>
      <c r="BD54" s="236"/>
      <c r="BE54" s="129">
        <v>4</v>
      </c>
      <c r="BF54" s="560" t="s">
        <v>410</v>
      </c>
      <c r="BG54" s="561"/>
      <c r="BH54" s="562"/>
      <c r="BI54" s="131" t="str">
        <f t="shared" si="41"/>
        <v/>
      </c>
      <c r="BJ54" s="131" t="str">
        <f t="shared" si="42"/>
        <v>NO</v>
      </c>
      <c r="BK54" s="237">
        <f t="shared" si="29"/>
        <v>0</v>
      </c>
      <c r="BL54" s="237">
        <f t="shared" si="30"/>
        <v>0</v>
      </c>
      <c r="BM54" s="237">
        <f t="shared" si="31"/>
        <v>1</v>
      </c>
      <c r="BN54" s="237">
        <f t="shared" si="32"/>
        <v>0</v>
      </c>
      <c r="BO54" s="237">
        <f t="shared" si="33"/>
        <v>0</v>
      </c>
      <c r="BP54" s="244">
        <f t="shared" si="34"/>
        <v>1</v>
      </c>
      <c r="BQ54" s="247">
        <f t="shared" si="35"/>
        <v>0</v>
      </c>
      <c r="BR54" s="249"/>
      <c r="BS54" s="555"/>
    </row>
    <row r="55" spans="1:71" s="186" customFormat="1" ht="21.75" customHeight="1" thickBot="1" x14ac:dyDescent="0.3">
      <c r="A55" s="188"/>
      <c r="B55" s="129">
        <v>5</v>
      </c>
      <c r="C55" s="560" t="s">
        <v>411</v>
      </c>
      <c r="D55" s="561"/>
      <c r="E55" s="562"/>
      <c r="F55" s="132" t="s">
        <v>434</v>
      </c>
      <c r="G55" s="133"/>
      <c r="H55">
        <f t="shared" si="24"/>
        <v>1</v>
      </c>
      <c r="I55">
        <f t="shared" si="36"/>
        <v>0</v>
      </c>
      <c r="J55" s="117"/>
      <c r="K55" s="555"/>
      <c r="L55" s="188"/>
      <c r="M55" s="129">
        <v>5</v>
      </c>
      <c r="N55" s="560" t="s">
        <v>411</v>
      </c>
      <c r="O55" s="561"/>
      <c r="P55" s="562"/>
      <c r="Q55" s="132"/>
      <c r="R55" s="133"/>
      <c r="S55">
        <f t="shared" si="25"/>
        <v>0</v>
      </c>
      <c r="T55">
        <f t="shared" si="37"/>
        <v>0</v>
      </c>
      <c r="U55" s="117"/>
      <c r="V55" s="555"/>
      <c r="W55" s="188"/>
      <c r="X55" s="129">
        <v>5</v>
      </c>
      <c r="Y55" s="560" t="s">
        <v>411</v>
      </c>
      <c r="Z55" s="561"/>
      <c r="AA55" s="562"/>
      <c r="AB55" s="132" t="s">
        <v>434</v>
      </c>
      <c r="AC55" s="133"/>
      <c r="AD55">
        <f t="shared" si="26"/>
        <v>1</v>
      </c>
      <c r="AE55">
        <f t="shared" si="38"/>
        <v>0</v>
      </c>
      <c r="AF55" s="117"/>
      <c r="AG55" s="555"/>
      <c r="AH55" s="188"/>
      <c r="AI55" s="129">
        <v>5</v>
      </c>
      <c r="AJ55" s="560" t="s">
        <v>411</v>
      </c>
      <c r="AK55" s="561"/>
      <c r="AL55" s="562"/>
      <c r="AM55" s="132" t="s">
        <v>434</v>
      </c>
      <c r="AN55" s="133"/>
      <c r="AO55">
        <f t="shared" si="27"/>
        <v>1</v>
      </c>
      <c r="AP55">
        <f t="shared" si="39"/>
        <v>0</v>
      </c>
      <c r="AQ55" s="117"/>
      <c r="AR55" s="555"/>
      <c r="AS55" s="188"/>
      <c r="AT55" s="129">
        <v>5</v>
      </c>
      <c r="AU55" s="560" t="s">
        <v>411</v>
      </c>
      <c r="AV55" s="561"/>
      <c r="AW55" s="562"/>
      <c r="AX55" s="132" t="s">
        <v>434</v>
      </c>
      <c r="AY55" s="133"/>
      <c r="AZ55">
        <f t="shared" si="28"/>
        <v>1</v>
      </c>
      <c r="BA55">
        <f t="shared" si="40"/>
        <v>0</v>
      </c>
      <c r="BB55" s="117"/>
      <c r="BC55" s="555"/>
      <c r="BD55" s="236"/>
      <c r="BE55" s="129">
        <v>5</v>
      </c>
      <c r="BF55" s="560" t="s">
        <v>411</v>
      </c>
      <c r="BG55" s="561"/>
      <c r="BH55" s="562"/>
      <c r="BI55" s="131" t="str">
        <f t="shared" si="41"/>
        <v>SI</v>
      </c>
      <c r="BJ55" s="131" t="str">
        <f t="shared" si="42"/>
        <v/>
      </c>
      <c r="BK55" s="237">
        <f t="shared" si="29"/>
        <v>1</v>
      </c>
      <c r="BL55" s="237">
        <f t="shared" si="30"/>
        <v>0</v>
      </c>
      <c r="BM55" s="237">
        <f t="shared" si="31"/>
        <v>1</v>
      </c>
      <c r="BN55" s="237">
        <f t="shared" si="32"/>
        <v>1</v>
      </c>
      <c r="BO55" s="237">
        <f t="shared" si="33"/>
        <v>1</v>
      </c>
      <c r="BP55" s="244">
        <f t="shared" si="34"/>
        <v>4</v>
      </c>
      <c r="BQ55" s="247">
        <f t="shared" si="35"/>
        <v>1</v>
      </c>
      <c r="BR55" s="249"/>
      <c r="BS55" s="555"/>
    </row>
    <row r="56" spans="1:71" s="186" customFormat="1" ht="21.75" customHeight="1" thickBot="1" x14ac:dyDescent="0.3">
      <c r="A56" s="188"/>
      <c r="B56" s="129">
        <v>6</v>
      </c>
      <c r="C56" s="560" t="s">
        <v>412</v>
      </c>
      <c r="D56" s="561"/>
      <c r="E56" s="562"/>
      <c r="F56" s="132" t="s">
        <v>434</v>
      </c>
      <c r="G56" s="133"/>
      <c r="H56">
        <f t="shared" si="24"/>
        <v>1</v>
      </c>
      <c r="I56">
        <f t="shared" si="36"/>
        <v>0</v>
      </c>
      <c r="J56" s="117"/>
      <c r="K56" s="555"/>
      <c r="L56" s="188"/>
      <c r="M56" s="129">
        <v>6</v>
      </c>
      <c r="N56" s="560" t="s">
        <v>412</v>
      </c>
      <c r="O56" s="561"/>
      <c r="P56" s="562"/>
      <c r="Q56" s="132"/>
      <c r="R56" s="133"/>
      <c r="S56">
        <f t="shared" si="25"/>
        <v>0</v>
      </c>
      <c r="T56">
        <f t="shared" si="37"/>
        <v>0</v>
      </c>
      <c r="U56" s="117"/>
      <c r="V56" s="555"/>
      <c r="W56" s="188"/>
      <c r="X56" s="129">
        <v>6</v>
      </c>
      <c r="Y56" s="560" t="s">
        <v>412</v>
      </c>
      <c r="Z56" s="561"/>
      <c r="AA56" s="562"/>
      <c r="AB56" s="132" t="s">
        <v>434</v>
      </c>
      <c r="AC56" s="133"/>
      <c r="AD56">
        <f t="shared" si="26"/>
        <v>1</v>
      </c>
      <c r="AE56">
        <f t="shared" si="38"/>
        <v>0</v>
      </c>
      <c r="AF56" s="117"/>
      <c r="AG56" s="555"/>
      <c r="AH56" s="188"/>
      <c r="AI56" s="129">
        <v>6</v>
      </c>
      <c r="AJ56" s="560" t="s">
        <v>412</v>
      </c>
      <c r="AK56" s="561"/>
      <c r="AL56" s="562"/>
      <c r="AM56" s="132" t="s">
        <v>434</v>
      </c>
      <c r="AN56" s="133"/>
      <c r="AO56">
        <f t="shared" si="27"/>
        <v>1</v>
      </c>
      <c r="AP56">
        <f t="shared" si="39"/>
        <v>0</v>
      </c>
      <c r="AQ56" s="117"/>
      <c r="AR56" s="555"/>
      <c r="AS56" s="188"/>
      <c r="AT56" s="129">
        <v>6</v>
      </c>
      <c r="AU56" s="560" t="s">
        <v>412</v>
      </c>
      <c r="AV56" s="561"/>
      <c r="AW56" s="562"/>
      <c r="AX56" s="132" t="s">
        <v>434</v>
      </c>
      <c r="AY56" s="133"/>
      <c r="AZ56">
        <f t="shared" si="28"/>
        <v>1</v>
      </c>
      <c r="BA56">
        <f t="shared" si="40"/>
        <v>0</v>
      </c>
      <c r="BB56" s="117"/>
      <c r="BC56" s="555"/>
      <c r="BD56" s="236"/>
      <c r="BE56" s="129">
        <v>6</v>
      </c>
      <c r="BF56" s="560" t="s">
        <v>412</v>
      </c>
      <c r="BG56" s="561"/>
      <c r="BH56" s="562"/>
      <c r="BI56" s="131" t="str">
        <f t="shared" si="41"/>
        <v>SI</v>
      </c>
      <c r="BJ56" s="131" t="str">
        <f t="shared" si="42"/>
        <v/>
      </c>
      <c r="BK56" s="237">
        <f t="shared" si="29"/>
        <v>1</v>
      </c>
      <c r="BL56" s="237">
        <f t="shared" si="30"/>
        <v>0</v>
      </c>
      <c r="BM56" s="237">
        <f t="shared" si="31"/>
        <v>1</v>
      </c>
      <c r="BN56" s="237">
        <f t="shared" si="32"/>
        <v>1</v>
      </c>
      <c r="BO56" s="237">
        <f t="shared" si="33"/>
        <v>1</v>
      </c>
      <c r="BP56" s="244">
        <f t="shared" si="34"/>
        <v>4</v>
      </c>
      <c r="BQ56" s="247">
        <f t="shared" si="35"/>
        <v>1</v>
      </c>
      <c r="BR56" s="249"/>
      <c r="BS56" s="555"/>
    </row>
    <row r="57" spans="1:71" s="186" customFormat="1" ht="21.75" customHeight="1" thickBot="1" x14ac:dyDescent="0.3">
      <c r="A57" s="188"/>
      <c r="B57" s="129">
        <v>7</v>
      </c>
      <c r="C57" s="560" t="s">
        <v>413</v>
      </c>
      <c r="D57" s="561"/>
      <c r="E57" s="562"/>
      <c r="F57" s="132" t="s">
        <v>434</v>
      </c>
      <c r="G57" s="133"/>
      <c r="H57">
        <f t="shared" si="24"/>
        <v>1</v>
      </c>
      <c r="I57">
        <f t="shared" si="36"/>
        <v>0</v>
      </c>
      <c r="J57" s="117"/>
      <c r="K57" s="555"/>
      <c r="L57" s="188"/>
      <c r="M57" s="129">
        <v>7</v>
      </c>
      <c r="N57" s="560" t="s">
        <v>413</v>
      </c>
      <c r="O57" s="561"/>
      <c r="P57" s="562"/>
      <c r="Q57" s="132"/>
      <c r="R57" s="133"/>
      <c r="S57">
        <f t="shared" si="25"/>
        <v>0</v>
      </c>
      <c r="T57">
        <f t="shared" si="37"/>
        <v>0</v>
      </c>
      <c r="U57" s="117"/>
      <c r="V57" s="555"/>
      <c r="W57" s="188"/>
      <c r="X57" s="129">
        <v>7</v>
      </c>
      <c r="Y57" s="560" t="s">
        <v>413</v>
      </c>
      <c r="Z57" s="561"/>
      <c r="AA57" s="562"/>
      <c r="AB57" s="132" t="s">
        <v>434</v>
      </c>
      <c r="AC57" s="133"/>
      <c r="AD57">
        <f t="shared" si="26"/>
        <v>1</v>
      </c>
      <c r="AE57">
        <f t="shared" si="38"/>
        <v>0</v>
      </c>
      <c r="AF57" s="117"/>
      <c r="AG57" s="555"/>
      <c r="AH57" s="188"/>
      <c r="AI57" s="129">
        <v>7</v>
      </c>
      <c r="AJ57" s="560" t="s">
        <v>413</v>
      </c>
      <c r="AK57" s="561"/>
      <c r="AL57" s="562"/>
      <c r="AM57" s="132" t="s">
        <v>434</v>
      </c>
      <c r="AN57" s="133"/>
      <c r="AO57">
        <f t="shared" si="27"/>
        <v>1</v>
      </c>
      <c r="AP57">
        <f t="shared" si="39"/>
        <v>0</v>
      </c>
      <c r="AQ57" s="117"/>
      <c r="AR57" s="555"/>
      <c r="AS57" s="188"/>
      <c r="AT57" s="129">
        <v>7</v>
      </c>
      <c r="AU57" s="560" t="s">
        <v>413</v>
      </c>
      <c r="AV57" s="561"/>
      <c r="AW57" s="562"/>
      <c r="AX57" s="132" t="s">
        <v>434</v>
      </c>
      <c r="AY57" s="133"/>
      <c r="AZ57">
        <f t="shared" si="28"/>
        <v>1</v>
      </c>
      <c r="BA57">
        <f t="shared" si="40"/>
        <v>0</v>
      </c>
      <c r="BB57" s="117"/>
      <c r="BC57" s="555"/>
      <c r="BD57" s="236"/>
      <c r="BE57" s="129">
        <v>7</v>
      </c>
      <c r="BF57" s="560" t="s">
        <v>413</v>
      </c>
      <c r="BG57" s="561"/>
      <c r="BH57" s="562"/>
      <c r="BI57" s="131" t="str">
        <f t="shared" si="41"/>
        <v>SI</v>
      </c>
      <c r="BJ57" s="131" t="str">
        <f t="shared" si="42"/>
        <v/>
      </c>
      <c r="BK57" s="237">
        <f t="shared" si="29"/>
        <v>1</v>
      </c>
      <c r="BL57" s="237">
        <f t="shared" si="30"/>
        <v>0</v>
      </c>
      <c r="BM57" s="237">
        <f t="shared" si="31"/>
        <v>1</v>
      </c>
      <c r="BN57" s="237">
        <f t="shared" si="32"/>
        <v>1</v>
      </c>
      <c r="BO57" s="237">
        <f t="shared" si="33"/>
        <v>1</v>
      </c>
      <c r="BP57" s="244">
        <f t="shared" si="34"/>
        <v>4</v>
      </c>
      <c r="BQ57" s="247">
        <f t="shared" si="35"/>
        <v>1</v>
      </c>
      <c r="BR57" s="249"/>
      <c r="BS57" s="555"/>
    </row>
    <row r="58" spans="1:71" s="186" customFormat="1" ht="35.25" customHeight="1" thickBot="1" x14ac:dyDescent="0.3">
      <c r="A58" s="188"/>
      <c r="B58" s="129">
        <v>8</v>
      </c>
      <c r="C58" s="560" t="s">
        <v>414</v>
      </c>
      <c r="D58" s="561"/>
      <c r="E58" s="562"/>
      <c r="F58" s="132"/>
      <c r="G58" s="133" t="s">
        <v>435</v>
      </c>
      <c r="H58">
        <f t="shared" si="24"/>
        <v>0</v>
      </c>
      <c r="I58">
        <f t="shared" si="36"/>
        <v>0</v>
      </c>
      <c r="J58" s="117"/>
      <c r="K58" s="555"/>
      <c r="L58" s="188"/>
      <c r="M58" s="129">
        <v>8</v>
      </c>
      <c r="N58" s="560" t="s">
        <v>414</v>
      </c>
      <c r="O58" s="561"/>
      <c r="P58" s="562"/>
      <c r="Q58" s="132"/>
      <c r="R58" s="133"/>
      <c r="S58">
        <f t="shared" si="25"/>
        <v>0</v>
      </c>
      <c r="T58">
        <f t="shared" si="37"/>
        <v>0</v>
      </c>
      <c r="U58" s="117"/>
      <c r="V58" s="555"/>
      <c r="W58" s="188"/>
      <c r="X58" s="129">
        <v>8</v>
      </c>
      <c r="Y58" s="560" t="s">
        <v>414</v>
      </c>
      <c r="Z58" s="561"/>
      <c r="AA58" s="562"/>
      <c r="AB58" s="132" t="s">
        <v>434</v>
      </c>
      <c r="AC58" s="133"/>
      <c r="AD58">
        <f t="shared" si="26"/>
        <v>1</v>
      </c>
      <c r="AE58">
        <f t="shared" si="38"/>
        <v>0</v>
      </c>
      <c r="AF58" s="117"/>
      <c r="AG58" s="555"/>
      <c r="AH58" s="188"/>
      <c r="AI58" s="129">
        <v>8</v>
      </c>
      <c r="AJ58" s="560" t="s">
        <v>414</v>
      </c>
      <c r="AK58" s="561"/>
      <c r="AL58" s="562"/>
      <c r="AM58" s="132" t="s">
        <v>434</v>
      </c>
      <c r="AN58" s="133"/>
      <c r="AO58">
        <f t="shared" si="27"/>
        <v>1</v>
      </c>
      <c r="AP58">
        <f t="shared" si="39"/>
        <v>0</v>
      </c>
      <c r="AQ58" s="117"/>
      <c r="AR58" s="555"/>
      <c r="AS58" s="188"/>
      <c r="AT58" s="129">
        <v>8</v>
      </c>
      <c r="AU58" s="560" t="s">
        <v>414</v>
      </c>
      <c r="AV58" s="561"/>
      <c r="AW58" s="562"/>
      <c r="AX58" s="132"/>
      <c r="AY58" s="133" t="s">
        <v>435</v>
      </c>
      <c r="AZ58">
        <f t="shared" si="28"/>
        <v>0</v>
      </c>
      <c r="BA58">
        <f t="shared" si="40"/>
        <v>0</v>
      </c>
      <c r="BB58" s="117"/>
      <c r="BC58" s="555"/>
      <c r="BD58" s="236"/>
      <c r="BE58" s="129">
        <v>8</v>
      </c>
      <c r="BF58" s="560" t="s">
        <v>414</v>
      </c>
      <c r="BG58" s="561"/>
      <c r="BH58" s="562"/>
      <c r="BI58" s="131" t="str">
        <f t="shared" si="41"/>
        <v/>
      </c>
      <c r="BJ58" s="131" t="str">
        <f t="shared" si="42"/>
        <v>NO</v>
      </c>
      <c r="BK58" s="237">
        <f t="shared" ref="BK58:BK69" si="43">H58</f>
        <v>0</v>
      </c>
      <c r="BL58" s="237">
        <f t="shared" ref="BL58:BL69" si="44">S58</f>
        <v>0</v>
      </c>
      <c r="BM58" s="237">
        <f t="shared" ref="BM58:BM69" si="45">AD58</f>
        <v>1</v>
      </c>
      <c r="BN58" s="237">
        <f t="shared" ref="BN58:BN69" si="46">AO58</f>
        <v>1</v>
      </c>
      <c r="BO58" s="237">
        <f t="shared" ref="BO58:BO69" si="47">AZ58</f>
        <v>0</v>
      </c>
      <c r="BP58" s="244">
        <f t="shared" ref="BP58:BP69" si="48">COUNTIF(BK58:BO58,1)</f>
        <v>2</v>
      </c>
      <c r="BQ58" s="247">
        <f t="shared" si="35"/>
        <v>0</v>
      </c>
      <c r="BR58" s="249"/>
      <c r="BS58" s="555"/>
    </row>
    <row r="59" spans="1:71" s="186" customFormat="1" ht="28.5" customHeight="1" thickBot="1" x14ac:dyDescent="0.3">
      <c r="A59" s="188"/>
      <c r="B59" s="129">
        <v>9</v>
      </c>
      <c r="C59" s="560" t="s">
        <v>415</v>
      </c>
      <c r="D59" s="561"/>
      <c r="E59" s="562"/>
      <c r="F59" s="132" t="s">
        <v>434</v>
      </c>
      <c r="G59" s="133"/>
      <c r="H59">
        <f t="shared" si="24"/>
        <v>1</v>
      </c>
      <c r="I59">
        <f t="shared" si="36"/>
        <v>0</v>
      </c>
      <c r="J59" s="117"/>
      <c r="K59" s="555"/>
      <c r="L59" s="188"/>
      <c r="M59" s="129">
        <v>9</v>
      </c>
      <c r="N59" s="560" t="s">
        <v>415</v>
      </c>
      <c r="O59" s="561"/>
      <c r="P59" s="562"/>
      <c r="Q59" s="132"/>
      <c r="R59" s="133"/>
      <c r="S59">
        <f t="shared" si="25"/>
        <v>0</v>
      </c>
      <c r="T59">
        <f t="shared" si="37"/>
        <v>0</v>
      </c>
      <c r="U59" s="117"/>
      <c r="V59" s="555"/>
      <c r="W59" s="188"/>
      <c r="X59" s="129">
        <v>9</v>
      </c>
      <c r="Y59" s="560" t="s">
        <v>415</v>
      </c>
      <c r="Z59" s="561"/>
      <c r="AA59" s="562"/>
      <c r="AB59" s="132" t="s">
        <v>434</v>
      </c>
      <c r="AC59" s="133"/>
      <c r="AD59">
        <f t="shared" si="26"/>
        <v>1</v>
      </c>
      <c r="AE59">
        <f t="shared" si="38"/>
        <v>0</v>
      </c>
      <c r="AF59" s="117"/>
      <c r="AG59" s="555"/>
      <c r="AH59" s="188"/>
      <c r="AI59" s="129">
        <v>9</v>
      </c>
      <c r="AJ59" s="560" t="s">
        <v>415</v>
      </c>
      <c r="AK59" s="561"/>
      <c r="AL59" s="562"/>
      <c r="AM59" s="132"/>
      <c r="AN59" s="133" t="s">
        <v>435</v>
      </c>
      <c r="AO59">
        <f t="shared" si="27"/>
        <v>0</v>
      </c>
      <c r="AP59">
        <f t="shared" si="39"/>
        <v>0</v>
      </c>
      <c r="AQ59" s="117"/>
      <c r="AR59" s="555"/>
      <c r="AS59" s="188"/>
      <c r="AT59" s="129">
        <v>9</v>
      </c>
      <c r="AU59" s="560" t="s">
        <v>415</v>
      </c>
      <c r="AV59" s="561"/>
      <c r="AW59" s="562"/>
      <c r="AX59" s="132"/>
      <c r="AY59" s="133" t="s">
        <v>435</v>
      </c>
      <c r="AZ59">
        <f t="shared" si="28"/>
        <v>0</v>
      </c>
      <c r="BA59">
        <f t="shared" si="40"/>
        <v>0</v>
      </c>
      <c r="BB59" s="117"/>
      <c r="BC59" s="555"/>
      <c r="BD59" s="236"/>
      <c r="BE59" s="129">
        <v>9</v>
      </c>
      <c r="BF59" s="560" t="s">
        <v>415</v>
      </c>
      <c r="BG59" s="561"/>
      <c r="BH59" s="562"/>
      <c r="BI59" s="131" t="str">
        <f t="shared" si="41"/>
        <v/>
      </c>
      <c r="BJ59" s="131" t="str">
        <f t="shared" si="42"/>
        <v>NO</v>
      </c>
      <c r="BK59" s="237">
        <f t="shared" si="43"/>
        <v>1</v>
      </c>
      <c r="BL59" s="237">
        <f t="shared" si="44"/>
        <v>0</v>
      </c>
      <c r="BM59" s="237">
        <f t="shared" si="45"/>
        <v>1</v>
      </c>
      <c r="BN59" s="237">
        <f t="shared" si="46"/>
        <v>0</v>
      </c>
      <c r="BO59" s="237">
        <f t="shared" si="47"/>
        <v>0</v>
      </c>
      <c r="BP59" s="244">
        <f t="shared" si="48"/>
        <v>2</v>
      </c>
      <c r="BQ59" s="247">
        <f t="shared" si="35"/>
        <v>0</v>
      </c>
      <c r="BR59" s="249"/>
      <c r="BS59" s="555"/>
    </row>
    <row r="60" spans="1:71" s="186" customFormat="1" ht="21.75" customHeight="1" thickBot="1" x14ac:dyDescent="0.3">
      <c r="A60" s="188"/>
      <c r="B60" s="129">
        <v>10</v>
      </c>
      <c r="C60" s="560" t="s">
        <v>416</v>
      </c>
      <c r="D60" s="561"/>
      <c r="E60" s="562"/>
      <c r="F60" s="132" t="s">
        <v>434</v>
      </c>
      <c r="G60" s="133"/>
      <c r="H60">
        <f t="shared" si="24"/>
        <v>1</v>
      </c>
      <c r="I60">
        <f t="shared" si="36"/>
        <v>0</v>
      </c>
      <c r="J60" s="117"/>
      <c r="K60" s="555"/>
      <c r="L60" s="188"/>
      <c r="M60" s="129">
        <v>10</v>
      </c>
      <c r="N60" s="560" t="s">
        <v>416</v>
      </c>
      <c r="O60" s="561"/>
      <c r="P60" s="562"/>
      <c r="Q60" s="132"/>
      <c r="R60" s="133"/>
      <c r="S60">
        <f t="shared" si="25"/>
        <v>0</v>
      </c>
      <c r="T60">
        <f t="shared" si="37"/>
        <v>0</v>
      </c>
      <c r="U60" s="117"/>
      <c r="V60" s="555"/>
      <c r="W60" s="188"/>
      <c r="X60" s="129">
        <v>10</v>
      </c>
      <c r="Y60" s="560" t="s">
        <v>416</v>
      </c>
      <c r="Z60" s="561"/>
      <c r="AA60" s="562"/>
      <c r="AB60" s="132" t="s">
        <v>434</v>
      </c>
      <c r="AC60" s="133"/>
      <c r="AD60">
        <f t="shared" si="26"/>
        <v>1</v>
      </c>
      <c r="AE60">
        <f t="shared" si="38"/>
        <v>0</v>
      </c>
      <c r="AF60" s="117"/>
      <c r="AG60" s="555"/>
      <c r="AH60" s="188"/>
      <c r="AI60" s="129">
        <v>10</v>
      </c>
      <c r="AJ60" s="560" t="s">
        <v>416</v>
      </c>
      <c r="AK60" s="561"/>
      <c r="AL60" s="562"/>
      <c r="AM60" s="132" t="s">
        <v>434</v>
      </c>
      <c r="AN60" s="133"/>
      <c r="AO60">
        <f t="shared" si="27"/>
        <v>1</v>
      </c>
      <c r="AP60">
        <f t="shared" si="39"/>
        <v>0</v>
      </c>
      <c r="AQ60" s="117"/>
      <c r="AR60" s="555"/>
      <c r="AS60" s="188"/>
      <c r="AT60" s="129">
        <v>10</v>
      </c>
      <c r="AU60" s="560" t="s">
        <v>416</v>
      </c>
      <c r="AV60" s="561"/>
      <c r="AW60" s="562"/>
      <c r="AX60" s="132" t="s">
        <v>434</v>
      </c>
      <c r="AY60" s="133"/>
      <c r="AZ60">
        <f t="shared" si="28"/>
        <v>1</v>
      </c>
      <c r="BA60">
        <f t="shared" si="40"/>
        <v>0</v>
      </c>
      <c r="BB60" s="117"/>
      <c r="BC60" s="555"/>
      <c r="BD60" s="236"/>
      <c r="BE60" s="129">
        <v>10</v>
      </c>
      <c r="BF60" s="560" t="s">
        <v>416</v>
      </c>
      <c r="BG60" s="561"/>
      <c r="BH60" s="562"/>
      <c r="BI60" s="131" t="str">
        <f t="shared" si="41"/>
        <v>SI</v>
      </c>
      <c r="BJ60" s="131" t="str">
        <f t="shared" si="42"/>
        <v/>
      </c>
      <c r="BK60" s="237">
        <f t="shared" si="43"/>
        <v>1</v>
      </c>
      <c r="BL60" s="237">
        <f t="shared" si="44"/>
        <v>0</v>
      </c>
      <c r="BM60" s="237">
        <f t="shared" si="45"/>
        <v>1</v>
      </c>
      <c r="BN60" s="237">
        <f t="shared" si="46"/>
        <v>1</v>
      </c>
      <c r="BO60" s="237">
        <f t="shared" si="47"/>
        <v>1</v>
      </c>
      <c r="BP60" s="244">
        <f t="shared" si="48"/>
        <v>4</v>
      </c>
      <c r="BQ60" s="247">
        <f t="shared" si="35"/>
        <v>1</v>
      </c>
      <c r="BR60" s="249"/>
      <c r="BS60" s="555"/>
    </row>
    <row r="61" spans="1:71" s="186" customFormat="1" ht="21.75" customHeight="1" thickBot="1" x14ac:dyDescent="0.3">
      <c r="A61" s="188"/>
      <c r="B61" s="129">
        <v>11</v>
      </c>
      <c r="C61" s="560" t="s">
        <v>417</v>
      </c>
      <c r="D61" s="561"/>
      <c r="E61" s="562"/>
      <c r="F61" s="132" t="s">
        <v>434</v>
      </c>
      <c r="G61" s="133"/>
      <c r="H61">
        <f t="shared" si="24"/>
        <v>1</v>
      </c>
      <c r="I61">
        <f t="shared" si="36"/>
        <v>0</v>
      </c>
      <c r="J61" s="117"/>
      <c r="K61" s="555"/>
      <c r="L61" s="188"/>
      <c r="M61" s="129">
        <v>11</v>
      </c>
      <c r="N61" s="560" t="s">
        <v>417</v>
      </c>
      <c r="O61" s="561"/>
      <c r="P61" s="562"/>
      <c r="Q61" s="132"/>
      <c r="R61" s="133"/>
      <c r="S61">
        <f t="shared" si="25"/>
        <v>0</v>
      </c>
      <c r="T61">
        <f t="shared" si="37"/>
        <v>0</v>
      </c>
      <c r="U61" s="117"/>
      <c r="V61" s="555"/>
      <c r="W61" s="188"/>
      <c r="X61" s="129">
        <v>11</v>
      </c>
      <c r="Y61" s="560" t="s">
        <v>417</v>
      </c>
      <c r="Z61" s="561"/>
      <c r="AA61" s="562"/>
      <c r="AB61" s="132" t="s">
        <v>434</v>
      </c>
      <c r="AC61" s="133"/>
      <c r="AD61">
        <f t="shared" si="26"/>
        <v>1</v>
      </c>
      <c r="AE61">
        <f t="shared" si="38"/>
        <v>0</v>
      </c>
      <c r="AF61" s="117"/>
      <c r="AG61" s="555"/>
      <c r="AH61" s="188"/>
      <c r="AI61" s="129">
        <v>11</v>
      </c>
      <c r="AJ61" s="560" t="s">
        <v>417</v>
      </c>
      <c r="AK61" s="561"/>
      <c r="AL61" s="562"/>
      <c r="AM61" s="132" t="s">
        <v>434</v>
      </c>
      <c r="AN61" s="133"/>
      <c r="AO61">
        <f t="shared" si="27"/>
        <v>1</v>
      </c>
      <c r="AP61">
        <f t="shared" si="39"/>
        <v>0</v>
      </c>
      <c r="AQ61" s="117"/>
      <c r="AR61" s="555"/>
      <c r="AS61" s="188"/>
      <c r="AT61" s="129">
        <v>11</v>
      </c>
      <c r="AU61" s="560" t="s">
        <v>417</v>
      </c>
      <c r="AV61" s="561"/>
      <c r="AW61" s="562"/>
      <c r="AX61" s="132" t="s">
        <v>434</v>
      </c>
      <c r="AY61" s="133"/>
      <c r="AZ61">
        <f t="shared" si="28"/>
        <v>1</v>
      </c>
      <c r="BA61">
        <f t="shared" si="40"/>
        <v>0</v>
      </c>
      <c r="BB61" s="117"/>
      <c r="BC61" s="555"/>
      <c r="BD61" s="236"/>
      <c r="BE61" s="129">
        <v>11</v>
      </c>
      <c r="BF61" s="560" t="s">
        <v>417</v>
      </c>
      <c r="BG61" s="561"/>
      <c r="BH61" s="562"/>
      <c r="BI61" s="131" t="str">
        <f t="shared" si="41"/>
        <v>SI</v>
      </c>
      <c r="BJ61" s="131" t="str">
        <f t="shared" si="42"/>
        <v/>
      </c>
      <c r="BK61" s="237">
        <f t="shared" si="43"/>
        <v>1</v>
      </c>
      <c r="BL61" s="237">
        <f t="shared" si="44"/>
        <v>0</v>
      </c>
      <c r="BM61" s="237">
        <f t="shared" si="45"/>
        <v>1</v>
      </c>
      <c r="BN61" s="237">
        <f t="shared" si="46"/>
        <v>1</v>
      </c>
      <c r="BO61" s="237">
        <f t="shared" si="47"/>
        <v>1</v>
      </c>
      <c r="BP61" s="244">
        <f t="shared" si="48"/>
        <v>4</v>
      </c>
      <c r="BQ61" s="247">
        <f t="shared" si="35"/>
        <v>1</v>
      </c>
      <c r="BR61" s="249"/>
      <c r="BS61" s="555"/>
    </row>
    <row r="62" spans="1:71" s="186" customFormat="1" ht="21.75" customHeight="1" thickBot="1" x14ac:dyDescent="0.3">
      <c r="A62" s="188"/>
      <c r="B62" s="129">
        <v>12</v>
      </c>
      <c r="C62" s="560" t="s">
        <v>418</v>
      </c>
      <c r="D62" s="561"/>
      <c r="E62" s="562"/>
      <c r="F62" s="132" t="s">
        <v>434</v>
      </c>
      <c r="G62" s="133"/>
      <c r="H62">
        <f t="shared" si="24"/>
        <v>1</v>
      </c>
      <c r="I62">
        <f t="shared" si="36"/>
        <v>0</v>
      </c>
      <c r="J62" s="117"/>
      <c r="K62" s="555"/>
      <c r="L62" s="188"/>
      <c r="M62" s="129">
        <v>12</v>
      </c>
      <c r="N62" s="560" t="s">
        <v>418</v>
      </c>
      <c r="O62" s="561"/>
      <c r="P62" s="562"/>
      <c r="Q62" s="132"/>
      <c r="R62" s="133"/>
      <c r="S62">
        <f t="shared" si="25"/>
        <v>0</v>
      </c>
      <c r="T62">
        <f t="shared" si="37"/>
        <v>0</v>
      </c>
      <c r="U62" s="117"/>
      <c r="V62" s="555"/>
      <c r="W62" s="188"/>
      <c r="X62" s="129">
        <v>12</v>
      </c>
      <c r="Y62" s="560" t="s">
        <v>418</v>
      </c>
      <c r="Z62" s="561"/>
      <c r="AA62" s="562"/>
      <c r="AB62" s="132" t="s">
        <v>434</v>
      </c>
      <c r="AC62" s="133"/>
      <c r="AD62">
        <f t="shared" si="26"/>
        <v>1</v>
      </c>
      <c r="AE62">
        <f t="shared" si="38"/>
        <v>0</v>
      </c>
      <c r="AF62" s="117"/>
      <c r="AG62" s="555"/>
      <c r="AH62" s="188"/>
      <c r="AI62" s="129">
        <v>12</v>
      </c>
      <c r="AJ62" s="560" t="s">
        <v>418</v>
      </c>
      <c r="AK62" s="561"/>
      <c r="AL62" s="562"/>
      <c r="AM62" s="132" t="s">
        <v>434</v>
      </c>
      <c r="AN62" s="133"/>
      <c r="AO62">
        <f t="shared" si="27"/>
        <v>1</v>
      </c>
      <c r="AP62">
        <f t="shared" si="39"/>
        <v>0</v>
      </c>
      <c r="AQ62" s="117"/>
      <c r="AR62" s="555"/>
      <c r="AS62" s="188"/>
      <c r="AT62" s="129">
        <v>12</v>
      </c>
      <c r="AU62" s="560" t="s">
        <v>418</v>
      </c>
      <c r="AV62" s="561"/>
      <c r="AW62" s="562"/>
      <c r="AX62" s="132" t="s">
        <v>434</v>
      </c>
      <c r="AY62" s="133"/>
      <c r="AZ62">
        <f t="shared" si="28"/>
        <v>1</v>
      </c>
      <c r="BA62">
        <f t="shared" si="40"/>
        <v>0</v>
      </c>
      <c r="BB62" s="117"/>
      <c r="BC62" s="555"/>
      <c r="BD62" s="236"/>
      <c r="BE62" s="129">
        <v>12</v>
      </c>
      <c r="BF62" s="560" t="s">
        <v>418</v>
      </c>
      <c r="BG62" s="561"/>
      <c r="BH62" s="562"/>
      <c r="BI62" s="131" t="str">
        <f t="shared" si="41"/>
        <v>SI</v>
      </c>
      <c r="BJ62" s="131" t="str">
        <f t="shared" si="42"/>
        <v/>
      </c>
      <c r="BK62" s="237">
        <f t="shared" si="43"/>
        <v>1</v>
      </c>
      <c r="BL62" s="237">
        <f t="shared" si="44"/>
        <v>0</v>
      </c>
      <c r="BM62" s="237">
        <f t="shared" si="45"/>
        <v>1</v>
      </c>
      <c r="BN62" s="237">
        <f t="shared" si="46"/>
        <v>1</v>
      </c>
      <c r="BO62" s="237">
        <f t="shared" si="47"/>
        <v>1</v>
      </c>
      <c r="BP62" s="244">
        <f t="shared" si="48"/>
        <v>4</v>
      </c>
      <c r="BQ62" s="247">
        <f t="shared" si="35"/>
        <v>1</v>
      </c>
      <c r="BR62" s="249"/>
      <c r="BS62" s="555"/>
    </row>
    <row r="63" spans="1:71" s="186" customFormat="1" ht="21.75" customHeight="1" thickBot="1" x14ac:dyDescent="0.3">
      <c r="A63" s="188"/>
      <c r="B63" s="129">
        <v>13</v>
      </c>
      <c r="C63" s="560" t="s">
        <v>419</v>
      </c>
      <c r="D63" s="561"/>
      <c r="E63" s="562"/>
      <c r="F63" s="132"/>
      <c r="G63" s="133" t="s">
        <v>435</v>
      </c>
      <c r="H63">
        <f t="shared" si="24"/>
        <v>0</v>
      </c>
      <c r="I63">
        <f t="shared" si="36"/>
        <v>0</v>
      </c>
      <c r="J63" s="117"/>
      <c r="K63" s="555"/>
      <c r="L63" s="188"/>
      <c r="M63" s="129">
        <v>13</v>
      </c>
      <c r="N63" s="560" t="s">
        <v>419</v>
      </c>
      <c r="O63" s="561"/>
      <c r="P63" s="562"/>
      <c r="Q63" s="132"/>
      <c r="R63" s="133"/>
      <c r="S63">
        <f t="shared" si="25"/>
        <v>0</v>
      </c>
      <c r="T63">
        <f t="shared" si="37"/>
        <v>0</v>
      </c>
      <c r="U63" s="117"/>
      <c r="V63" s="555"/>
      <c r="W63" s="188"/>
      <c r="X63" s="129">
        <v>13</v>
      </c>
      <c r="Y63" s="560" t="s">
        <v>419</v>
      </c>
      <c r="Z63" s="561"/>
      <c r="AA63" s="562"/>
      <c r="AB63" s="132" t="s">
        <v>434</v>
      </c>
      <c r="AC63" s="133"/>
      <c r="AD63">
        <f t="shared" si="26"/>
        <v>1</v>
      </c>
      <c r="AE63">
        <f t="shared" si="38"/>
        <v>0</v>
      </c>
      <c r="AF63" s="117"/>
      <c r="AG63" s="555"/>
      <c r="AH63" s="188"/>
      <c r="AI63" s="129">
        <v>13</v>
      </c>
      <c r="AJ63" s="560" t="s">
        <v>419</v>
      </c>
      <c r="AK63" s="561"/>
      <c r="AL63" s="562"/>
      <c r="AM63" s="132" t="s">
        <v>434</v>
      </c>
      <c r="AN63" s="133"/>
      <c r="AO63">
        <f t="shared" si="27"/>
        <v>1</v>
      </c>
      <c r="AP63">
        <f t="shared" si="39"/>
        <v>0</v>
      </c>
      <c r="AQ63" s="117"/>
      <c r="AR63" s="555"/>
      <c r="AS63" s="188"/>
      <c r="AT63" s="129">
        <v>13</v>
      </c>
      <c r="AU63" s="560" t="s">
        <v>419</v>
      </c>
      <c r="AV63" s="561"/>
      <c r="AW63" s="562"/>
      <c r="AX63" s="132" t="s">
        <v>434</v>
      </c>
      <c r="AY63" s="133"/>
      <c r="AZ63">
        <f t="shared" si="28"/>
        <v>1</v>
      </c>
      <c r="BA63">
        <f t="shared" si="40"/>
        <v>0</v>
      </c>
      <c r="BB63" s="117"/>
      <c r="BC63" s="555"/>
      <c r="BD63" s="236"/>
      <c r="BE63" s="129">
        <v>13</v>
      </c>
      <c r="BF63" s="560" t="s">
        <v>419</v>
      </c>
      <c r="BG63" s="561"/>
      <c r="BH63" s="562"/>
      <c r="BI63" s="131" t="str">
        <f t="shared" si="41"/>
        <v>SI</v>
      </c>
      <c r="BJ63" s="131" t="str">
        <f t="shared" si="42"/>
        <v/>
      </c>
      <c r="BK63" s="237">
        <f t="shared" si="43"/>
        <v>0</v>
      </c>
      <c r="BL63" s="237">
        <f t="shared" si="44"/>
        <v>0</v>
      </c>
      <c r="BM63" s="237">
        <f t="shared" si="45"/>
        <v>1</v>
      </c>
      <c r="BN63" s="237">
        <f t="shared" si="46"/>
        <v>1</v>
      </c>
      <c r="BO63" s="237">
        <f t="shared" si="47"/>
        <v>1</v>
      </c>
      <c r="BP63" s="244">
        <f t="shared" si="48"/>
        <v>3</v>
      </c>
      <c r="BQ63" s="247">
        <f t="shared" si="35"/>
        <v>1</v>
      </c>
      <c r="BR63" s="249"/>
      <c r="BS63" s="555"/>
    </row>
    <row r="64" spans="1:71" s="186" customFormat="1" ht="21.75" customHeight="1" thickBot="1" x14ac:dyDescent="0.3">
      <c r="A64" s="188"/>
      <c r="B64" s="129">
        <v>14</v>
      </c>
      <c r="C64" s="560" t="s">
        <v>420</v>
      </c>
      <c r="D64" s="561"/>
      <c r="E64" s="562"/>
      <c r="F64" s="132"/>
      <c r="G64" s="133" t="s">
        <v>435</v>
      </c>
      <c r="H64">
        <f t="shared" si="24"/>
        <v>0</v>
      </c>
      <c r="I64">
        <f t="shared" si="36"/>
        <v>0</v>
      </c>
      <c r="J64" s="117"/>
      <c r="K64" s="555"/>
      <c r="L64" s="188"/>
      <c r="M64" s="129">
        <v>14</v>
      </c>
      <c r="N64" s="560" t="s">
        <v>420</v>
      </c>
      <c r="O64" s="561"/>
      <c r="P64" s="562"/>
      <c r="Q64" s="132"/>
      <c r="R64" s="133"/>
      <c r="S64">
        <f t="shared" si="25"/>
        <v>0</v>
      </c>
      <c r="T64">
        <f t="shared" si="37"/>
        <v>0</v>
      </c>
      <c r="U64" s="117"/>
      <c r="V64" s="555"/>
      <c r="W64" s="188"/>
      <c r="X64" s="129">
        <v>14</v>
      </c>
      <c r="Y64" s="560" t="s">
        <v>420</v>
      </c>
      <c r="Z64" s="561"/>
      <c r="AA64" s="562"/>
      <c r="AB64" s="132" t="s">
        <v>434</v>
      </c>
      <c r="AC64" s="133"/>
      <c r="AD64">
        <f t="shared" si="26"/>
        <v>1</v>
      </c>
      <c r="AE64">
        <f t="shared" si="38"/>
        <v>0</v>
      </c>
      <c r="AF64" s="117"/>
      <c r="AG64" s="555"/>
      <c r="AH64" s="188"/>
      <c r="AI64" s="129">
        <v>14</v>
      </c>
      <c r="AJ64" s="560" t="s">
        <v>420</v>
      </c>
      <c r="AK64" s="561"/>
      <c r="AL64" s="562"/>
      <c r="AM64" s="132"/>
      <c r="AN64" s="251" t="s">
        <v>435</v>
      </c>
      <c r="AO64">
        <f t="shared" si="27"/>
        <v>0</v>
      </c>
      <c r="AP64">
        <f t="shared" si="39"/>
        <v>0</v>
      </c>
      <c r="AQ64" s="117"/>
      <c r="AR64" s="555"/>
      <c r="AS64" s="188"/>
      <c r="AT64" s="129">
        <v>14</v>
      </c>
      <c r="AU64" s="560" t="s">
        <v>420</v>
      </c>
      <c r="AV64" s="561"/>
      <c r="AW64" s="562"/>
      <c r="AX64" s="132" t="s">
        <v>434</v>
      </c>
      <c r="AY64" s="133"/>
      <c r="AZ64">
        <f t="shared" si="28"/>
        <v>1</v>
      </c>
      <c r="BA64">
        <f t="shared" si="40"/>
        <v>0</v>
      </c>
      <c r="BB64" s="117"/>
      <c r="BC64" s="555"/>
      <c r="BD64" s="236"/>
      <c r="BE64" s="129">
        <v>14</v>
      </c>
      <c r="BF64" s="560" t="s">
        <v>420</v>
      </c>
      <c r="BG64" s="561"/>
      <c r="BH64" s="562"/>
      <c r="BI64" s="131" t="str">
        <f t="shared" si="41"/>
        <v/>
      </c>
      <c r="BJ64" s="131" t="str">
        <f t="shared" si="42"/>
        <v>NO</v>
      </c>
      <c r="BK64" s="237">
        <f t="shared" si="43"/>
        <v>0</v>
      </c>
      <c r="BL64" s="237">
        <f t="shared" si="44"/>
        <v>0</v>
      </c>
      <c r="BM64" s="237">
        <f t="shared" si="45"/>
        <v>1</v>
      </c>
      <c r="BN64" s="237">
        <f t="shared" si="46"/>
        <v>0</v>
      </c>
      <c r="BO64" s="237">
        <f t="shared" si="47"/>
        <v>1</v>
      </c>
      <c r="BP64" s="244">
        <f t="shared" si="48"/>
        <v>2</v>
      </c>
      <c r="BQ64" s="247">
        <f t="shared" si="35"/>
        <v>0</v>
      </c>
      <c r="BR64" s="249"/>
      <c r="BS64" s="555"/>
    </row>
    <row r="65" spans="1:71" ht="21.75" customHeight="1" thickBot="1" x14ac:dyDescent="0.3">
      <c r="A65" s="188"/>
      <c r="B65" s="129">
        <v>15</v>
      </c>
      <c r="C65" s="560" t="s">
        <v>421</v>
      </c>
      <c r="D65" s="561"/>
      <c r="E65" s="562"/>
      <c r="F65" s="132" t="s">
        <v>434</v>
      </c>
      <c r="G65" s="133"/>
      <c r="H65">
        <f t="shared" si="24"/>
        <v>1</v>
      </c>
      <c r="I65">
        <f t="shared" si="36"/>
        <v>0</v>
      </c>
      <c r="J65" s="117"/>
      <c r="K65" s="555"/>
      <c r="L65" s="188"/>
      <c r="M65" s="129">
        <v>15</v>
      </c>
      <c r="N65" s="560" t="s">
        <v>421</v>
      </c>
      <c r="O65" s="561"/>
      <c r="P65" s="562"/>
      <c r="Q65" s="132"/>
      <c r="R65" s="133"/>
      <c r="S65">
        <f t="shared" si="25"/>
        <v>0</v>
      </c>
      <c r="T65">
        <f t="shared" si="37"/>
        <v>0</v>
      </c>
      <c r="U65" s="117"/>
      <c r="V65" s="555"/>
      <c r="W65" s="188"/>
      <c r="X65" s="129">
        <v>15</v>
      </c>
      <c r="Y65" s="560" t="s">
        <v>421</v>
      </c>
      <c r="Z65" s="561"/>
      <c r="AA65" s="562"/>
      <c r="AB65" s="132" t="s">
        <v>434</v>
      </c>
      <c r="AC65" s="133"/>
      <c r="AD65">
        <f t="shared" si="26"/>
        <v>1</v>
      </c>
      <c r="AE65">
        <f t="shared" si="38"/>
        <v>0</v>
      </c>
      <c r="AF65" s="117"/>
      <c r="AG65" s="555"/>
      <c r="AH65" s="188"/>
      <c r="AI65" s="129">
        <v>15</v>
      </c>
      <c r="AJ65" s="560" t="s">
        <v>421</v>
      </c>
      <c r="AK65" s="561"/>
      <c r="AL65" s="562"/>
      <c r="AM65" s="132" t="s">
        <v>434</v>
      </c>
      <c r="AN65" s="133"/>
      <c r="AO65">
        <f t="shared" si="27"/>
        <v>1</v>
      </c>
      <c r="AP65">
        <f t="shared" si="39"/>
        <v>0</v>
      </c>
      <c r="AQ65" s="117"/>
      <c r="AR65" s="555"/>
      <c r="AS65" s="188"/>
      <c r="AT65" s="129">
        <v>15</v>
      </c>
      <c r="AU65" s="560" t="s">
        <v>421</v>
      </c>
      <c r="AV65" s="561"/>
      <c r="AW65" s="562"/>
      <c r="AX65" s="132"/>
      <c r="AY65" s="133" t="s">
        <v>435</v>
      </c>
      <c r="AZ65">
        <f t="shared" si="28"/>
        <v>0</v>
      </c>
      <c r="BA65">
        <f t="shared" si="40"/>
        <v>0</v>
      </c>
      <c r="BB65" s="117"/>
      <c r="BC65" s="555"/>
      <c r="BD65" s="236"/>
      <c r="BE65" s="129">
        <v>15</v>
      </c>
      <c r="BF65" s="560" t="s">
        <v>421</v>
      </c>
      <c r="BG65" s="561"/>
      <c r="BH65" s="562"/>
      <c r="BI65" s="131" t="str">
        <f t="shared" si="41"/>
        <v>SI</v>
      </c>
      <c r="BJ65" s="131" t="str">
        <f t="shared" si="42"/>
        <v/>
      </c>
      <c r="BK65" s="237">
        <f t="shared" si="43"/>
        <v>1</v>
      </c>
      <c r="BL65" s="237">
        <f t="shared" si="44"/>
        <v>0</v>
      </c>
      <c r="BM65" s="237">
        <f t="shared" si="45"/>
        <v>1</v>
      </c>
      <c r="BN65" s="237">
        <f t="shared" si="46"/>
        <v>1</v>
      </c>
      <c r="BO65" s="237">
        <f t="shared" si="47"/>
        <v>0</v>
      </c>
      <c r="BP65" s="244">
        <f t="shared" si="48"/>
        <v>3</v>
      </c>
      <c r="BQ65" s="247">
        <f t="shared" si="35"/>
        <v>1</v>
      </c>
      <c r="BR65" s="249"/>
      <c r="BS65" s="555"/>
    </row>
    <row r="66" spans="1:71" ht="21.75" customHeight="1" thickBot="1" x14ac:dyDescent="0.3">
      <c r="A66" s="188"/>
      <c r="B66" s="129">
        <v>16</v>
      </c>
      <c r="C66" s="560" t="s">
        <v>422</v>
      </c>
      <c r="D66" s="561"/>
      <c r="E66" s="562"/>
      <c r="F66" s="132"/>
      <c r="G66" s="133" t="s">
        <v>435</v>
      </c>
      <c r="H66">
        <f t="shared" si="24"/>
        <v>0</v>
      </c>
      <c r="I66">
        <f t="shared" si="36"/>
        <v>0</v>
      </c>
      <c r="J66" s="117"/>
      <c r="K66" s="555"/>
      <c r="L66" s="188"/>
      <c r="M66" s="129">
        <v>16</v>
      </c>
      <c r="N66" s="560" t="s">
        <v>422</v>
      </c>
      <c r="O66" s="561"/>
      <c r="P66" s="562"/>
      <c r="Q66" s="132"/>
      <c r="R66" s="133"/>
      <c r="S66">
        <f t="shared" si="25"/>
        <v>0</v>
      </c>
      <c r="T66">
        <f t="shared" si="37"/>
        <v>0</v>
      </c>
      <c r="U66" s="117"/>
      <c r="V66" s="555"/>
      <c r="W66" s="188"/>
      <c r="X66" s="129">
        <v>16</v>
      </c>
      <c r="Y66" s="560" t="s">
        <v>422</v>
      </c>
      <c r="Z66" s="561"/>
      <c r="AA66" s="562"/>
      <c r="AB66" s="132"/>
      <c r="AC66" s="133" t="s">
        <v>435</v>
      </c>
      <c r="AD66">
        <f t="shared" si="26"/>
        <v>0</v>
      </c>
      <c r="AE66">
        <f t="shared" si="38"/>
        <v>0</v>
      </c>
      <c r="AF66" s="117"/>
      <c r="AG66" s="555"/>
      <c r="AH66" s="188"/>
      <c r="AI66" s="129">
        <v>16</v>
      </c>
      <c r="AJ66" s="560" t="s">
        <v>422</v>
      </c>
      <c r="AK66" s="561"/>
      <c r="AL66" s="562"/>
      <c r="AM66" s="132"/>
      <c r="AN66" s="251" t="s">
        <v>435</v>
      </c>
      <c r="AO66">
        <f t="shared" si="27"/>
        <v>0</v>
      </c>
      <c r="AP66">
        <f t="shared" si="39"/>
        <v>0</v>
      </c>
      <c r="AQ66" s="117"/>
      <c r="AR66" s="555"/>
      <c r="AS66" s="188"/>
      <c r="AT66" s="129">
        <v>16</v>
      </c>
      <c r="AU66" s="560" t="s">
        <v>422</v>
      </c>
      <c r="AV66" s="561"/>
      <c r="AW66" s="562"/>
      <c r="AX66" s="132"/>
      <c r="AY66" s="133" t="s">
        <v>435</v>
      </c>
      <c r="AZ66">
        <f t="shared" si="28"/>
        <v>0</v>
      </c>
      <c r="BA66">
        <f t="shared" si="40"/>
        <v>0</v>
      </c>
      <c r="BB66" s="117"/>
      <c r="BC66" s="555"/>
      <c r="BD66" s="236"/>
      <c r="BE66" s="129">
        <v>16</v>
      </c>
      <c r="BF66" s="560" t="s">
        <v>422</v>
      </c>
      <c r="BG66" s="561"/>
      <c r="BH66" s="562"/>
      <c r="BI66" s="131" t="str">
        <f t="shared" si="41"/>
        <v/>
      </c>
      <c r="BJ66" s="131" t="str">
        <f t="shared" si="42"/>
        <v>NO</v>
      </c>
      <c r="BK66" s="237">
        <f t="shared" si="43"/>
        <v>0</v>
      </c>
      <c r="BL66" s="237">
        <f t="shared" si="44"/>
        <v>0</v>
      </c>
      <c r="BM66" s="237">
        <f t="shared" si="45"/>
        <v>0</v>
      </c>
      <c r="BN66" s="237">
        <f t="shared" si="46"/>
        <v>0</v>
      </c>
      <c r="BO66" s="237">
        <f t="shared" si="47"/>
        <v>0</v>
      </c>
      <c r="BP66" s="244">
        <f t="shared" si="48"/>
        <v>0</v>
      </c>
      <c r="BQ66" s="247">
        <f t="shared" si="35"/>
        <v>0</v>
      </c>
      <c r="BR66" s="249"/>
      <c r="BS66" s="555"/>
    </row>
    <row r="67" spans="1:71" ht="21.75" customHeight="1" thickBot="1" x14ac:dyDescent="0.3">
      <c r="A67" s="188"/>
      <c r="B67" s="129">
        <v>17</v>
      </c>
      <c r="C67" s="560" t="s">
        <v>423</v>
      </c>
      <c r="D67" s="561"/>
      <c r="E67" s="562"/>
      <c r="F67" s="132" t="s">
        <v>434</v>
      </c>
      <c r="G67" s="133"/>
      <c r="H67">
        <f t="shared" si="24"/>
        <v>1</v>
      </c>
      <c r="I67">
        <f t="shared" si="36"/>
        <v>0</v>
      </c>
      <c r="J67" s="117"/>
      <c r="K67" s="555"/>
      <c r="L67" s="188"/>
      <c r="M67" s="129">
        <v>17</v>
      </c>
      <c r="N67" s="560" t="s">
        <v>423</v>
      </c>
      <c r="O67" s="561"/>
      <c r="P67" s="562"/>
      <c r="Q67" s="132"/>
      <c r="R67" s="133"/>
      <c r="S67">
        <f t="shared" si="25"/>
        <v>0</v>
      </c>
      <c r="T67">
        <f t="shared" si="37"/>
        <v>0</v>
      </c>
      <c r="U67" s="117"/>
      <c r="V67" s="555"/>
      <c r="W67" s="188"/>
      <c r="X67" s="129">
        <v>17</v>
      </c>
      <c r="Y67" s="560" t="s">
        <v>423</v>
      </c>
      <c r="Z67" s="561"/>
      <c r="AA67" s="562"/>
      <c r="AB67" s="132" t="s">
        <v>434</v>
      </c>
      <c r="AC67" s="133"/>
      <c r="AD67">
        <f t="shared" si="26"/>
        <v>1</v>
      </c>
      <c r="AE67">
        <f t="shared" si="38"/>
        <v>0</v>
      </c>
      <c r="AF67" s="117"/>
      <c r="AG67" s="555"/>
      <c r="AH67" s="188"/>
      <c r="AI67" s="129">
        <v>17</v>
      </c>
      <c r="AJ67" s="560" t="s">
        <v>423</v>
      </c>
      <c r="AK67" s="561"/>
      <c r="AL67" s="562"/>
      <c r="AM67" s="132" t="s">
        <v>434</v>
      </c>
      <c r="AN67" s="133"/>
      <c r="AO67">
        <f t="shared" si="27"/>
        <v>1</v>
      </c>
      <c r="AP67">
        <f t="shared" si="39"/>
        <v>0</v>
      </c>
      <c r="AQ67" s="117"/>
      <c r="AR67" s="555"/>
      <c r="AS67" s="188"/>
      <c r="AT67" s="129">
        <v>17</v>
      </c>
      <c r="AU67" s="560" t="s">
        <v>423</v>
      </c>
      <c r="AV67" s="561"/>
      <c r="AW67" s="562"/>
      <c r="AX67" s="132"/>
      <c r="AY67" s="133" t="s">
        <v>435</v>
      </c>
      <c r="AZ67">
        <f t="shared" si="28"/>
        <v>0</v>
      </c>
      <c r="BA67">
        <f t="shared" si="40"/>
        <v>0</v>
      </c>
      <c r="BB67" s="117"/>
      <c r="BC67" s="555"/>
      <c r="BD67" s="236"/>
      <c r="BE67" s="129">
        <v>17</v>
      </c>
      <c r="BF67" s="560" t="s">
        <v>423</v>
      </c>
      <c r="BG67" s="561"/>
      <c r="BH67" s="562"/>
      <c r="BI67" s="131" t="str">
        <f t="shared" si="41"/>
        <v>SI</v>
      </c>
      <c r="BJ67" s="131" t="str">
        <f t="shared" si="42"/>
        <v/>
      </c>
      <c r="BK67" s="237">
        <f t="shared" si="43"/>
        <v>1</v>
      </c>
      <c r="BL67" s="237">
        <f t="shared" si="44"/>
        <v>0</v>
      </c>
      <c r="BM67" s="237">
        <f t="shared" si="45"/>
        <v>1</v>
      </c>
      <c r="BN67" s="237">
        <f t="shared" si="46"/>
        <v>1</v>
      </c>
      <c r="BO67" s="237">
        <f t="shared" si="47"/>
        <v>0</v>
      </c>
      <c r="BP67" s="244">
        <f t="shared" si="48"/>
        <v>3</v>
      </c>
      <c r="BQ67" s="247">
        <f t="shared" si="35"/>
        <v>1</v>
      </c>
      <c r="BR67" s="249"/>
      <c r="BS67" s="555"/>
    </row>
    <row r="68" spans="1:71" ht="21.75" customHeight="1" thickBot="1" x14ac:dyDescent="0.3">
      <c r="A68" s="188"/>
      <c r="B68" s="129">
        <v>18</v>
      </c>
      <c r="C68" s="560" t="s">
        <v>424</v>
      </c>
      <c r="D68" s="561"/>
      <c r="E68" s="562"/>
      <c r="F68" s="132"/>
      <c r="G68" s="133" t="s">
        <v>435</v>
      </c>
      <c r="H68">
        <f t="shared" si="24"/>
        <v>0</v>
      </c>
      <c r="I68"/>
      <c r="J68" s="117"/>
      <c r="K68" s="555"/>
      <c r="L68" s="188"/>
      <c r="M68" s="129">
        <v>18</v>
      </c>
      <c r="N68" s="560" t="s">
        <v>424</v>
      </c>
      <c r="O68" s="561"/>
      <c r="P68" s="562"/>
      <c r="Q68" s="132"/>
      <c r="R68" s="133"/>
      <c r="S68">
        <f t="shared" si="25"/>
        <v>0</v>
      </c>
      <c r="T68"/>
      <c r="U68" s="117"/>
      <c r="V68" s="555"/>
      <c r="W68" s="188"/>
      <c r="X68" s="129">
        <v>18</v>
      </c>
      <c r="Y68" s="560" t="s">
        <v>424</v>
      </c>
      <c r="Z68" s="561"/>
      <c r="AA68" s="562"/>
      <c r="AB68" s="132" t="s">
        <v>434</v>
      </c>
      <c r="AC68" s="133"/>
      <c r="AD68">
        <f t="shared" si="26"/>
        <v>1</v>
      </c>
      <c r="AE68"/>
      <c r="AF68" s="117"/>
      <c r="AG68" s="555"/>
      <c r="AH68" s="188"/>
      <c r="AI68" s="129">
        <v>18</v>
      </c>
      <c r="AJ68" s="560" t="s">
        <v>424</v>
      </c>
      <c r="AK68" s="561"/>
      <c r="AL68" s="562"/>
      <c r="AM68" s="132" t="s">
        <v>434</v>
      </c>
      <c r="AN68" s="133"/>
      <c r="AO68">
        <f t="shared" si="27"/>
        <v>1</v>
      </c>
      <c r="AP68"/>
      <c r="AQ68" s="117"/>
      <c r="AR68" s="555"/>
      <c r="AS68" s="188"/>
      <c r="AT68" s="129">
        <v>18</v>
      </c>
      <c r="AU68" s="560" t="s">
        <v>424</v>
      </c>
      <c r="AV68" s="561"/>
      <c r="AW68" s="562"/>
      <c r="AX68" s="132"/>
      <c r="AY68" s="133" t="s">
        <v>435</v>
      </c>
      <c r="AZ68">
        <f t="shared" si="28"/>
        <v>0</v>
      </c>
      <c r="BA68">
        <f t="shared" si="40"/>
        <v>0</v>
      </c>
      <c r="BB68" s="117"/>
      <c r="BC68" s="555"/>
      <c r="BD68" s="236"/>
      <c r="BE68" s="129">
        <v>18</v>
      </c>
      <c r="BF68" s="560" t="s">
        <v>424</v>
      </c>
      <c r="BG68" s="561"/>
      <c r="BH68" s="562"/>
      <c r="BI68" s="131" t="str">
        <f t="shared" si="41"/>
        <v/>
      </c>
      <c r="BJ68" s="131" t="str">
        <f t="shared" si="42"/>
        <v>NO</v>
      </c>
      <c r="BK68" s="237">
        <f t="shared" si="43"/>
        <v>0</v>
      </c>
      <c r="BL68" s="237">
        <f t="shared" si="44"/>
        <v>0</v>
      </c>
      <c r="BM68" s="237">
        <f t="shared" si="45"/>
        <v>1</v>
      </c>
      <c r="BN68" s="237">
        <f t="shared" si="46"/>
        <v>1</v>
      </c>
      <c r="BO68" s="237">
        <f t="shared" si="47"/>
        <v>0</v>
      </c>
      <c r="BP68" s="244">
        <f t="shared" si="48"/>
        <v>2</v>
      </c>
      <c r="BQ68" s="247">
        <f t="shared" si="35"/>
        <v>0</v>
      </c>
      <c r="BR68" s="249"/>
      <c r="BS68" s="555"/>
    </row>
    <row r="69" spans="1:71" ht="21.75" customHeight="1" thickBot="1" x14ac:dyDescent="0.3">
      <c r="A69" s="188"/>
      <c r="B69" s="130">
        <v>19</v>
      </c>
      <c r="C69" s="563" t="s">
        <v>436</v>
      </c>
      <c r="D69" s="564"/>
      <c r="E69" s="565"/>
      <c r="F69" s="134"/>
      <c r="G69" s="135" t="s">
        <v>435</v>
      </c>
      <c r="H69">
        <f>IF(F69="SI",1,0)</f>
        <v>0</v>
      </c>
      <c r="I69">
        <f>IF(G69="SI",1,0)</f>
        <v>0</v>
      </c>
      <c r="J69" s="117"/>
      <c r="K69" s="555"/>
      <c r="L69" s="188"/>
      <c r="M69" s="130">
        <v>19</v>
      </c>
      <c r="N69" s="563" t="s">
        <v>436</v>
      </c>
      <c r="O69" s="564"/>
      <c r="P69" s="565"/>
      <c r="Q69" s="134"/>
      <c r="R69" s="135"/>
      <c r="S69">
        <f t="shared" si="25"/>
        <v>0</v>
      </c>
      <c r="T69">
        <f>IF(R69="SI",1,0)</f>
        <v>0</v>
      </c>
      <c r="U69" s="117"/>
      <c r="V69" s="555"/>
      <c r="W69" s="188"/>
      <c r="X69" s="130">
        <v>19</v>
      </c>
      <c r="Y69" s="563" t="s">
        <v>436</v>
      </c>
      <c r="Z69" s="564"/>
      <c r="AA69" s="565"/>
      <c r="AB69" s="134"/>
      <c r="AC69" s="135" t="s">
        <v>435</v>
      </c>
      <c r="AD69">
        <f t="shared" si="26"/>
        <v>0</v>
      </c>
      <c r="AE69">
        <f>IF(AC69="SI",1,0)</f>
        <v>0</v>
      </c>
      <c r="AF69" s="117"/>
      <c r="AG69" s="555"/>
      <c r="AH69" s="188"/>
      <c r="AI69" s="130">
        <v>19</v>
      </c>
      <c r="AJ69" s="563" t="s">
        <v>436</v>
      </c>
      <c r="AK69" s="564"/>
      <c r="AL69" s="565"/>
      <c r="AM69" s="134"/>
      <c r="AN69" s="252" t="s">
        <v>435</v>
      </c>
      <c r="AO69">
        <f t="shared" si="27"/>
        <v>0</v>
      </c>
      <c r="AP69">
        <f>IF(AN69="SI",1,0)</f>
        <v>0</v>
      </c>
      <c r="AQ69" s="117"/>
      <c r="AR69" s="555"/>
      <c r="AS69" s="188"/>
      <c r="AT69" s="130">
        <v>19</v>
      </c>
      <c r="AU69" s="563" t="s">
        <v>436</v>
      </c>
      <c r="AV69" s="564"/>
      <c r="AW69" s="565"/>
      <c r="AX69" s="134"/>
      <c r="AY69" s="135" t="s">
        <v>435</v>
      </c>
      <c r="AZ69">
        <f t="shared" si="28"/>
        <v>0</v>
      </c>
      <c r="BA69">
        <f>IF(AY69="SI",1,0)</f>
        <v>0</v>
      </c>
      <c r="BB69" s="117"/>
      <c r="BC69" s="555"/>
      <c r="BD69" s="236"/>
      <c r="BE69" s="130">
        <v>19</v>
      </c>
      <c r="BF69" s="563" t="s">
        <v>436</v>
      </c>
      <c r="BG69" s="564"/>
      <c r="BH69" s="565"/>
      <c r="BI69" s="131" t="str">
        <f t="shared" si="41"/>
        <v/>
      </c>
      <c r="BJ69" s="131" t="str">
        <f t="shared" si="42"/>
        <v>NO</v>
      </c>
      <c r="BK69" s="237">
        <f t="shared" si="43"/>
        <v>0</v>
      </c>
      <c r="BL69" s="237">
        <f t="shared" si="44"/>
        <v>0</v>
      </c>
      <c r="BM69" s="237">
        <f t="shared" si="45"/>
        <v>0</v>
      </c>
      <c r="BN69" s="237">
        <f t="shared" si="46"/>
        <v>0</v>
      </c>
      <c r="BO69" s="237">
        <f t="shared" si="47"/>
        <v>0</v>
      </c>
      <c r="BP69" s="244">
        <f t="shared" si="48"/>
        <v>0</v>
      </c>
      <c r="BQ69" s="247">
        <f t="shared" si="35"/>
        <v>0</v>
      </c>
      <c r="BR69" s="249"/>
      <c r="BS69" s="555"/>
    </row>
    <row r="70" spans="1:71" x14ac:dyDescent="0.25">
      <c r="A70" s="188"/>
      <c r="B70" s="116"/>
      <c r="C70" s="116"/>
      <c r="D70" s="116"/>
      <c r="E70" s="116"/>
      <c r="F70" s="116"/>
      <c r="G70" s="116"/>
      <c r="H70" s="116"/>
      <c r="I70" s="116"/>
      <c r="J70" s="117"/>
      <c r="K70" s="555"/>
      <c r="L70" s="188"/>
      <c r="M70" s="116"/>
      <c r="N70" s="116"/>
      <c r="O70" s="116"/>
      <c r="P70" s="116"/>
      <c r="Q70" s="116"/>
      <c r="R70" s="116"/>
      <c r="S70" s="116"/>
      <c r="T70" s="116"/>
      <c r="U70" s="117"/>
      <c r="V70" s="555"/>
      <c r="W70" s="188"/>
      <c r="X70" s="116"/>
      <c r="Y70" s="116"/>
      <c r="Z70" s="116"/>
      <c r="AA70" s="116"/>
      <c r="AB70" s="116"/>
      <c r="AC70" s="116"/>
      <c r="AD70" s="116"/>
      <c r="AE70" s="116"/>
      <c r="AF70" s="117"/>
      <c r="AG70" s="555"/>
      <c r="AH70" s="188"/>
      <c r="AI70" s="116"/>
      <c r="AJ70" s="116"/>
      <c r="AK70" s="116"/>
      <c r="AL70" s="116"/>
      <c r="AM70" s="116"/>
      <c r="AN70" s="116"/>
      <c r="AO70" s="116"/>
      <c r="AP70" s="116"/>
      <c r="AQ70" s="117"/>
      <c r="AR70" s="555"/>
      <c r="AS70" s="188"/>
      <c r="AT70" s="116"/>
      <c r="AU70" s="116"/>
      <c r="AV70" s="116"/>
      <c r="AW70" s="116"/>
      <c r="AX70" s="116"/>
      <c r="AY70" s="116"/>
      <c r="AZ70" s="116"/>
      <c r="BA70" s="116"/>
      <c r="BB70" s="117"/>
      <c r="BC70" s="555"/>
      <c r="BD70" s="236"/>
      <c r="BE70" s="237"/>
      <c r="BF70" s="237"/>
      <c r="BG70" s="237"/>
      <c r="BH70" s="237"/>
      <c r="BI70" s="237"/>
      <c r="BJ70" s="237"/>
      <c r="BK70" s="237"/>
      <c r="BL70" s="237"/>
      <c r="BM70" s="237"/>
      <c r="BN70" s="237"/>
      <c r="BO70" s="237"/>
      <c r="BP70" s="238"/>
      <c r="BQ70" s="248"/>
      <c r="BR70" s="249"/>
      <c r="BS70" s="555"/>
    </row>
    <row r="71" spans="1:71" ht="15.75" thickBot="1" x14ac:dyDescent="0.3">
      <c r="A71" s="188"/>
      <c r="B71" s="116"/>
      <c r="C71" s="116"/>
      <c r="D71" s="116"/>
      <c r="E71" s="116"/>
      <c r="F71" s="116"/>
      <c r="G71" s="116"/>
      <c r="H71" s="116"/>
      <c r="I71" s="116"/>
      <c r="J71" s="117"/>
      <c r="K71" s="555"/>
      <c r="L71" s="188"/>
      <c r="M71" s="116"/>
      <c r="N71" s="116"/>
      <c r="O71" s="116"/>
      <c r="P71" s="116"/>
      <c r="Q71" s="116"/>
      <c r="R71" s="116"/>
      <c r="S71" s="116"/>
      <c r="T71" s="116"/>
      <c r="U71" s="117"/>
      <c r="V71" s="555"/>
      <c r="W71" s="188"/>
      <c r="X71" s="116"/>
      <c r="Y71" s="116"/>
      <c r="Z71" s="116"/>
      <c r="AA71" s="116"/>
      <c r="AB71" s="116"/>
      <c r="AC71" s="116"/>
      <c r="AD71" s="116"/>
      <c r="AE71" s="116"/>
      <c r="AF71" s="117"/>
      <c r="AG71" s="555"/>
      <c r="AH71" s="188"/>
      <c r="AI71" s="116"/>
      <c r="AJ71" s="116"/>
      <c r="AK71" s="116"/>
      <c r="AL71" s="116"/>
      <c r="AM71" s="116"/>
      <c r="AN71" s="116"/>
      <c r="AO71" s="116"/>
      <c r="AP71" s="116"/>
      <c r="AQ71" s="117"/>
      <c r="AR71" s="555"/>
      <c r="AS71" s="188"/>
      <c r="AT71" s="116"/>
      <c r="AU71" s="116"/>
      <c r="AV71" s="116"/>
      <c r="AW71" s="116"/>
      <c r="AX71" s="116"/>
      <c r="AY71" s="116"/>
      <c r="AZ71" s="116"/>
      <c r="BA71" s="116"/>
      <c r="BB71" s="117"/>
      <c r="BC71" s="555"/>
      <c r="BD71" s="236"/>
      <c r="BE71" s="237"/>
      <c r="BF71" s="237"/>
      <c r="BG71" s="237"/>
      <c r="BH71" s="237"/>
      <c r="BI71" s="237"/>
      <c r="BJ71" s="237"/>
      <c r="BK71" s="237"/>
      <c r="BL71" s="237"/>
      <c r="BM71" s="237"/>
      <c r="BN71" s="237"/>
      <c r="BO71" s="237"/>
      <c r="BP71" s="238"/>
      <c r="BQ71" s="248"/>
      <c r="BR71" s="249"/>
      <c r="BS71" s="555"/>
    </row>
    <row r="72" spans="1:71" s="186" customFormat="1" ht="30.75" thickBot="1" x14ac:dyDescent="0.3">
      <c r="A72" s="188"/>
      <c r="B72" s="116"/>
      <c r="C72" s="120" t="s">
        <v>425</v>
      </c>
      <c r="D72" s="566">
        <f>IF(F66="SI",19,SUM(H51:H69))</f>
        <v>11</v>
      </c>
      <c r="E72" s="567"/>
      <c r="F72" s="568"/>
      <c r="G72" s="116"/>
      <c r="H72"/>
      <c r="I72"/>
      <c r="J72" s="117"/>
      <c r="K72" s="555"/>
      <c r="L72" s="188"/>
      <c r="M72" s="116"/>
      <c r="N72" s="120" t="s">
        <v>425</v>
      </c>
      <c r="O72" s="566">
        <f>IF(Q66="SI",19,SUM(S51:S69))</f>
        <v>0</v>
      </c>
      <c r="P72" s="567"/>
      <c r="Q72" s="568"/>
      <c r="R72" s="116"/>
      <c r="S72"/>
      <c r="T72"/>
      <c r="U72" s="117"/>
      <c r="V72" s="555"/>
      <c r="W72" s="188"/>
      <c r="X72" s="116"/>
      <c r="Y72" s="120" t="s">
        <v>425</v>
      </c>
      <c r="Z72" s="566">
        <f>IF(AB66="SI",19,SUM(AD51:AD69))</f>
        <v>17</v>
      </c>
      <c r="AA72" s="567"/>
      <c r="AB72" s="568"/>
      <c r="AC72" s="116"/>
      <c r="AD72"/>
      <c r="AE72"/>
      <c r="AF72" s="117"/>
      <c r="AG72" s="555"/>
      <c r="AH72" s="188"/>
      <c r="AI72" s="116"/>
      <c r="AJ72" s="120" t="s">
        <v>425</v>
      </c>
      <c r="AK72" s="566">
        <f>IF(AM66="SI",19,SUM(AO51:AO69))</f>
        <v>12</v>
      </c>
      <c r="AL72" s="567"/>
      <c r="AM72" s="568"/>
      <c r="AN72" s="116"/>
      <c r="AO72"/>
      <c r="AP72"/>
      <c r="AQ72" s="117"/>
      <c r="AR72" s="555"/>
      <c r="AS72" s="188"/>
      <c r="AT72" s="116"/>
      <c r="AU72" s="120" t="s">
        <v>425</v>
      </c>
      <c r="AV72" s="566">
        <f>IF(AX66="SI",19,SUM(AZ51:AZ69))</f>
        <v>10</v>
      </c>
      <c r="AW72" s="567"/>
      <c r="AX72" s="568"/>
      <c r="AY72" s="116"/>
      <c r="AZ72"/>
      <c r="BA72"/>
      <c r="BB72" s="117"/>
      <c r="BC72" s="555"/>
      <c r="BD72" s="236"/>
      <c r="BE72" s="237"/>
      <c r="BF72" s="120" t="s">
        <v>425</v>
      </c>
      <c r="BG72" s="566">
        <f>IF(BI66="SI",19,SUM(BQ51:BQ69))</f>
        <v>11</v>
      </c>
      <c r="BH72" s="567"/>
      <c r="BI72" s="568"/>
      <c r="BJ72" s="237"/>
      <c r="BK72" s="237"/>
      <c r="BL72" s="237"/>
      <c r="BM72" s="237"/>
      <c r="BN72" s="237"/>
      <c r="BO72" s="237"/>
      <c r="BP72" s="238"/>
      <c r="BQ72" s="248"/>
      <c r="BR72" s="249"/>
      <c r="BS72" s="555"/>
    </row>
    <row r="73" spans="1:71" s="186" customFormat="1" ht="30.75" thickBot="1" x14ac:dyDescent="0.3">
      <c r="A73" s="188"/>
      <c r="B73" s="116"/>
      <c r="C73" s="121" t="s">
        <v>437</v>
      </c>
      <c r="D73" s="144" t="s">
        <v>23</v>
      </c>
      <c r="E73" s="145" t="s">
        <v>22</v>
      </c>
      <c r="F73" s="146" t="s">
        <v>25</v>
      </c>
      <c r="G73" s="116"/>
      <c r="H73"/>
      <c r="I73"/>
      <c r="J73" s="117"/>
      <c r="K73" s="555"/>
      <c r="L73" s="188"/>
      <c r="M73" s="116"/>
      <c r="N73" s="121" t="s">
        <v>437</v>
      </c>
      <c r="O73" s="144" t="s">
        <v>23</v>
      </c>
      <c r="P73" s="145" t="s">
        <v>22</v>
      </c>
      <c r="Q73" s="146" t="s">
        <v>25</v>
      </c>
      <c r="R73" s="116"/>
      <c r="S73"/>
      <c r="T73"/>
      <c r="U73" s="117"/>
      <c r="V73" s="555"/>
      <c r="W73" s="188"/>
      <c r="X73" s="116"/>
      <c r="Y73" s="121" t="s">
        <v>437</v>
      </c>
      <c r="Z73" s="144" t="s">
        <v>23</v>
      </c>
      <c r="AA73" s="145" t="s">
        <v>22</v>
      </c>
      <c r="AB73" s="146" t="s">
        <v>25</v>
      </c>
      <c r="AC73" s="116"/>
      <c r="AD73"/>
      <c r="AE73"/>
      <c r="AF73" s="117"/>
      <c r="AG73" s="555"/>
      <c r="AH73" s="188"/>
      <c r="AI73" s="116"/>
      <c r="AJ73" s="121" t="s">
        <v>437</v>
      </c>
      <c r="AK73" s="144" t="s">
        <v>23</v>
      </c>
      <c r="AL73" s="145" t="s">
        <v>22</v>
      </c>
      <c r="AM73" s="146" t="s">
        <v>25</v>
      </c>
      <c r="AN73" s="116"/>
      <c r="AO73"/>
      <c r="AP73"/>
      <c r="AQ73" s="117"/>
      <c r="AR73" s="555"/>
      <c r="AS73" s="188"/>
      <c r="AT73" s="116"/>
      <c r="AU73" s="121" t="s">
        <v>437</v>
      </c>
      <c r="AV73" s="144" t="s">
        <v>23</v>
      </c>
      <c r="AW73" s="145" t="s">
        <v>22</v>
      </c>
      <c r="AX73" s="146" t="s">
        <v>25</v>
      </c>
      <c r="AY73" s="116"/>
      <c r="AZ73"/>
      <c r="BA73"/>
      <c r="BB73" s="117"/>
      <c r="BC73" s="555"/>
      <c r="BD73" s="236"/>
      <c r="BE73" s="237"/>
      <c r="BF73" s="121" t="s">
        <v>437</v>
      </c>
      <c r="BG73" s="144" t="s">
        <v>23</v>
      </c>
      <c r="BH73" s="145" t="s">
        <v>22</v>
      </c>
      <c r="BI73" s="146" t="s">
        <v>25</v>
      </c>
      <c r="BJ73" s="237"/>
      <c r="BK73" s="237"/>
      <c r="BL73" s="237"/>
      <c r="BM73" s="237"/>
      <c r="BN73" s="237"/>
      <c r="BO73" s="237"/>
      <c r="BP73" s="238"/>
      <c r="BQ73" s="248"/>
      <c r="BR73" s="249"/>
      <c r="BS73" s="555"/>
    </row>
    <row r="74" spans="1:71" s="186" customFormat="1" ht="30.75" thickBot="1" x14ac:dyDescent="0.3">
      <c r="A74" s="188"/>
      <c r="B74" s="116"/>
      <c r="C74" s="121" t="s">
        <v>426</v>
      </c>
      <c r="D74" s="122" t="s">
        <v>427</v>
      </c>
      <c r="E74" s="119" t="s">
        <v>428</v>
      </c>
      <c r="F74" s="122" t="s">
        <v>438</v>
      </c>
      <c r="G74" s="116"/>
      <c r="H74"/>
      <c r="I74"/>
      <c r="J74" s="117"/>
      <c r="K74" s="555"/>
      <c r="L74" s="188"/>
      <c r="M74" s="116"/>
      <c r="N74" s="121" t="s">
        <v>426</v>
      </c>
      <c r="O74" s="122" t="s">
        <v>427</v>
      </c>
      <c r="P74" s="119" t="s">
        <v>428</v>
      </c>
      <c r="Q74" s="122" t="s">
        <v>438</v>
      </c>
      <c r="R74" s="116"/>
      <c r="S74"/>
      <c r="T74"/>
      <c r="U74" s="117"/>
      <c r="V74" s="555"/>
      <c r="W74" s="188"/>
      <c r="X74" s="116"/>
      <c r="Y74" s="121" t="s">
        <v>426</v>
      </c>
      <c r="Z74" s="122" t="s">
        <v>427</v>
      </c>
      <c r="AA74" s="119" t="s">
        <v>428</v>
      </c>
      <c r="AB74" s="122" t="s">
        <v>438</v>
      </c>
      <c r="AC74" s="116"/>
      <c r="AD74"/>
      <c r="AE74"/>
      <c r="AF74" s="117"/>
      <c r="AG74" s="555"/>
      <c r="AH74" s="188"/>
      <c r="AI74" s="116"/>
      <c r="AJ74" s="121" t="s">
        <v>426</v>
      </c>
      <c r="AK74" s="122" t="s">
        <v>427</v>
      </c>
      <c r="AL74" s="119" t="s">
        <v>428</v>
      </c>
      <c r="AM74" s="122" t="s">
        <v>438</v>
      </c>
      <c r="AN74" s="116"/>
      <c r="AO74"/>
      <c r="AP74"/>
      <c r="AQ74" s="117"/>
      <c r="AR74" s="555"/>
      <c r="AS74" s="188"/>
      <c r="AT74" s="116"/>
      <c r="AU74" s="121" t="s">
        <v>426</v>
      </c>
      <c r="AV74" s="122" t="s">
        <v>427</v>
      </c>
      <c r="AW74" s="119" t="s">
        <v>428</v>
      </c>
      <c r="AX74" s="122" t="s">
        <v>438</v>
      </c>
      <c r="AY74" s="116"/>
      <c r="AZ74"/>
      <c r="BA74"/>
      <c r="BB74" s="117"/>
      <c r="BC74" s="555"/>
      <c r="BD74" s="236"/>
      <c r="BE74" s="237"/>
      <c r="BF74" s="121" t="s">
        <v>426</v>
      </c>
      <c r="BG74" s="122" t="s">
        <v>427</v>
      </c>
      <c r="BH74" s="119" t="s">
        <v>428</v>
      </c>
      <c r="BI74" s="122" t="s">
        <v>438</v>
      </c>
      <c r="BJ74" s="237"/>
      <c r="BK74" s="237"/>
      <c r="BL74" s="237"/>
      <c r="BM74" s="237"/>
      <c r="BN74" s="237"/>
      <c r="BO74" s="237"/>
      <c r="BP74" s="238"/>
      <c r="BQ74" s="248"/>
      <c r="BR74" s="249"/>
      <c r="BS74" s="555"/>
    </row>
    <row r="75" spans="1:71" s="186" customFormat="1" x14ac:dyDescent="0.25">
      <c r="A75" s="188"/>
      <c r="B75" s="116"/>
      <c r="C75" s="116"/>
      <c r="D75" s="116"/>
      <c r="E75" s="116"/>
      <c r="F75" s="116"/>
      <c r="G75" s="116"/>
      <c r="H75"/>
      <c r="I75"/>
      <c r="J75" s="117"/>
      <c r="K75" s="555"/>
      <c r="L75" s="188"/>
      <c r="M75" s="116"/>
      <c r="N75" s="116"/>
      <c r="O75" s="116"/>
      <c r="P75" s="116"/>
      <c r="Q75" s="116"/>
      <c r="R75" s="116"/>
      <c r="S75"/>
      <c r="T75"/>
      <c r="U75" s="117"/>
      <c r="V75" s="555"/>
      <c r="W75" s="188"/>
      <c r="X75" s="116"/>
      <c r="Y75" s="116"/>
      <c r="Z75" s="116"/>
      <c r="AA75" s="116"/>
      <c r="AB75" s="116"/>
      <c r="AC75" s="116"/>
      <c r="AD75"/>
      <c r="AE75"/>
      <c r="AF75" s="117"/>
      <c r="AG75" s="555"/>
      <c r="AH75" s="188"/>
      <c r="AI75" s="116"/>
      <c r="AJ75" s="116"/>
      <c r="AK75" s="116"/>
      <c r="AL75" s="116"/>
      <c r="AM75" s="116"/>
      <c r="AN75" s="116"/>
      <c r="AO75"/>
      <c r="AP75"/>
      <c r="AQ75" s="117"/>
      <c r="AR75" s="555"/>
      <c r="AS75" s="188"/>
      <c r="AT75" s="116"/>
      <c r="AU75" s="116"/>
      <c r="AV75" s="116"/>
      <c r="AW75" s="116"/>
      <c r="AX75" s="116"/>
      <c r="AY75" s="116"/>
      <c r="AZ75"/>
      <c r="BA75"/>
      <c r="BB75" s="117"/>
      <c r="BC75" s="555"/>
      <c r="BD75" s="236"/>
      <c r="BE75" s="237"/>
      <c r="BF75" s="237"/>
      <c r="BG75" s="237"/>
      <c r="BH75" s="237"/>
      <c r="BI75" s="237"/>
      <c r="BJ75" s="237"/>
      <c r="BK75" s="237"/>
      <c r="BL75" s="237"/>
      <c r="BM75" s="237"/>
      <c r="BN75" s="237"/>
      <c r="BO75" s="237"/>
      <c r="BP75" s="238"/>
      <c r="BQ75" s="248"/>
      <c r="BR75" s="249"/>
      <c r="BS75" s="555"/>
    </row>
    <row r="76" spans="1:71" s="186" customFormat="1" x14ac:dyDescent="0.25">
      <c r="A76" s="188"/>
      <c r="B76" s="116"/>
      <c r="C76" s="116"/>
      <c r="D76" s="116"/>
      <c r="E76" s="116"/>
      <c r="F76" s="116"/>
      <c r="G76" s="116"/>
      <c r="H76"/>
      <c r="I76"/>
      <c r="J76" s="117"/>
      <c r="K76" s="555"/>
      <c r="L76" s="188"/>
      <c r="M76" s="116"/>
      <c r="N76" s="116"/>
      <c r="O76" s="116"/>
      <c r="P76" s="116"/>
      <c r="Q76" s="116"/>
      <c r="R76" s="116"/>
      <c r="S76"/>
      <c r="T76"/>
      <c r="U76" s="117"/>
      <c r="V76" s="555"/>
      <c r="W76" s="188"/>
      <c r="X76" s="116"/>
      <c r="Y76" s="116"/>
      <c r="Z76" s="116"/>
      <c r="AA76" s="116"/>
      <c r="AB76" s="116"/>
      <c r="AC76" s="116"/>
      <c r="AD76"/>
      <c r="AE76"/>
      <c r="AF76" s="117"/>
      <c r="AG76" s="555"/>
      <c r="AH76" s="188"/>
      <c r="AI76" s="116"/>
      <c r="AJ76" s="116"/>
      <c r="AK76" s="116"/>
      <c r="AL76" s="116"/>
      <c r="AM76" s="116"/>
      <c r="AN76" s="116"/>
      <c r="AO76"/>
      <c r="AP76"/>
      <c r="AQ76" s="117"/>
      <c r="AR76" s="555"/>
      <c r="AS76" s="188"/>
      <c r="AT76" s="116"/>
      <c r="AU76" s="116"/>
      <c r="AV76" s="116"/>
      <c r="AW76" s="116"/>
      <c r="AX76" s="116"/>
      <c r="AY76" s="116"/>
      <c r="AZ76"/>
      <c r="BA76"/>
      <c r="BB76" s="117"/>
      <c r="BC76" s="555"/>
      <c r="BD76" s="236"/>
      <c r="BE76" s="237"/>
      <c r="BF76" s="237"/>
      <c r="BG76" s="237"/>
      <c r="BH76" s="237"/>
      <c r="BI76" s="237"/>
      <c r="BJ76" s="237"/>
      <c r="BK76" s="237"/>
      <c r="BL76" s="237"/>
      <c r="BM76" s="237"/>
      <c r="BN76" s="237"/>
      <c r="BO76" s="237"/>
      <c r="BP76" s="238"/>
      <c r="BQ76" s="248"/>
      <c r="BR76" s="249"/>
      <c r="BS76" s="555"/>
    </row>
    <row r="77" spans="1:71" s="186" customFormat="1" x14ac:dyDescent="0.25">
      <c r="A77" s="188"/>
      <c r="B77" s="116" t="s">
        <v>600</v>
      </c>
      <c r="C77" s="116"/>
      <c r="D77" s="116"/>
      <c r="E77" s="123" t="s">
        <v>604</v>
      </c>
      <c r="F77" s="123"/>
      <c r="G77" s="116"/>
      <c r="H77"/>
      <c r="I77"/>
      <c r="J77" s="117"/>
      <c r="K77" s="555"/>
      <c r="L77" s="188"/>
      <c r="M77" s="116"/>
      <c r="N77" s="116"/>
      <c r="O77" s="116"/>
      <c r="P77" s="123"/>
      <c r="Q77" s="123"/>
      <c r="R77" s="116"/>
      <c r="S77"/>
      <c r="T77"/>
      <c r="U77" s="117"/>
      <c r="V77" s="555"/>
      <c r="W77" s="188"/>
      <c r="X77" s="116"/>
      <c r="Y77" s="116"/>
      <c r="Z77" s="116"/>
      <c r="AA77" s="123"/>
      <c r="AB77" s="123"/>
      <c r="AC77" s="116"/>
      <c r="AD77"/>
      <c r="AE77"/>
      <c r="AF77" s="117"/>
      <c r="AG77" s="555"/>
      <c r="AH77" s="188"/>
      <c r="AI77" s="116"/>
      <c r="AJ77" s="116"/>
      <c r="AK77" s="116"/>
      <c r="AL77" s="123"/>
      <c r="AM77" s="123"/>
      <c r="AN77" s="116"/>
      <c r="AO77"/>
      <c r="AP77"/>
      <c r="AQ77" s="117"/>
      <c r="AR77" s="555"/>
      <c r="AS77" s="188"/>
      <c r="AT77" s="116"/>
      <c r="AU77" s="116"/>
      <c r="AV77" s="116"/>
      <c r="AW77" s="123"/>
      <c r="AX77" s="123"/>
      <c r="AY77" s="116"/>
      <c r="AZ77"/>
      <c r="BA77"/>
      <c r="BB77" s="117"/>
      <c r="BC77" s="555"/>
      <c r="BD77" s="236"/>
      <c r="BE77" s="237"/>
      <c r="BF77" s="237"/>
      <c r="BG77" s="237"/>
      <c r="BH77" s="239"/>
      <c r="BI77" s="239"/>
      <c r="BJ77" s="237"/>
      <c r="BK77" s="237"/>
      <c r="BL77" s="237"/>
      <c r="BM77" s="237"/>
      <c r="BN77" s="237"/>
      <c r="BO77" s="237"/>
      <c r="BP77" s="238"/>
      <c r="BQ77" s="248"/>
      <c r="BR77" s="249"/>
      <c r="BS77" s="555"/>
    </row>
    <row r="78" spans="1:71" s="186" customFormat="1" ht="18.75" x14ac:dyDescent="0.3">
      <c r="A78" s="188"/>
      <c r="B78" s="124" t="s">
        <v>358</v>
      </c>
      <c r="C78" s="124"/>
      <c r="D78" s="125"/>
      <c r="E78" s="125" t="s">
        <v>603</v>
      </c>
      <c r="F78" s="125"/>
      <c r="G78" s="116"/>
      <c r="H78"/>
      <c r="I78"/>
      <c r="J78" s="117"/>
      <c r="K78" s="555"/>
      <c r="L78" s="188"/>
      <c r="M78" s="124" t="s">
        <v>358</v>
      </c>
      <c r="N78" s="124"/>
      <c r="O78" s="125"/>
      <c r="P78" s="125" t="s">
        <v>359</v>
      </c>
      <c r="Q78" s="125"/>
      <c r="R78" s="116"/>
      <c r="S78"/>
      <c r="T78"/>
      <c r="U78" s="117"/>
      <c r="V78" s="555"/>
      <c r="W78" s="188"/>
      <c r="X78" s="124" t="s">
        <v>358</v>
      </c>
      <c r="Y78" s="124"/>
      <c r="Z78" s="125"/>
      <c r="AA78" s="125" t="s">
        <v>359</v>
      </c>
      <c r="AB78" s="125"/>
      <c r="AC78" s="116"/>
      <c r="AD78"/>
      <c r="AE78"/>
      <c r="AF78" s="117"/>
      <c r="AG78" s="555"/>
      <c r="AH78" s="188"/>
      <c r="AI78" s="124" t="s">
        <v>358</v>
      </c>
      <c r="AJ78" s="124"/>
      <c r="AK78" s="125"/>
      <c r="AL78" s="125" t="s">
        <v>359</v>
      </c>
      <c r="AM78" s="125"/>
      <c r="AN78" s="116"/>
      <c r="AO78"/>
      <c r="AP78"/>
      <c r="AQ78" s="117"/>
      <c r="AR78" s="555"/>
      <c r="AS78" s="188"/>
      <c r="AT78" s="124" t="s">
        <v>358</v>
      </c>
      <c r="AU78" s="124"/>
      <c r="AV78" s="125"/>
      <c r="AW78" s="125" t="s">
        <v>359</v>
      </c>
      <c r="AX78" s="125"/>
      <c r="AY78" s="116"/>
      <c r="AZ78"/>
      <c r="BA78"/>
      <c r="BB78" s="117"/>
      <c r="BC78" s="555"/>
      <c r="BD78" s="236"/>
      <c r="BE78" s="240" t="s">
        <v>358</v>
      </c>
      <c r="BF78" s="240"/>
      <c r="BG78" s="241"/>
      <c r="BH78" s="241" t="s">
        <v>359</v>
      </c>
      <c r="BI78" s="241"/>
      <c r="BJ78" s="237"/>
      <c r="BK78" s="237"/>
      <c r="BL78" s="237"/>
      <c r="BM78" s="237"/>
      <c r="BN78" s="237"/>
      <c r="BO78" s="237"/>
      <c r="BP78" s="238"/>
      <c r="BQ78" s="248"/>
      <c r="BR78" s="249"/>
      <c r="BS78" s="555"/>
    </row>
    <row r="79" spans="1:71" s="186" customFormat="1" x14ac:dyDescent="0.25">
      <c r="A79" s="188"/>
      <c r="B79" s="116"/>
      <c r="C79" s="116"/>
      <c r="D79" s="116"/>
      <c r="E79" s="116"/>
      <c r="F79" s="116"/>
      <c r="G79" s="116"/>
      <c r="H79" s="116"/>
      <c r="I79" s="116"/>
      <c r="J79" s="117"/>
      <c r="K79" s="555"/>
      <c r="L79" s="188"/>
      <c r="M79" s="116"/>
      <c r="N79" s="116"/>
      <c r="O79" s="116"/>
      <c r="P79" s="116"/>
      <c r="Q79" s="116"/>
      <c r="R79" s="116"/>
      <c r="S79" s="116"/>
      <c r="T79" s="116"/>
      <c r="U79" s="117"/>
      <c r="V79" s="555"/>
      <c r="W79" s="188"/>
      <c r="X79" s="116"/>
      <c r="Y79" s="116"/>
      <c r="Z79" s="116"/>
      <c r="AA79" s="116"/>
      <c r="AB79" s="116"/>
      <c r="AC79" s="116"/>
      <c r="AD79" s="116"/>
      <c r="AE79" s="116"/>
      <c r="AF79" s="117"/>
      <c r="AG79" s="555"/>
      <c r="AH79" s="188"/>
      <c r="AI79" s="116"/>
      <c r="AJ79" s="116"/>
      <c r="AK79" s="116"/>
      <c r="AL79" s="116"/>
      <c r="AM79" s="116"/>
      <c r="AN79" s="116"/>
      <c r="AO79" s="116"/>
      <c r="AP79" s="116"/>
      <c r="AQ79" s="117"/>
      <c r="AR79" s="555"/>
      <c r="AS79" s="188"/>
      <c r="AT79" s="116"/>
      <c r="AU79" s="116"/>
      <c r="AV79" s="116"/>
      <c r="AW79" s="116"/>
      <c r="AX79" s="116"/>
      <c r="AY79" s="116"/>
      <c r="AZ79" s="116"/>
      <c r="BA79" s="116"/>
      <c r="BB79" s="117"/>
      <c r="BC79" s="555"/>
      <c r="BD79" s="236"/>
      <c r="BE79" s="237"/>
      <c r="BF79" s="237"/>
      <c r="BG79" s="237"/>
      <c r="BH79" s="237"/>
      <c r="BI79" s="237"/>
      <c r="BJ79" s="237"/>
      <c r="BK79" s="237"/>
      <c r="BL79" s="237"/>
      <c r="BM79" s="237"/>
      <c r="BN79" s="237"/>
      <c r="BO79" s="237"/>
      <c r="BP79" s="238"/>
      <c r="BQ79" s="248"/>
      <c r="BR79" s="249"/>
      <c r="BS79" s="555"/>
    </row>
    <row r="80" spans="1:71" s="186" customFormat="1" x14ac:dyDescent="0.25">
      <c r="A80" s="558"/>
      <c r="B80" s="558"/>
      <c r="C80" s="558"/>
      <c r="D80" s="558"/>
      <c r="E80" s="558"/>
      <c r="F80" s="558"/>
      <c r="G80" s="558"/>
      <c r="H80" s="558"/>
      <c r="I80" s="558"/>
      <c r="J80" s="558"/>
      <c r="K80" s="558"/>
      <c r="L80" s="558"/>
      <c r="M80" s="558"/>
      <c r="N80" s="558"/>
      <c r="O80" s="558"/>
      <c r="P80" s="558"/>
      <c r="Q80" s="558"/>
      <c r="R80" s="558"/>
      <c r="S80" s="558"/>
      <c r="T80" s="558"/>
      <c r="U80" s="558"/>
      <c r="V80" s="558"/>
      <c r="W80" s="558"/>
      <c r="X80" s="558"/>
      <c r="Y80" s="558"/>
      <c r="Z80" s="558"/>
      <c r="AA80" s="558"/>
      <c r="AB80" s="558"/>
      <c r="AC80" s="558"/>
      <c r="AD80" s="558"/>
      <c r="AE80" s="558"/>
      <c r="AF80" s="558"/>
      <c r="AG80" s="558"/>
      <c r="AH80" s="558"/>
      <c r="AI80" s="558"/>
      <c r="AJ80" s="558"/>
      <c r="AK80" s="558"/>
      <c r="AL80" s="558"/>
      <c r="AM80" s="558"/>
      <c r="AN80" s="558"/>
      <c r="AO80" s="558"/>
      <c r="AP80" s="558"/>
      <c r="AQ80" s="558"/>
      <c r="AR80" s="558"/>
      <c r="AS80" s="558"/>
      <c r="AT80" s="558"/>
      <c r="AU80" s="558"/>
      <c r="AV80" s="558"/>
      <c r="AW80" s="558"/>
      <c r="AX80" s="558"/>
      <c r="AY80" s="558"/>
      <c r="AZ80" s="558"/>
      <c r="BA80" s="558"/>
      <c r="BB80" s="558"/>
      <c r="BC80" s="558"/>
      <c r="BD80" s="558">
        <v>1</v>
      </c>
      <c r="BE80" s="558"/>
      <c r="BF80" s="558"/>
      <c r="BG80" s="558"/>
      <c r="BH80" s="558"/>
      <c r="BI80" s="558"/>
      <c r="BJ80" s="558"/>
      <c r="BK80" s="558"/>
      <c r="BL80" s="558"/>
      <c r="BM80" s="558"/>
      <c r="BN80" s="558"/>
      <c r="BO80" s="558"/>
      <c r="BP80" s="558"/>
      <c r="BQ80" s="558"/>
      <c r="BR80" s="559"/>
      <c r="BS80" s="250"/>
    </row>
    <row r="81" spans="1:71" s="186" customFormat="1" ht="15.75" thickBot="1" x14ac:dyDescent="0.3">
      <c r="A81" s="188"/>
      <c r="B81" s="116"/>
      <c r="C81" s="116"/>
      <c r="D81" s="116"/>
      <c r="E81" s="116"/>
      <c r="F81" s="116"/>
      <c r="G81" s="116"/>
      <c r="H81" s="116"/>
      <c r="I81" s="116"/>
      <c r="J81" s="116"/>
      <c r="K81" s="555"/>
      <c r="L81" s="188"/>
      <c r="M81" s="116"/>
      <c r="N81" s="116"/>
      <c r="O81" s="116"/>
      <c r="P81" s="116"/>
      <c r="Q81" s="116"/>
      <c r="R81" s="116"/>
      <c r="S81" s="116"/>
      <c r="T81" s="116"/>
      <c r="U81" s="116"/>
      <c r="V81" s="555"/>
      <c r="W81" s="188"/>
      <c r="X81" s="116"/>
      <c r="Y81" s="116"/>
      <c r="Z81" s="116"/>
      <c r="AA81" s="116"/>
      <c r="AB81" s="116"/>
      <c r="AC81" s="116"/>
      <c r="AD81" s="116"/>
      <c r="AE81" s="116"/>
      <c r="AF81" s="116"/>
      <c r="AG81" s="555"/>
      <c r="AH81" s="188"/>
      <c r="AI81" s="116"/>
      <c r="AJ81" s="116"/>
      <c r="AK81" s="116"/>
      <c r="AL81" s="116"/>
      <c r="AM81" s="116"/>
      <c r="AN81" s="116"/>
      <c r="AO81" s="116"/>
      <c r="AP81" s="116"/>
      <c r="AQ81" s="116"/>
      <c r="AR81" s="555"/>
      <c r="AS81" s="188"/>
      <c r="AT81" s="116"/>
      <c r="AU81" s="116"/>
      <c r="AV81" s="116"/>
      <c r="AW81" s="116"/>
      <c r="AX81" s="116"/>
      <c r="AY81" s="116"/>
      <c r="AZ81" s="116"/>
      <c r="BA81" s="116"/>
      <c r="BB81" s="116"/>
      <c r="BC81" s="555"/>
      <c r="BD81" s="236"/>
      <c r="BE81" s="237"/>
      <c r="BF81" s="237"/>
      <c r="BG81" s="237"/>
      <c r="BH81" s="237"/>
      <c r="BI81" s="237"/>
      <c r="BJ81" s="237"/>
      <c r="BK81" s="237"/>
      <c r="BL81" s="237"/>
      <c r="BM81" s="237"/>
      <c r="BN81" s="237"/>
      <c r="BO81" s="237"/>
      <c r="BP81" s="237"/>
      <c r="BQ81" s="245"/>
      <c r="BR81" s="249"/>
      <c r="BS81" s="555"/>
    </row>
    <row r="82" spans="1:71" s="186" customFormat="1" ht="15.75" customHeight="1" thickBot="1" x14ac:dyDescent="0.3">
      <c r="A82" s="188"/>
      <c r="B82" s="569" t="s">
        <v>399</v>
      </c>
      <c r="C82" s="570"/>
      <c r="D82" s="571" t="s">
        <v>440</v>
      </c>
      <c r="E82" s="572"/>
      <c r="F82" s="572"/>
      <c r="G82" s="573"/>
      <c r="H82"/>
      <c r="I82"/>
      <c r="J82" s="117"/>
      <c r="K82" s="555"/>
      <c r="L82" s="188"/>
      <c r="M82" s="569" t="s">
        <v>399</v>
      </c>
      <c r="N82" s="570"/>
      <c r="O82" s="571" t="s">
        <v>440</v>
      </c>
      <c r="P82" s="572"/>
      <c r="Q82" s="572"/>
      <c r="R82" s="573"/>
      <c r="S82"/>
      <c r="T82"/>
      <c r="U82" s="117"/>
      <c r="V82" s="555"/>
      <c r="W82" s="188"/>
      <c r="X82" s="569" t="s">
        <v>399</v>
      </c>
      <c r="Y82" s="570"/>
      <c r="Z82" s="571" t="s">
        <v>440</v>
      </c>
      <c r="AA82" s="572"/>
      <c r="AB82" s="572"/>
      <c r="AC82" s="573"/>
      <c r="AD82"/>
      <c r="AE82"/>
      <c r="AF82" s="117"/>
      <c r="AG82" s="555"/>
      <c r="AH82" s="188"/>
      <c r="AI82" s="569" t="s">
        <v>399</v>
      </c>
      <c r="AJ82" s="570"/>
      <c r="AK82" s="571" t="s">
        <v>440</v>
      </c>
      <c r="AL82" s="572"/>
      <c r="AM82" s="572"/>
      <c r="AN82" s="573"/>
      <c r="AO82"/>
      <c r="AP82"/>
      <c r="AQ82" s="117"/>
      <c r="AR82" s="555"/>
      <c r="AS82" s="188"/>
      <c r="AT82" s="569" t="s">
        <v>399</v>
      </c>
      <c r="AU82" s="570"/>
      <c r="AV82" s="571" t="s">
        <v>440</v>
      </c>
      <c r="AW82" s="572"/>
      <c r="AX82" s="572"/>
      <c r="AY82" s="573"/>
      <c r="AZ82"/>
      <c r="BA82"/>
      <c r="BB82" s="117"/>
      <c r="BC82" s="555"/>
      <c r="BD82" s="236"/>
      <c r="BE82" s="569" t="s">
        <v>399</v>
      </c>
      <c r="BF82" s="570"/>
      <c r="BG82" s="571" t="s">
        <v>440</v>
      </c>
      <c r="BH82" s="572"/>
      <c r="BI82" s="572"/>
      <c r="BJ82" s="573"/>
      <c r="BK82" s="237"/>
      <c r="BL82" s="237"/>
      <c r="BM82" s="237"/>
      <c r="BN82" s="237"/>
      <c r="BO82" s="237"/>
      <c r="BP82" s="238"/>
      <c r="BQ82" s="246"/>
      <c r="BR82" s="249"/>
      <c r="BS82" s="555"/>
    </row>
    <row r="83" spans="1:71" s="186" customFormat="1" ht="88.5" customHeight="1" thickBot="1" x14ac:dyDescent="0.3">
      <c r="A83" s="188"/>
      <c r="B83" s="574" t="s">
        <v>430</v>
      </c>
      <c r="C83" s="575"/>
      <c r="D83" s="576" t="str">
        <f>'MRC CONTRATACIÓN - COVID19'!D18</f>
        <v>Posibilidad de celebrar contratos con terceros omitiendo, eliminando o manipulando los documentos soportes de los estudios previos realizados en desarrollo de la declaratoria de urgencia manifiesta, la relación directa y conexidad entre la mitigación de la pandemia y la necesidad de la contratación, a cambio de un beneficio particular.</v>
      </c>
      <c r="E83" s="577"/>
      <c r="F83" s="577"/>
      <c r="G83" s="578"/>
      <c r="H83"/>
      <c r="I83"/>
      <c r="J83" s="117"/>
      <c r="K83" s="555"/>
      <c r="L83" s="188"/>
      <c r="M83" s="574" t="s">
        <v>430</v>
      </c>
      <c r="N83" s="575"/>
      <c r="O83" s="576" t="str">
        <f>$D83</f>
        <v>Posibilidad de celebrar contratos con terceros omitiendo, eliminando o manipulando los documentos soportes de los estudios previos realizados en desarrollo de la declaratoria de urgencia manifiesta, la relación directa y conexidad entre la mitigación de la pandemia y la necesidad de la contratación, a cambio de un beneficio particular.</v>
      </c>
      <c r="P83" s="577"/>
      <c r="Q83" s="577"/>
      <c r="R83" s="578"/>
      <c r="S83"/>
      <c r="T83"/>
      <c r="U83" s="117"/>
      <c r="V83" s="555"/>
      <c r="W83" s="188"/>
      <c r="X83" s="574" t="s">
        <v>430</v>
      </c>
      <c r="Y83" s="575"/>
      <c r="Z83" s="576" t="str">
        <f>$D83</f>
        <v>Posibilidad de celebrar contratos con terceros omitiendo, eliminando o manipulando los documentos soportes de los estudios previos realizados en desarrollo de la declaratoria de urgencia manifiesta, la relación directa y conexidad entre la mitigación de la pandemia y la necesidad de la contratación, a cambio de un beneficio particular.</v>
      </c>
      <c r="AA83" s="577"/>
      <c r="AB83" s="577"/>
      <c r="AC83" s="578"/>
      <c r="AD83"/>
      <c r="AE83"/>
      <c r="AF83" s="117"/>
      <c r="AG83" s="555"/>
      <c r="AH83" s="188"/>
      <c r="AI83" s="574" t="s">
        <v>430</v>
      </c>
      <c r="AJ83" s="575"/>
      <c r="AK83" s="576" t="str">
        <f>$D83</f>
        <v>Posibilidad de celebrar contratos con terceros omitiendo, eliminando o manipulando los documentos soportes de los estudios previos realizados en desarrollo de la declaratoria de urgencia manifiesta, la relación directa y conexidad entre la mitigación de la pandemia y la necesidad de la contratación, a cambio de un beneficio particular.</v>
      </c>
      <c r="AL83" s="577"/>
      <c r="AM83" s="577"/>
      <c r="AN83" s="578"/>
      <c r="AO83"/>
      <c r="AP83"/>
      <c r="AQ83" s="117"/>
      <c r="AR83" s="555"/>
      <c r="AS83" s="188"/>
      <c r="AT83" s="574" t="s">
        <v>430</v>
      </c>
      <c r="AU83" s="575"/>
      <c r="AV83" s="576" t="str">
        <f>$D83</f>
        <v>Posibilidad de celebrar contratos con terceros omitiendo, eliminando o manipulando los documentos soportes de los estudios previos realizados en desarrollo de la declaratoria de urgencia manifiesta, la relación directa y conexidad entre la mitigación de la pandemia y la necesidad de la contratación, a cambio de un beneficio particular.</v>
      </c>
      <c r="AW83" s="577"/>
      <c r="AX83" s="577"/>
      <c r="AY83" s="578"/>
      <c r="AZ83"/>
      <c r="BA83"/>
      <c r="BB83" s="117"/>
      <c r="BC83" s="555"/>
      <c r="BD83" s="236"/>
      <c r="BE83" s="574" t="s">
        <v>430</v>
      </c>
      <c r="BF83" s="575"/>
      <c r="BG83" s="576" t="str">
        <f>$D83</f>
        <v>Posibilidad de celebrar contratos con terceros omitiendo, eliminando o manipulando los documentos soportes de los estudios previos realizados en desarrollo de la declaratoria de urgencia manifiesta, la relación directa y conexidad entre la mitigación de la pandemia y la necesidad de la contratación, a cambio de un beneficio particular.</v>
      </c>
      <c r="BH83" s="577"/>
      <c r="BI83" s="577"/>
      <c r="BJ83" s="578"/>
      <c r="BK83" s="237"/>
      <c r="BL83" s="237"/>
      <c r="BM83" s="237"/>
      <c r="BN83" s="237"/>
      <c r="BO83" s="237"/>
      <c r="BP83" s="238"/>
      <c r="BQ83" s="246"/>
      <c r="BR83" s="249"/>
      <c r="BS83" s="555"/>
    </row>
    <row r="84" spans="1:71" s="186" customFormat="1" ht="15.75" customHeight="1" thickBot="1" x14ac:dyDescent="0.3">
      <c r="A84" s="188"/>
      <c r="B84" s="579" t="s">
        <v>401</v>
      </c>
      <c r="C84" s="580"/>
      <c r="D84" s="571" t="s">
        <v>601</v>
      </c>
      <c r="E84" s="572"/>
      <c r="F84" s="572"/>
      <c r="G84" s="573"/>
      <c r="H84"/>
      <c r="I84"/>
      <c r="J84" s="117"/>
      <c r="K84" s="555"/>
      <c r="L84" s="188"/>
      <c r="M84" s="579" t="s">
        <v>401</v>
      </c>
      <c r="N84" s="580"/>
      <c r="O84" s="571"/>
      <c r="P84" s="572"/>
      <c r="Q84" s="572"/>
      <c r="R84" s="573"/>
      <c r="S84"/>
      <c r="T84"/>
      <c r="U84" s="117"/>
      <c r="V84" s="555"/>
      <c r="W84" s="188"/>
      <c r="X84" s="579" t="s">
        <v>401</v>
      </c>
      <c r="Y84" s="580"/>
      <c r="Z84" s="571"/>
      <c r="AA84" s="572"/>
      <c r="AB84" s="572"/>
      <c r="AC84" s="573"/>
      <c r="AD84"/>
      <c r="AE84"/>
      <c r="AF84" s="117"/>
      <c r="AG84" s="555"/>
      <c r="AH84" s="188"/>
      <c r="AI84" s="579" t="s">
        <v>401</v>
      </c>
      <c r="AJ84" s="580"/>
      <c r="AK84" s="571"/>
      <c r="AL84" s="572"/>
      <c r="AM84" s="572"/>
      <c r="AN84" s="573"/>
      <c r="AO84"/>
      <c r="AP84"/>
      <c r="AQ84" s="117"/>
      <c r="AR84" s="555"/>
      <c r="AS84" s="188"/>
      <c r="AT84" s="579" t="s">
        <v>401</v>
      </c>
      <c r="AU84" s="580"/>
      <c r="AV84" s="571"/>
      <c r="AW84" s="572"/>
      <c r="AX84" s="572"/>
      <c r="AY84" s="573"/>
      <c r="AZ84"/>
      <c r="BA84"/>
      <c r="BB84" s="117"/>
      <c r="BC84" s="555"/>
      <c r="BD84" s="236"/>
      <c r="BE84" s="579" t="s">
        <v>401</v>
      </c>
      <c r="BF84" s="580"/>
      <c r="BG84" s="571"/>
      <c r="BH84" s="572"/>
      <c r="BI84" s="572"/>
      <c r="BJ84" s="573"/>
      <c r="BK84" s="237"/>
      <c r="BL84" s="237"/>
      <c r="BM84" s="237"/>
      <c r="BN84" s="237"/>
      <c r="BO84" s="237"/>
      <c r="BP84" s="238"/>
      <c r="BQ84" s="246"/>
      <c r="BR84" s="249"/>
      <c r="BS84" s="555"/>
    </row>
    <row r="85" spans="1:71" s="186" customFormat="1" ht="15.75" customHeight="1" thickBot="1" x14ac:dyDescent="0.3">
      <c r="A85" s="188"/>
      <c r="B85" s="581" t="s">
        <v>402</v>
      </c>
      <c r="C85" s="582"/>
      <c r="D85" s="571" t="s">
        <v>600</v>
      </c>
      <c r="E85" s="572"/>
      <c r="F85" s="572"/>
      <c r="G85" s="573"/>
      <c r="H85"/>
      <c r="I85"/>
      <c r="J85" s="117"/>
      <c r="K85" s="555"/>
      <c r="L85" s="188"/>
      <c r="M85" s="581" t="s">
        <v>402</v>
      </c>
      <c r="N85" s="582"/>
      <c r="O85" s="616" t="s">
        <v>605</v>
      </c>
      <c r="P85" s="617"/>
      <c r="Q85" s="617"/>
      <c r="R85" s="618"/>
      <c r="S85"/>
      <c r="T85"/>
      <c r="U85" s="117"/>
      <c r="V85" s="555"/>
      <c r="W85" s="188"/>
      <c r="X85" s="581" t="s">
        <v>402</v>
      </c>
      <c r="Y85" s="582"/>
      <c r="Z85" s="616" t="s">
        <v>614</v>
      </c>
      <c r="AA85" s="617"/>
      <c r="AB85" s="617"/>
      <c r="AC85" s="618"/>
      <c r="AD85"/>
      <c r="AE85"/>
      <c r="AF85" s="117"/>
      <c r="AG85" s="555"/>
      <c r="AH85" s="188"/>
      <c r="AI85" s="581" t="s">
        <v>402</v>
      </c>
      <c r="AJ85" s="582"/>
      <c r="AK85" s="616" t="s">
        <v>606</v>
      </c>
      <c r="AL85" s="617"/>
      <c r="AM85" s="617"/>
      <c r="AN85" s="618"/>
      <c r="AO85"/>
      <c r="AP85"/>
      <c r="AQ85" s="117"/>
      <c r="AR85" s="555"/>
      <c r="AS85" s="188"/>
      <c r="AT85" s="581" t="s">
        <v>402</v>
      </c>
      <c r="AU85" s="582"/>
      <c r="AV85" s="571"/>
      <c r="AW85" s="572"/>
      <c r="AX85" s="572"/>
      <c r="AY85" s="573"/>
      <c r="AZ85"/>
      <c r="BA85"/>
      <c r="BB85" s="117"/>
      <c r="BC85" s="555"/>
      <c r="BD85" s="236"/>
      <c r="BE85" s="581" t="s">
        <v>402</v>
      </c>
      <c r="BF85" s="582"/>
      <c r="BG85" s="571"/>
      <c r="BH85" s="572"/>
      <c r="BI85" s="572"/>
      <c r="BJ85" s="573"/>
      <c r="BK85" s="237"/>
      <c r="BL85" s="237"/>
      <c r="BM85" s="237"/>
      <c r="BN85" s="237"/>
      <c r="BO85" s="237"/>
      <c r="BP85" s="238"/>
      <c r="BQ85" s="246"/>
      <c r="BR85" s="249"/>
      <c r="BS85" s="555"/>
    </row>
    <row r="86" spans="1:71" s="186" customFormat="1" ht="15.75" thickBot="1" x14ac:dyDescent="0.3">
      <c r="A86" s="188"/>
      <c r="B86" s="583" t="s">
        <v>403</v>
      </c>
      <c r="C86" s="584"/>
      <c r="D86" s="571" t="s">
        <v>602</v>
      </c>
      <c r="E86" s="572"/>
      <c r="F86" s="572"/>
      <c r="G86" s="573"/>
      <c r="H86"/>
      <c r="I86"/>
      <c r="J86" s="117"/>
      <c r="K86" s="555"/>
      <c r="L86" s="188"/>
      <c r="M86" s="583" t="s">
        <v>403</v>
      </c>
      <c r="N86" s="584"/>
      <c r="O86" s="571"/>
      <c r="P86" s="572"/>
      <c r="Q86" s="572"/>
      <c r="R86" s="573"/>
      <c r="S86"/>
      <c r="T86"/>
      <c r="U86" s="117"/>
      <c r="V86" s="555"/>
      <c r="W86" s="188"/>
      <c r="X86" s="583" t="s">
        <v>403</v>
      </c>
      <c r="Y86" s="584"/>
      <c r="Z86" s="616" t="s">
        <v>602</v>
      </c>
      <c r="AA86" s="617"/>
      <c r="AB86" s="617"/>
      <c r="AC86" s="618"/>
      <c r="AD86"/>
      <c r="AE86"/>
      <c r="AF86" s="117"/>
      <c r="AG86" s="555"/>
      <c r="AH86" s="188"/>
      <c r="AI86" s="583" t="s">
        <v>403</v>
      </c>
      <c r="AJ86" s="584"/>
      <c r="AK86" s="571"/>
      <c r="AL86" s="572"/>
      <c r="AM86" s="572"/>
      <c r="AN86" s="573"/>
      <c r="AO86"/>
      <c r="AP86"/>
      <c r="AQ86" s="117"/>
      <c r="AR86" s="555"/>
      <c r="AS86" s="188"/>
      <c r="AT86" s="583" t="s">
        <v>403</v>
      </c>
      <c r="AU86" s="584"/>
      <c r="AV86" s="571"/>
      <c r="AW86" s="572"/>
      <c r="AX86" s="572"/>
      <c r="AY86" s="573"/>
      <c r="AZ86"/>
      <c r="BA86"/>
      <c r="BB86" s="117"/>
      <c r="BC86" s="555"/>
      <c r="BD86" s="236"/>
      <c r="BE86" s="583" t="s">
        <v>403</v>
      </c>
      <c r="BF86" s="584"/>
      <c r="BG86" s="571"/>
      <c r="BH86" s="572"/>
      <c r="BI86" s="572"/>
      <c r="BJ86" s="573"/>
      <c r="BK86" s="237"/>
      <c r="BL86" s="237"/>
      <c r="BM86" s="237"/>
      <c r="BN86" s="237"/>
      <c r="BO86" s="237"/>
      <c r="BP86" s="238"/>
      <c r="BQ86" s="246"/>
      <c r="BR86" s="249"/>
      <c r="BS86" s="555"/>
    </row>
    <row r="87" spans="1:71" s="186" customFormat="1" x14ac:dyDescent="0.25">
      <c r="A87" s="188"/>
      <c r="B87" s="118"/>
      <c r="C87" s="116"/>
      <c r="D87" s="116"/>
      <c r="E87" s="116"/>
      <c r="F87" s="116"/>
      <c r="G87" s="116"/>
      <c r="H87" s="116"/>
      <c r="I87" s="116"/>
      <c r="J87" s="117"/>
      <c r="K87" s="555"/>
      <c r="L87" s="188"/>
      <c r="M87" s="118"/>
      <c r="N87" s="116"/>
      <c r="O87" s="116"/>
      <c r="P87" s="116"/>
      <c r="Q87" s="116"/>
      <c r="R87" s="116"/>
      <c r="S87" s="116"/>
      <c r="T87" s="116"/>
      <c r="U87" s="117"/>
      <c r="V87" s="555"/>
      <c r="W87" s="188"/>
      <c r="X87" s="118"/>
      <c r="Y87" s="116"/>
      <c r="Z87" s="116"/>
      <c r="AA87" s="116"/>
      <c r="AB87" s="116"/>
      <c r="AC87" s="116"/>
      <c r="AD87" s="116"/>
      <c r="AE87" s="116"/>
      <c r="AF87" s="117"/>
      <c r="AG87" s="555"/>
      <c r="AH87" s="188"/>
      <c r="AI87" s="118"/>
      <c r="AJ87" s="116"/>
      <c r="AK87" s="116"/>
      <c r="AL87" s="116"/>
      <c r="AM87" s="116"/>
      <c r="AN87" s="116"/>
      <c r="AO87" s="116"/>
      <c r="AP87" s="116"/>
      <c r="AQ87" s="117"/>
      <c r="AR87" s="555"/>
      <c r="AS87" s="188"/>
      <c r="AT87" s="118"/>
      <c r="AU87" s="116"/>
      <c r="AV87" s="116"/>
      <c r="AW87" s="116"/>
      <c r="AX87" s="116"/>
      <c r="AY87" s="116"/>
      <c r="AZ87" s="116"/>
      <c r="BA87" s="116"/>
      <c r="BB87" s="117"/>
      <c r="BC87" s="555"/>
      <c r="BD87" s="236"/>
      <c r="BE87" s="242"/>
      <c r="BF87" s="237"/>
      <c r="BG87" s="237"/>
      <c r="BH87" s="237"/>
      <c r="BI87" s="237"/>
      <c r="BJ87" s="237"/>
      <c r="BK87" s="237"/>
      <c r="BL87" s="237"/>
      <c r="BM87" s="237"/>
      <c r="BN87" s="237"/>
      <c r="BO87" s="237"/>
      <c r="BP87" s="238"/>
      <c r="BQ87" s="246"/>
      <c r="BR87" s="249"/>
      <c r="BS87" s="555"/>
    </row>
    <row r="88" spans="1:71" s="186" customFormat="1" ht="15.75" thickBot="1" x14ac:dyDescent="0.3">
      <c r="A88" s="188"/>
      <c r="B88" s="116"/>
      <c r="C88" s="116"/>
      <c r="D88" s="116"/>
      <c r="E88" s="116"/>
      <c r="F88" s="116"/>
      <c r="G88" s="116"/>
      <c r="H88" s="116"/>
      <c r="I88" s="116"/>
      <c r="J88" s="117"/>
      <c r="K88" s="555"/>
      <c r="L88" s="188"/>
      <c r="M88" s="116"/>
      <c r="N88" s="116"/>
      <c r="O88" s="116"/>
      <c r="P88" s="116"/>
      <c r="Q88" s="116"/>
      <c r="R88" s="116"/>
      <c r="S88" s="116"/>
      <c r="T88" s="116"/>
      <c r="U88" s="117"/>
      <c r="V88" s="555"/>
      <c r="W88" s="188"/>
      <c r="X88" s="116"/>
      <c r="Y88" s="116"/>
      <c r="Z88" s="116"/>
      <c r="AA88" s="116"/>
      <c r="AB88" s="116"/>
      <c r="AC88" s="116"/>
      <c r="AD88" s="116"/>
      <c r="AE88" s="116"/>
      <c r="AF88" s="117"/>
      <c r="AG88" s="555"/>
      <c r="AH88" s="188"/>
      <c r="AI88" s="116"/>
      <c r="AJ88" s="116"/>
      <c r="AK88" s="116"/>
      <c r="AL88" s="116"/>
      <c r="AM88" s="116"/>
      <c r="AN88" s="116"/>
      <c r="AO88" s="116"/>
      <c r="AP88" s="116"/>
      <c r="AQ88" s="117"/>
      <c r="AR88" s="555"/>
      <c r="AS88" s="188"/>
      <c r="AT88" s="116"/>
      <c r="AU88" s="116"/>
      <c r="AV88" s="116"/>
      <c r="AW88" s="116"/>
      <c r="AX88" s="116"/>
      <c r="AY88" s="116"/>
      <c r="AZ88" s="116"/>
      <c r="BA88" s="116"/>
      <c r="BB88" s="117"/>
      <c r="BC88" s="555"/>
      <c r="BD88" s="236"/>
      <c r="BE88" s="237"/>
      <c r="BF88" s="237"/>
      <c r="BG88" s="237"/>
      <c r="BH88" s="237"/>
      <c r="BI88" s="237"/>
      <c r="BJ88" s="237"/>
      <c r="BK88" s="237"/>
      <c r="BL88" s="237"/>
      <c r="BM88" s="237"/>
      <c r="BN88" s="237"/>
      <c r="BO88" s="237"/>
      <c r="BP88" s="238"/>
      <c r="BQ88" s="246"/>
      <c r="BR88" s="249"/>
      <c r="BS88" s="555"/>
    </row>
    <row r="89" spans="1:71" s="186" customFormat="1" ht="15.75" thickBot="1" x14ac:dyDescent="0.3">
      <c r="A89" s="188"/>
      <c r="B89" s="619" t="s">
        <v>404</v>
      </c>
      <c r="C89" s="585" t="s">
        <v>439</v>
      </c>
      <c r="D89" s="587"/>
      <c r="E89" s="588"/>
      <c r="F89" s="589" t="s">
        <v>405</v>
      </c>
      <c r="G89" s="590"/>
      <c r="H89"/>
      <c r="I89"/>
      <c r="J89" s="117"/>
      <c r="K89" s="555"/>
      <c r="L89" s="188"/>
      <c r="M89" s="619" t="s">
        <v>404</v>
      </c>
      <c r="N89" s="585" t="s">
        <v>439</v>
      </c>
      <c r="O89" s="587"/>
      <c r="P89" s="588"/>
      <c r="Q89" s="589" t="s">
        <v>405</v>
      </c>
      <c r="R89" s="590"/>
      <c r="S89"/>
      <c r="T89"/>
      <c r="U89" s="117"/>
      <c r="V89" s="555"/>
      <c r="W89" s="188"/>
      <c r="X89" s="619" t="s">
        <v>404</v>
      </c>
      <c r="Y89" s="585" t="s">
        <v>439</v>
      </c>
      <c r="Z89" s="587"/>
      <c r="AA89" s="588"/>
      <c r="AB89" s="589" t="s">
        <v>405</v>
      </c>
      <c r="AC89" s="590"/>
      <c r="AD89"/>
      <c r="AE89"/>
      <c r="AF89" s="117"/>
      <c r="AG89" s="555"/>
      <c r="AH89" s="188"/>
      <c r="AI89" s="585" t="s">
        <v>404</v>
      </c>
      <c r="AJ89" s="585" t="s">
        <v>439</v>
      </c>
      <c r="AK89" s="587"/>
      <c r="AL89" s="588"/>
      <c r="AM89" s="589" t="s">
        <v>405</v>
      </c>
      <c r="AN89" s="590"/>
      <c r="AO89"/>
      <c r="AP89"/>
      <c r="AQ89" s="117"/>
      <c r="AR89" s="555"/>
      <c r="AS89" s="188"/>
      <c r="AT89" s="585" t="s">
        <v>404</v>
      </c>
      <c r="AU89" s="585" t="s">
        <v>439</v>
      </c>
      <c r="AV89" s="587"/>
      <c r="AW89" s="588"/>
      <c r="AX89" s="589" t="s">
        <v>405</v>
      </c>
      <c r="AY89" s="590"/>
      <c r="AZ89"/>
      <c r="BA89"/>
      <c r="BB89" s="117"/>
      <c r="BC89" s="555"/>
      <c r="BD89" s="236"/>
      <c r="BE89" s="585" t="s">
        <v>404</v>
      </c>
      <c r="BF89" s="585" t="s">
        <v>439</v>
      </c>
      <c r="BG89" s="587"/>
      <c r="BH89" s="588"/>
      <c r="BI89" s="589" t="s">
        <v>405</v>
      </c>
      <c r="BJ89" s="590"/>
      <c r="BK89" s="237"/>
      <c r="BL89" s="237"/>
      <c r="BM89" s="237"/>
      <c r="BN89" s="237"/>
      <c r="BO89" s="237"/>
      <c r="BP89" s="238"/>
      <c r="BQ89" s="246"/>
      <c r="BR89" s="249"/>
      <c r="BS89" s="555"/>
    </row>
    <row r="90" spans="1:71" s="186" customFormat="1" ht="30.75" customHeight="1" thickBot="1" x14ac:dyDescent="0.3">
      <c r="A90" s="188"/>
      <c r="B90" s="620"/>
      <c r="C90" s="591" t="s">
        <v>406</v>
      </c>
      <c r="D90" s="621"/>
      <c r="E90" s="622"/>
      <c r="F90" s="126" t="s">
        <v>434</v>
      </c>
      <c r="G90" s="127" t="s">
        <v>435</v>
      </c>
      <c r="H90"/>
      <c r="I90"/>
      <c r="J90" s="117"/>
      <c r="K90" s="555"/>
      <c r="L90" s="188"/>
      <c r="M90" s="620"/>
      <c r="N90" s="591" t="s">
        <v>406</v>
      </c>
      <c r="O90" s="621"/>
      <c r="P90" s="622"/>
      <c r="Q90" s="126" t="s">
        <v>434</v>
      </c>
      <c r="R90" s="127" t="s">
        <v>435</v>
      </c>
      <c r="S90"/>
      <c r="T90"/>
      <c r="U90" s="117"/>
      <c r="V90" s="555"/>
      <c r="W90" s="188"/>
      <c r="X90" s="620"/>
      <c r="Y90" s="591" t="s">
        <v>406</v>
      </c>
      <c r="Z90" s="621"/>
      <c r="AA90" s="622"/>
      <c r="AB90" s="126" t="s">
        <v>434</v>
      </c>
      <c r="AC90" s="127" t="s">
        <v>435</v>
      </c>
      <c r="AD90"/>
      <c r="AE90"/>
      <c r="AF90" s="117"/>
      <c r="AG90" s="555"/>
      <c r="AH90" s="188"/>
      <c r="AI90" s="586"/>
      <c r="AJ90" s="591" t="s">
        <v>406</v>
      </c>
      <c r="AK90" s="592"/>
      <c r="AL90" s="593"/>
      <c r="AM90" s="126" t="s">
        <v>434</v>
      </c>
      <c r="AN90" s="127" t="s">
        <v>435</v>
      </c>
      <c r="AO90"/>
      <c r="AP90"/>
      <c r="AQ90" s="117"/>
      <c r="AR90" s="555"/>
      <c r="AS90" s="188"/>
      <c r="AT90" s="586"/>
      <c r="AU90" s="591" t="s">
        <v>406</v>
      </c>
      <c r="AV90" s="592"/>
      <c r="AW90" s="593"/>
      <c r="AX90" s="126" t="s">
        <v>434</v>
      </c>
      <c r="AY90" s="127" t="s">
        <v>435</v>
      </c>
      <c r="AZ90"/>
      <c r="BA90"/>
      <c r="BB90" s="117"/>
      <c r="BC90" s="555"/>
      <c r="BD90" s="236"/>
      <c r="BE90" s="586"/>
      <c r="BF90" s="591" t="s">
        <v>406</v>
      </c>
      <c r="BG90" s="592"/>
      <c r="BH90" s="593"/>
      <c r="BI90" s="126" t="s">
        <v>434</v>
      </c>
      <c r="BJ90" s="127" t="s">
        <v>435</v>
      </c>
      <c r="BK90" s="237"/>
      <c r="BL90" s="237"/>
      <c r="BM90" s="237"/>
      <c r="BN90" s="237"/>
      <c r="BO90" s="237"/>
      <c r="BP90" s="238"/>
      <c r="BQ90" s="246"/>
      <c r="BR90" s="249"/>
      <c r="BS90" s="555"/>
    </row>
    <row r="91" spans="1:71" s="186" customFormat="1" ht="21.75" customHeight="1" thickBot="1" x14ac:dyDescent="0.3">
      <c r="A91" s="188"/>
      <c r="B91" s="128">
        <v>1</v>
      </c>
      <c r="C91" s="594" t="s">
        <v>407</v>
      </c>
      <c r="D91" s="595"/>
      <c r="E91" s="596"/>
      <c r="F91" s="131" t="s">
        <v>434</v>
      </c>
      <c r="G91" s="131"/>
      <c r="H91">
        <f t="shared" ref="H91:H107" si="49">IF(F91="SI",1,0)</f>
        <v>1</v>
      </c>
      <c r="I91">
        <f>IF(G91="NO",1,0)</f>
        <v>0</v>
      </c>
      <c r="J91" s="117"/>
      <c r="K91" s="555"/>
      <c r="L91" s="188"/>
      <c r="M91" s="128">
        <v>1</v>
      </c>
      <c r="N91" s="594" t="s">
        <v>407</v>
      </c>
      <c r="O91" s="595"/>
      <c r="P91" s="596"/>
      <c r="Q91" s="131"/>
      <c r="R91" s="131"/>
      <c r="S91">
        <f t="shared" ref="S91:S107" si="50">IF(Q91="SI",1,0)</f>
        <v>0</v>
      </c>
      <c r="T91">
        <f>IF(R91="NO",1,0)</f>
        <v>0</v>
      </c>
      <c r="U91" s="117"/>
      <c r="V91" s="555"/>
      <c r="W91" s="188"/>
      <c r="X91" s="128">
        <v>1</v>
      </c>
      <c r="Y91" s="594" t="s">
        <v>407</v>
      </c>
      <c r="Z91" s="595"/>
      <c r="AA91" s="596"/>
      <c r="AB91" s="131" t="s">
        <v>434</v>
      </c>
      <c r="AC91" s="131"/>
      <c r="AD91">
        <f t="shared" ref="AD91:AD108" si="51">IF(AB91="SI",1,0)</f>
        <v>1</v>
      </c>
      <c r="AE91">
        <f>IF(AC91="NO",1,0)</f>
        <v>0</v>
      </c>
      <c r="AF91" s="117"/>
      <c r="AG91" s="555"/>
      <c r="AH91" s="188"/>
      <c r="AI91" s="128">
        <v>1</v>
      </c>
      <c r="AJ91" s="594" t="s">
        <v>407</v>
      </c>
      <c r="AK91" s="595"/>
      <c r="AL91" s="596"/>
      <c r="AM91" s="131" t="s">
        <v>434</v>
      </c>
      <c r="AN91" s="253"/>
      <c r="AO91">
        <f t="shared" ref="AO91:AO108" si="52">IF(AM91="SI",1,0)</f>
        <v>1</v>
      </c>
      <c r="AP91">
        <f>IF(AN91="NO",1,0)</f>
        <v>0</v>
      </c>
      <c r="AQ91" s="117"/>
      <c r="AR91" s="555"/>
      <c r="AS91" s="188"/>
      <c r="AT91" s="128">
        <v>1</v>
      </c>
      <c r="AU91" s="594" t="s">
        <v>407</v>
      </c>
      <c r="AV91" s="595"/>
      <c r="AW91" s="596"/>
      <c r="AX91" s="131" t="s">
        <v>434</v>
      </c>
      <c r="AY91" s="131"/>
      <c r="AZ91">
        <f t="shared" ref="AZ91:AZ107" si="53">IF(AX91="SI",1,0)</f>
        <v>1</v>
      </c>
      <c r="BA91">
        <f>IF(AY91="NO",1,0)</f>
        <v>0</v>
      </c>
      <c r="BB91" s="117"/>
      <c r="BC91" s="555"/>
      <c r="BD91" s="236"/>
      <c r="BE91" s="128">
        <v>1</v>
      </c>
      <c r="BF91" s="594" t="s">
        <v>407</v>
      </c>
      <c r="BG91" s="595"/>
      <c r="BH91" s="596"/>
      <c r="BI91" s="131" t="str">
        <f>IF($BQ91=1,"SI","")</f>
        <v>SI</v>
      </c>
      <c r="BJ91" s="131" t="str">
        <f>IF($BQ91=0,"NO","")</f>
        <v/>
      </c>
      <c r="BK91" s="237">
        <f t="shared" ref="BK91:BK97" si="54">H91</f>
        <v>1</v>
      </c>
      <c r="BL91" s="237">
        <f t="shared" ref="BL91:BL97" si="55">S91</f>
        <v>0</v>
      </c>
      <c r="BM91" s="237">
        <f t="shared" ref="BM91:BM97" si="56">AD91</f>
        <v>1</v>
      </c>
      <c r="BN91" s="237">
        <f t="shared" ref="BN91:BN97" si="57">AO91</f>
        <v>1</v>
      </c>
      <c r="BO91" s="237">
        <f t="shared" ref="BO91:BO97" si="58">AZ91</f>
        <v>1</v>
      </c>
      <c r="BP91" s="244">
        <f t="shared" ref="BP91:BP97" si="59">COUNTIF(BK91:BO91,1)</f>
        <v>4</v>
      </c>
      <c r="BQ91" s="247">
        <f t="shared" ref="BQ91:BQ109" si="60">IF(BP91&gt;=3,1,0)</f>
        <v>1</v>
      </c>
      <c r="BR91" s="249"/>
      <c r="BS91" s="555"/>
    </row>
    <row r="92" spans="1:71" s="186" customFormat="1" ht="21.75" customHeight="1" thickBot="1" x14ac:dyDescent="0.3">
      <c r="A92" s="188"/>
      <c r="B92" s="129">
        <v>2</v>
      </c>
      <c r="C92" s="560" t="s">
        <v>408</v>
      </c>
      <c r="D92" s="561"/>
      <c r="E92" s="562"/>
      <c r="F92" s="132" t="s">
        <v>434</v>
      </c>
      <c r="G92" s="133"/>
      <c r="H92">
        <f t="shared" si="49"/>
        <v>1</v>
      </c>
      <c r="I92">
        <f t="shared" ref="I92:I107" si="61">IF(G92="SI",1,0)</f>
        <v>0</v>
      </c>
      <c r="J92" s="117"/>
      <c r="K92" s="555"/>
      <c r="L92" s="188"/>
      <c r="M92" s="129">
        <v>2</v>
      </c>
      <c r="N92" s="560" t="s">
        <v>408</v>
      </c>
      <c r="O92" s="561"/>
      <c r="P92" s="562"/>
      <c r="Q92" s="132"/>
      <c r="R92" s="133"/>
      <c r="S92">
        <f t="shared" si="50"/>
        <v>0</v>
      </c>
      <c r="T92">
        <f t="shared" ref="T92:T107" si="62">IF(R92="SI",1,0)</f>
        <v>0</v>
      </c>
      <c r="U92" s="117"/>
      <c r="V92" s="555"/>
      <c r="W92" s="188"/>
      <c r="X92" s="129">
        <v>2</v>
      </c>
      <c r="Y92" s="560" t="s">
        <v>408</v>
      </c>
      <c r="Z92" s="561"/>
      <c r="AA92" s="562"/>
      <c r="AB92" s="132" t="s">
        <v>434</v>
      </c>
      <c r="AC92" s="133"/>
      <c r="AD92">
        <f t="shared" si="51"/>
        <v>1</v>
      </c>
      <c r="AE92">
        <f t="shared" ref="AE92:AE107" si="63">IF(AC92="SI",1,0)</f>
        <v>0</v>
      </c>
      <c r="AF92" s="117"/>
      <c r="AG92" s="555"/>
      <c r="AH92" s="188"/>
      <c r="AI92" s="129">
        <v>2</v>
      </c>
      <c r="AJ92" s="560" t="s">
        <v>408</v>
      </c>
      <c r="AK92" s="561"/>
      <c r="AL92" s="562"/>
      <c r="AM92" s="132"/>
      <c r="AN92" s="133" t="s">
        <v>435</v>
      </c>
      <c r="AO92">
        <f t="shared" si="52"/>
        <v>0</v>
      </c>
      <c r="AP92">
        <f t="shared" ref="AP92:AP107" si="64">IF(AN92="SI",1,0)</f>
        <v>0</v>
      </c>
      <c r="AQ92" s="117"/>
      <c r="AR92" s="555"/>
      <c r="AS92" s="188"/>
      <c r="AT92" s="129">
        <v>2</v>
      </c>
      <c r="AU92" s="560" t="s">
        <v>408</v>
      </c>
      <c r="AV92" s="561"/>
      <c r="AW92" s="562"/>
      <c r="AX92" s="132"/>
      <c r="AY92" s="133"/>
      <c r="AZ92">
        <f t="shared" si="53"/>
        <v>0</v>
      </c>
      <c r="BA92">
        <f t="shared" ref="BA92:BA108" si="65">IF(AY92="SI",1,0)</f>
        <v>0</v>
      </c>
      <c r="BB92" s="117"/>
      <c r="BC92" s="555"/>
      <c r="BD92" s="236"/>
      <c r="BE92" s="129">
        <v>2</v>
      </c>
      <c r="BF92" s="560" t="s">
        <v>408</v>
      </c>
      <c r="BG92" s="561"/>
      <c r="BH92" s="562"/>
      <c r="BI92" s="131" t="str">
        <f t="shared" ref="BI92:BI109" si="66">IF($BQ92=1,"SI","")</f>
        <v/>
      </c>
      <c r="BJ92" s="131" t="str">
        <f t="shared" ref="BJ92:BJ109" si="67">IF($BQ92=0,"NO","")</f>
        <v>NO</v>
      </c>
      <c r="BK92" s="237">
        <f t="shared" si="54"/>
        <v>1</v>
      </c>
      <c r="BL92" s="237">
        <f t="shared" si="55"/>
        <v>0</v>
      </c>
      <c r="BM92" s="237">
        <f t="shared" si="56"/>
        <v>1</v>
      </c>
      <c r="BN92" s="237">
        <f t="shared" si="57"/>
        <v>0</v>
      </c>
      <c r="BO92" s="237">
        <f t="shared" si="58"/>
        <v>0</v>
      </c>
      <c r="BP92" s="244">
        <f t="shared" si="59"/>
        <v>2</v>
      </c>
      <c r="BQ92" s="247">
        <f t="shared" si="60"/>
        <v>0</v>
      </c>
      <c r="BR92" s="249"/>
      <c r="BS92" s="555"/>
    </row>
    <row r="93" spans="1:71" s="186" customFormat="1" ht="21.75" customHeight="1" thickBot="1" x14ac:dyDescent="0.3">
      <c r="A93" s="188"/>
      <c r="B93" s="129">
        <v>3</v>
      </c>
      <c r="C93" s="560" t="s">
        <v>409</v>
      </c>
      <c r="D93" s="561"/>
      <c r="E93" s="562"/>
      <c r="F93" s="132"/>
      <c r="G93" s="133" t="s">
        <v>435</v>
      </c>
      <c r="H93">
        <f t="shared" si="49"/>
        <v>0</v>
      </c>
      <c r="I93">
        <f t="shared" si="61"/>
        <v>0</v>
      </c>
      <c r="J93" s="117"/>
      <c r="K93" s="555"/>
      <c r="L93" s="188"/>
      <c r="M93" s="129">
        <v>3</v>
      </c>
      <c r="N93" s="560" t="s">
        <v>409</v>
      </c>
      <c r="O93" s="561"/>
      <c r="P93" s="562"/>
      <c r="Q93" s="132"/>
      <c r="R93" s="133"/>
      <c r="S93">
        <f t="shared" si="50"/>
        <v>0</v>
      </c>
      <c r="T93">
        <f t="shared" si="62"/>
        <v>0</v>
      </c>
      <c r="U93" s="117"/>
      <c r="V93" s="555"/>
      <c r="W93" s="188"/>
      <c r="X93" s="129">
        <v>3</v>
      </c>
      <c r="Y93" s="560" t="s">
        <v>409</v>
      </c>
      <c r="Z93" s="561"/>
      <c r="AA93" s="562"/>
      <c r="AB93" s="132" t="s">
        <v>434</v>
      </c>
      <c r="AC93" s="133"/>
      <c r="AD93">
        <f t="shared" si="51"/>
        <v>1</v>
      </c>
      <c r="AE93">
        <f t="shared" si="63"/>
        <v>0</v>
      </c>
      <c r="AF93" s="117"/>
      <c r="AG93" s="555"/>
      <c r="AH93" s="188"/>
      <c r="AI93" s="129">
        <v>3</v>
      </c>
      <c r="AJ93" s="560" t="s">
        <v>409</v>
      </c>
      <c r="AK93" s="561"/>
      <c r="AL93" s="562"/>
      <c r="AM93" s="132"/>
      <c r="AN93" s="133" t="s">
        <v>435</v>
      </c>
      <c r="AO93">
        <f t="shared" si="52"/>
        <v>0</v>
      </c>
      <c r="AP93">
        <f t="shared" si="64"/>
        <v>0</v>
      </c>
      <c r="AQ93" s="117"/>
      <c r="AR93" s="555"/>
      <c r="AS93" s="188"/>
      <c r="AT93" s="129">
        <v>3</v>
      </c>
      <c r="AU93" s="560" t="s">
        <v>409</v>
      </c>
      <c r="AV93" s="561"/>
      <c r="AW93" s="562"/>
      <c r="AX93" s="132"/>
      <c r="AY93" s="133"/>
      <c r="AZ93">
        <f t="shared" si="53"/>
        <v>0</v>
      </c>
      <c r="BA93">
        <f t="shared" si="65"/>
        <v>0</v>
      </c>
      <c r="BB93" s="117"/>
      <c r="BC93" s="555"/>
      <c r="BD93" s="236"/>
      <c r="BE93" s="129">
        <v>3</v>
      </c>
      <c r="BF93" s="560" t="s">
        <v>409</v>
      </c>
      <c r="BG93" s="561"/>
      <c r="BH93" s="562"/>
      <c r="BI93" s="131" t="str">
        <f t="shared" si="66"/>
        <v/>
      </c>
      <c r="BJ93" s="131" t="str">
        <f t="shared" si="67"/>
        <v>NO</v>
      </c>
      <c r="BK93" s="237">
        <f t="shared" si="54"/>
        <v>0</v>
      </c>
      <c r="BL93" s="237">
        <f t="shared" si="55"/>
        <v>0</v>
      </c>
      <c r="BM93" s="237">
        <f t="shared" si="56"/>
        <v>1</v>
      </c>
      <c r="BN93" s="237">
        <f t="shared" si="57"/>
        <v>0</v>
      </c>
      <c r="BO93" s="237">
        <f t="shared" si="58"/>
        <v>0</v>
      </c>
      <c r="BP93" s="244">
        <f t="shared" si="59"/>
        <v>1</v>
      </c>
      <c r="BQ93" s="247">
        <f t="shared" si="60"/>
        <v>0</v>
      </c>
      <c r="BR93" s="249"/>
      <c r="BS93" s="555"/>
    </row>
    <row r="94" spans="1:71" s="186" customFormat="1" ht="21.75" customHeight="1" thickBot="1" x14ac:dyDescent="0.3">
      <c r="A94" s="188"/>
      <c r="B94" s="129">
        <v>4</v>
      </c>
      <c r="C94" s="560" t="s">
        <v>410</v>
      </c>
      <c r="D94" s="561"/>
      <c r="E94" s="562"/>
      <c r="F94" s="132"/>
      <c r="G94" s="133" t="s">
        <v>435</v>
      </c>
      <c r="H94">
        <f t="shared" si="49"/>
        <v>0</v>
      </c>
      <c r="I94">
        <f t="shared" si="61"/>
        <v>0</v>
      </c>
      <c r="J94" s="117"/>
      <c r="K94" s="555"/>
      <c r="L94" s="188"/>
      <c r="M94" s="129">
        <v>4</v>
      </c>
      <c r="N94" s="560" t="s">
        <v>410</v>
      </c>
      <c r="O94" s="561"/>
      <c r="P94" s="562"/>
      <c r="Q94" s="132"/>
      <c r="R94" s="133"/>
      <c r="S94">
        <f t="shared" si="50"/>
        <v>0</v>
      </c>
      <c r="T94">
        <f t="shared" si="62"/>
        <v>0</v>
      </c>
      <c r="U94" s="117"/>
      <c r="V94" s="555"/>
      <c r="W94" s="188"/>
      <c r="X94" s="129">
        <v>4</v>
      </c>
      <c r="Y94" s="560" t="s">
        <v>410</v>
      </c>
      <c r="Z94" s="561"/>
      <c r="AA94" s="562"/>
      <c r="AB94" s="132" t="s">
        <v>434</v>
      </c>
      <c r="AC94" s="133"/>
      <c r="AD94">
        <f t="shared" si="51"/>
        <v>1</v>
      </c>
      <c r="AE94">
        <f t="shared" si="63"/>
        <v>0</v>
      </c>
      <c r="AF94" s="117"/>
      <c r="AG94" s="555"/>
      <c r="AH94" s="188"/>
      <c r="AI94" s="129">
        <v>4</v>
      </c>
      <c r="AJ94" s="560" t="s">
        <v>410</v>
      </c>
      <c r="AK94" s="561"/>
      <c r="AL94" s="562"/>
      <c r="AM94" s="132"/>
      <c r="AN94" s="133" t="s">
        <v>435</v>
      </c>
      <c r="AO94">
        <f t="shared" si="52"/>
        <v>0</v>
      </c>
      <c r="AP94">
        <f t="shared" si="64"/>
        <v>0</v>
      </c>
      <c r="AQ94" s="117"/>
      <c r="AR94" s="555"/>
      <c r="AS94" s="188"/>
      <c r="AT94" s="129">
        <v>4</v>
      </c>
      <c r="AU94" s="560" t="s">
        <v>410</v>
      </c>
      <c r="AV94" s="561"/>
      <c r="AW94" s="562"/>
      <c r="AX94" s="132"/>
      <c r="AY94" s="133"/>
      <c r="AZ94">
        <f t="shared" si="53"/>
        <v>0</v>
      </c>
      <c r="BA94">
        <f t="shared" si="65"/>
        <v>0</v>
      </c>
      <c r="BB94" s="117"/>
      <c r="BC94" s="555"/>
      <c r="BD94" s="236"/>
      <c r="BE94" s="129">
        <v>4</v>
      </c>
      <c r="BF94" s="560" t="s">
        <v>410</v>
      </c>
      <c r="BG94" s="561"/>
      <c r="BH94" s="562"/>
      <c r="BI94" s="131" t="str">
        <f t="shared" si="66"/>
        <v/>
      </c>
      <c r="BJ94" s="131" t="str">
        <f t="shared" si="67"/>
        <v>NO</v>
      </c>
      <c r="BK94" s="237">
        <f t="shared" si="54"/>
        <v>0</v>
      </c>
      <c r="BL94" s="237">
        <f t="shared" si="55"/>
        <v>0</v>
      </c>
      <c r="BM94" s="237">
        <f t="shared" si="56"/>
        <v>1</v>
      </c>
      <c r="BN94" s="237">
        <f t="shared" si="57"/>
        <v>0</v>
      </c>
      <c r="BO94" s="237">
        <f t="shared" si="58"/>
        <v>0</v>
      </c>
      <c r="BP94" s="244">
        <f t="shared" si="59"/>
        <v>1</v>
      </c>
      <c r="BQ94" s="247">
        <f t="shared" si="60"/>
        <v>0</v>
      </c>
      <c r="BR94" s="249"/>
      <c r="BS94" s="555"/>
    </row>
    <row r="95" spans="1:71" s="186" customFormat="1" ht="21.75" customHeight="1" thickBot="1" x14ac:dyDescent="0.3">
      <c r="A95" s="188"/>
      <c r="B95" s="129">
        <v>5</v>
      </c>
      <c r="C95" s="560" t="s">
        <v>411</v>
      </c>
      <c r="D95" s="561"/>
      <c r="E95" s="562"/>
      <c r="F95" s="132" t="s">
        <v>434</v>
      </c>
      <c r="G95" s="133"/>
      <c r="H95">
        <f t="shared" si="49"/>
        <v>1</v>
      </c>
      <c r="I95">
        <f t="shared" si="61"/>
        <v>0</v>
      </c>
      <c r="J95" s="117"/>
      <c r="K95" s="555"/>
      <c r="L95" s="188"/>
      <c r="M95" s="129">
        <v>5</v>
      </c>
      <c r="N95" s="560" t="s">
        <v>411</v>
      </c>
      <c r="O95" s="561"/>
      <c r="P95" s="562"/>
      <c r="Q95" s="132"/>
      <c r="R95" s="133"/>
      <c r="S95">
        <f t="shared" si="50"/>
        <v>0</v>
      </c>
      <c r="T95">
        <f t="shared" si="62"/>
        <v>0</v>
      </c>
      <c r="U95" s="117"/>
      <c r="V95" s="555"/>
      <c r="W95" s="188"/>
      <c r="X95" s="129">
        <v>5</v>
      </c>
      <c r="Y95" s="560" t="s">
        <v>411</v>
      </c>
      <c r="Z95" s="561"/>
      <c r="AA95" s="562"/>
      <c r="AB95" s="132" t="s">
        <v>434</v>
      </c>
      <c r="AC95" s="133"/>
      <c r="AD95">
        <f t="shared" si="51"/>
        <v>1</v>
      </c>
      <c r="AE95">
        <f t="shared" si="63"/>
        <v>0</v>
      </c>
      <c r="AF95" s="117"/>
      <c r="AG95" s="555"/>
      <c r="AH95" s="188"/>
      <c r="AI95" s="129">
        <v>5</v>
      </c>
      <c r="AJ95" s="560" t="s">
        <v>411</v>
      </c>
      <c r="AK95" s="561"/>
      <c r="AL95" s="562"/>
      <c r="AM95" s="132" t="s">
        <v>434</v>
      </c>
      <c r="AN95" s="133"/>
      <c r="AO95">
        <f t="shared" si="52"/>
        <v>1</v>
      </c>
      <c r="AP95">
        <f t="shared" si="64"/>
        <v>0</v>
      </c>
      <c r="AQ95" s="117"/>
      <c r="AR95" s="555"/>
      <c r="AS95" s="188"/>
      <c r="AT95" s="129">
        <v>5</v>
      </c>
      <c r="AU95" s="560" t="s">
        <v>411</v>
      </c>
      <c r="AV95" s="561"/>
      <c r="AW95" s="562"/>
      <c r="AX95" s="132" t="s">
        <v>434</v>
      </c>
      <c r="AY95" s="133"/>
      <c r="AZ95">
        <f t="shared" si="53"/>
        <v>1</v>
      </c>
      <c r="BA95">
        <f t="shared" si="65"/>
        <v>0</v>
      </c>
      <c r="BB95" s="117"/>
      <c r="BC95" s="555"/>
      <c r="BD95" s="236"/>
      <c r="BE95" s="129">
        <v>5</v>
      </c>
      <c r="BF95" s="560" t="s">
        <v>411</v>
      </c>
      <c r="BG95" s="561"/>
      <c r="BH95" s="562"/>
      <c r="BI95" s="131" t="str">
        <f t="shared" si="66"/>
        <v>SI</v>
      </c>
      <c r="BJ95" s="131" t="str">
        <f t="shared" si="67"/>
        <v/>
      </c>
      <c r="BK95" s="237">
        <f t="shared" si="54"/>
        <v>1</v>
      </c>
      <c r="BL95" s="237">
        <f t="shared" si="55"/>
        <v>0</v>
      </c>
      <c r="BM95" s="237">
        <f t="shared" si="56"/>
        <v>1</v>
      </c>
      <c r="BN95" s="237">
        <f t="shared" si="57"/>
        <v>1</v>
      </c>
      <c r="BO95" s="237">
        <f t="shared" si="58"/>
        <v>1</v>
      </c>
      <c r="BP95" s="244">
        <f t="shared" si="59"/>
        <v>4</v>
      </c>
      <c r="BQ95" s="247">
        <f t="shared" si="60"/>
        <v>1</v>
      </c>
      <c r="BR95" s="249"/>
      <c r="BS95" s="555"/>
    </row>
    <row r="96" spans="1:71" s="186" customFormat="1" ht="21.75" customHeight="1" thickBot="1" x14ac:dyDescent="0.3">
      <c r="A96" s="188"/>
      <c r="B96" s="129">
        <v>6</v>
      </c>
      <c r="C96" s="560" t="s">
        <v>412</v>
      </c>
      <c r="D96" s="561"/>
      <c r="E96" s="562"/>
      <c r="F96" s="132" t="s">
        <v>434</v>
      </c>
      <c r="G96" s="133"/>
      <c r="H96">
        <f t="shared" si="49"/>
        <v>1</v>
      </c>
      <c r="I96">
        <f t="shared" si="61"/>
        <v>0</v>
      </c>
      <c r="J96" s="117"/>
      <c r="K96" s="555"/>
      <c r="L96" s="188"/>
      <c r="M96" s="129">
        <v>6</v>
      </c>
      <c r="N96" s="560" t="s">
        <v>412</v>
      </c>
      <c r="O96" s="561"/>
      <c r="P96" s="562"/>
      <c r="Q96" s="132"/>
      <c r="R96" s="133"/>
      <c r="S96">
        <f t="shared" si="50"/>
        <v>0</v>
      </c>
      <c r="T96">
        <f t="shared" si="62"/>
        <v>0</v>
      </c>
      <c r="U96" s="117"/>
      <c r="V96" s="555"/>
      <c r="W96" s="188"/>
      <c r="X96" s="129">
        <v>6</v>
      </c>
      <c r="Y96" s="560" t="s">
        <v>412</v>
      </c>
      <c r="Z96" s="561"/>
      <c r="AA96" s="562"/>
      <c r="AB96" s="132" t="s">
        <v>434</v>
      </c>
      <c r="AC96" s="133"/>
      <c r="AD96">
        <f t="shared" si="51"/>
        <v>1</v>
      </c>
      <c r="AE96">
        <f t="shared" si="63"/>
        <v>0</v>
      </c>
      <c r="AF96" s="117"/>
      <c r="AG96" s="555"/>
      <c r="AH96" s="188"/>
      <c r="AI96" s="129">
        <v>6</v>
      </c>
      <c r="AJ96" s="560" t="s">
        <v>412</v>
      </c>
      <c r="AK96" s="561"/>
      <c r="AL96" s="562"/>
      <c r="AM96" s="132" t="s">
        <v>434</v>
      </c>
      <c r="AN96" s="133"/>
      <c r="AO96">
        <f t="shared" si="52"/>
        <v>1</v>
      </c>
      <c r="AP96">
        <f t="shared" si="64"/>
        <v>0</v>
      </c>
      <c r="AQ96" s="117"/>
      <c r="AR96" s="555"/>
      <c r="AS96" s="188"/>
      <c r="AT96" s="129">
        <v>6</v>
      </c>
      <c r="AU96" s="560" t="s">
        <v>412</v>
      </c>
      <c r="AV96" s="561"/>
      <c r="AW96" s="562"/>
      <c r="AX96" s="132" t="s">
        <v>434</v>
      </c>
      <c r="AY96" s="133"/>
      <c r="AZ96">
        <f t="shared" si="53"/>
        <v>1</v>
      </c>
      <c r="BA96">
        <f t="shared" si="65"/>
        <v>0</v>
      </c>
      <c r="BB96" s="117"/>
      <c r="BC96" s="555"/>
      <c r="BD96" s="236"/>
      <c r="BE96" s="129">
        <v>6</v>
      </c>
      <c r="BF96" s="560" t="s">
        <v>412</v>
      </c>
      <c r="BG96" s="561"/>
      <c r="BH96" s="562"/>
      <c r="BI96" s="131" t="str">
        <f t="shared" si="66"/>
        <v>SI</v>
      </c>
      <c r="BJ96" s="131" t="str">
        <f t="shared" si="67"/>
        <v/>
      </c>
      <c r="BK96" s="237">
        <f t="shared" si="54"/>
        <v>1</v>
      </c>
      <c r="BL96" s="237">
        <f t="shared" si="55"/>
        <v>0</v>
      </c>
      <c r="BM96" s="237">
        <f t="shared" si="56"/>
        <v>1</v>
      </c>
      <c r="BN96" s="237">
        <f t="shared" si="57"/>
        <v>1</v>
      </c>
      <c r="BO96" s="237">
        <f t="shared" si="58"/>
        <v>1</v>
      </c>
      <c r="BP96" s="244">
        <f t="shared" si="59"/>
        <v>4</v>
      </c>
      <c r="BQ96" s="247">
        <f t="shared" si="60"/>
        <v>1</v>
      </c>
      <c r="BR96" s="249"/>
      <c r="BS96" s="555"/>
    </row>
    <row r="97" spans="1:71" ht="21.75" customHeight="1" thickBot="1" x14ac:dyDescent="0.3">
      <c r="A97" s="188"/>
      <c r="B97" s="129">
        <v>7</v>
      </c>
      <c r="C97" s="560" t="s">
        <v>413</v>
      </c>
      <c r="D97" s="561"/>
      <c r="E97" s="562"/>
      <c r="F97" s="132" t="s">
        <v>434</v>
      </c>
      <c r="G97" s="133"/>
      <c r="H97">
        <f t="shared" si="49"/>
        <v>1</v>
      </c>
      <c r="I97">
        <f t="shared" si="61"/>
        <v>0</v>
      </c>
      <c r="J97" s="117"/>
      <c r="K97" s="555"/>
      <c r="L97" s="188"/>
      <c r="M97" s="129">
        <v>7</v>
      </c>
      <c r="N97" s="560" t="s">
        <v>413</v>
      </c>
      <c r="O97" s="561"/>
      <c r="P97" s="562"/>
      <c r="Q97" s="132"/>
      <c r="R97" s="133"/>
      <c r="S97">
        <f t="shared" si="50"/>
        <v>0</v>
      </c>
      <c r="T97">
        <f t="shared" si="62"/>
        <v>0</v>
      </c>
      <c r="U97" s="117"/>
      <c r="V97" s="555"/>
      <c r="W97" s="188"/>
      <c r="X97" s="129">
        <v>7</v>
      </c>
      <c r="Y97" s="560" t="s">
        <v>413</v>
      </c>
      <c r="Z97" s="561"/>
      <c r="AA97" s="562"/>
      <c r="AB97" s="132" t="s">
        <v>434</v>
      </c>
      <c r="AC97" s="133"/>
      <c r="AD97">
        <f t="shared" si="51"/>
        <v>1</v>
      </c>
      <c r="AE97">
        <f t="shared" si="63"/>
        <v>0</v>
      </c>
      <c r="AF97" s="117"/>
      <c r="AG97" s="555"/>
      <c r="AH97" s="188"/>
      <c r="AI97" s="129">
        <v>7</v>
      </c>
      <c r="AJ97" s="560" t="s">
        <v>413</v>
      </c>
      <c r="AK97" s="561"/>
      <c r="AL97" s="562"/>
      <c r="AM97" s="132" t="s">
        <v>434</v>
      </c>
      <c r="AN97" s="133"/>
      <c r="AO97">
        <f t="shared" si="52"/>
        <v>1</v>
      </c>
      <c r="AP97">
        <f t="shared" si="64"/>
        <v>0</v>
      </c>
      <c r="AQ97" s="117"/>
      <c r="AR97" s="555"/>
      <c r="AS97" s="188"/>
      <c r="AT97" s="129">
        <v>7</v>
      </c>
      <c r="AU97" s="560" t="s">
        <v>413</v>
      </c>
      <c r="AV97" s="561"/>
      <c r="AW97" s="562"/>
      <c r="AX97" s="132" t="s">
        <v>434</v>
      </c>
      <c r="AY97" s="133"/>
      <c r="AZ97">
        <f t="shared" si="53"/>
        <v>1</v>
      </c>
      <c r="BA97">
        <f t="shared" si="65"/>
        <v>0</v>
      </c>
      <c r="BB97" s="117"/>
      <c r="BC97" s="555"/>
      <c r="BD97" s="236"/>
      <c r="BE97" s="129">
        <v>7</v>
      </c>
      <c r="BF97" s="560" t="s">
        <v>413</v>
      </c>
      <c r="BG97" s="561"/>
      <c r="BH97" s="562"/>
      <c r="BI97" s="131" t="str">
        <f t="shared" si="66"/>
        <v>SI</v>
      </c>
      <c r="BJ97" s="131" t="str">
        <f t="shared" si="67"/>
        <v/>
      </c>
      <c r="BK97" s="237">
        <f t="shared" si="54"/>
        <v>1</v>
      </c>
      <c r="BL97" s="237">
        <f t="shared" si="55"/>
        <v>0</v>
      </c>
      <c r="BM97" s="237">
        <f t="shared" si="56"/>
        <v>1</v>
      </c>
      <c r="BN97" s="237">
        <f t="shared" si="57"/>
        <v>1</v>
      </c>
      <c r="BO97" s="237">
        <f t="shared" si="58"/>
        <v>1</v>
      </c>
      <c r="BP97" s="244">
        <f t="shared" si="59"/>
        <v>4</v>
      </c>
      <c r="BQ97" s="247">
        <f t="shared" si="60"/>
        <v>1</v>
      </c>
      <c r="BR97" s="249"/>
      <c r="BS97" s="555"/>
    </row>
    <row r="98" spans="1:71" ht="35.25" customHeight="1" thickBot="1" x14ac:dyDescent="0.3">
      <c r="A98" s="188"/>
      <c r="B98" s="129">
        <v>8</v>
      </c>
      <c r="C98" s="560" t="s">
        <v>414</v>
      </c>
      <c r="D98" s="561"/>
      <c r="E98" s="562"/>
      <c r="F98" s="132"/>
      <c r="G98" s="133" t="s">
        <v>435</v>
      </c>
      <c r="H98">
        <f t="shared" si="49"/>
        <v>0</v>
      </c>
      <c r="I98">
        <f t="shared" si="61"/>
        <v>0</v>
      </c>
      <c r="J98" s="117"/>
      <c r="K98" s="555"/>
      <c r="L98" s="188"/>
      <c r="M98" s="129">
        <v>8</v>
      </c>
      <c r="N98" s="560" t="s">
        <v>414</v>
      </c>
      <c r="O98" s="561"/>
      <c r="P98" s="562"/>
      <c r="Q98" s="132"/>
      <c r="R98" s="133"/>
      <c r="S98">
        <f t="shared" si="50"/>
        <v>0</v>
      </c>
      <c r="T98">
        <f t="shared" si="62"/>
        <v>0</v>
      </c>
      <c r="U98" s="117"/>
      <c r="V98" s="555"/>
      <c r="W98" s="188"/>
      <c r="X98" s="129">
        <v>8</v>
      </c>
      <c r="Y98" s="560" t="s">
        <v>414</v>
      </c>
      <c r="Z98" s="561"/>
      <c r="AA98" s="562"/>
      <c r="AB98" s="132" t="s">
        <v>434</v>
      </c>
      <c r="AC98" s="133"/>
      <c r="AD98">
        <f t="shared" si="51"/>
        <v>1</v>
      </c>
      <c r="AE98">
        <f t="shared" si="63"/>
        <v>0</v>
      </c>
      <c r="AF98" s="117"/>
      <c r="AG98" s="555"/>
      <c r="AH98" s="188"/>
      <c r="AI98" s="129">
        <v>8</v>
      </c>
      <c r="AJ98" s="560" t="s">
        <v>414</v>
      </c>
      <c r="AK98" s="561"/>
      <c r="AL98" s="562"/>
      <c r="AM98" s="132" t="s">
        <v>434</v>
      </c>
      <c r="AN98" s="133"/>
      <c r="AO98">
        <f t="shared" si="52"/>
        <v>1</v>
      </c>
      <c r="AP98">
        <f t="shared" si="64"/>
        <v>0</v>
      </c>
      <c r="AQ98" s="117"/>
      <c r="AR98" s="555"/>
      <c r="AS98" s="188"/>
      <c r="AT98" s="129">
        <v>8</v>
      </c>
      <c r="AU98" s="560" t="s">
        <v>414</v>
      </c>
      <c r="AV98" s="561"/>
      <c r="AW98" s="562"/>
      <c r="AX98" s="132"/>
      <c r="AY98" s="133"/>
      <c r="AZ98">
        <f t="shared" si="53"/>
        <v>0</v>
      </c>
      <c r="BA98">
        <f t="shared" si="65"/>
        <v>0</v>
      </c>
      <c r="BB98" s="117"/>
      <c r="BC98" s="555"/>
      <c r="BD98" s="236"/>
      <c r="BE98" s="129">
        <v>8</v>
      </c>
      <c r="BF98" s="560" t="s">
        <v>414</v>
      </c>
      <c r="BG98" s="561"/>
      <c r="BH98" s="562"/>
      <c r="BI98" s="131" t="str">
        <f t="shared" si="66"/>
        <v/>
      </c>
      <c r="BJ98" s="131" t="str">
        <f t="shared" si="67"/>
        <v>NO</v>
      </c>
      <c r="BK98" s="237">
        <f t="shared" ref="BK98:BK109" si="68">H98</f>
        <v>0</v>
      </c>
      <c r="BL98" s="237">
        <f t="shared" ref="BL98:BL109" si="69">S98</f>
        <v>0</v>
      </c>
      <c r="BM98" s="237">
        <f t="shared" ref="BM98:BM109" si="70">AD98</f>
        <v>1</v>
      </c>
      <c r="BN98" s="237">
        <f t="shared" ref="BN98:BN109" si="71">AO98</f>
        <v>1</v>
      </c>
      <c r="BO98" s="237">
        <f t="shared" ref="BO98:BO109" si="72">AZ98</f>
        <v>0</v>
      </c>
      <c r="BP98" s="244">
        <f t="shared" ref="BP98:BP109" si="73">COUNTIF(BK98:BO98,1)</f>
        <v>2</v>
      </c>
      <c r="BQ98" s="247">
        <f t="shared" si="60"/>
        <v>0</v>
      </c>
      <c r="BR98" s="249"/>
      <c r="BS98" s="555"/>
    </row>
    <row r="99" spans="1:71" ht="28.5" customHeight="1" thickBot="1" x14ac:dyDescent="0.3">
      <c r="A99" s="188"/>
      <c r="B99" s="129">
        <v>9</v>
      </c>
      <c r="C99" s="560" t="s">
        <v>415</v>
      </c>
      <c r="D99" s="561"/>
      <c r="E99" s="562"/>
      <c r="F99" s="132" t="s">
        <v>434</v>
      </c>
      <c r="G99" s="133"/>
      <c r="H99">
        <f t="shared" si="49"/>
        <v>1</v>
      </c>
      <c r="I99">
        <f t="shared" si="61"/>
        <v>0</v>
      </c>
      <c r="J99" s="117"/>
      <c r="K99" s="555"/>
      <c r="L99" s="188"/>
      <c r="M99" s="129">
        <v>9</v>
      </c>
      <c r="N99" s="560" t="s">
        <v>415</v>
      </c>
      <c r="O99" s="561"/>
      <c r="P99" s="562"/>
      <c r="Q99" s="132"/>
      <c r="R99" s="133"/>
      <c r="S99">
        <f t="shared" si="50"/>
        <v>0</v>
      </c>
      <c r="T99">
        <f t="shared" si="62"/>
        <v>0</v>
      </c>
      <c r="U99" s="117"/>
      <c r="V99" s="555"/>
      <c r="W99" s="188"/>
      <c r="X99" s="129">
        <v>9</v>
      </c>
      <c r="Y99" s="560" t="s">
        <v>415</v>
      </c>
      <c r="Z99" s="561"/>
      <c r="AA99" s="562"/>
      <c r="AB99" s="132" t="s">
        <v>434</v>
      </c>
      <c r="AC99" s="133"/>
      <c r="AD99">
        <f t="shared" si="51"/>
        <v>1</v>
      </c>
      <c r="AE99">
        <f t="shared" si="63"/>
        <v>0</v>
      </c>
      <c r="AF99" s="117"/>
      <c r="AG99" s="555"/>
      <c r="AH99" s="188"/>
      <c r="AI99" s="129">
        <v>9</v>
      </c>
      <c r="AJ99" s="560" t="s">
        <v>415</v>
      </c>
      <c r="AK99" s="561"/>
      <c r="AL99" s="562"/>
      <c r="AM99" s="132"/>
      <c r="AN99" s="133" t="s">
        <v>435</v>
      </c>
      <c r="AO99">
        <f t="shared" si="52"/>
        <v>0</v>
      </c>
      <c r="AP99">
        <f t="shared" si="64"/>
        <v>0</v>
      </c>
      <c r="AQ99" s="117"/>
      <c r="AR99" s="555"/>
      <c r="AS99" s="188"/>
      <c r="AT99" s="129">
        <v>9</v>
      </c>
      <c r="AU99" s="560" t="s">
        <v>415</v>
      </c>
      <c r="AV99" s="561"/>
      <c r="AW99" s="562"/>
      <c r="AX99" s="132" t="s">
        <v>434</v>
      </c>
      <c r="AY99" s="133"/>
      <c r="AZ99">
        <f t="shared" si="53"/>
        <v>1</v>
      </c>
      <c r="BA99">
        <f t="shared" si="65"/>
        <v>0</v>
      </c>
      <c r="BB99" s="117"/>
      <c r="BC99" s="555"/>
      <c r="BD99" s="236"/>
      <c r="BE99" s="129">
        <v>9</v>
      </c>
      <c r="BF99" s="560" t="s">
        <v>415</v>
      </c>
      <c r="BG99" s="561"/>
      <c r="BH99" s="562"/>
      <c r="BI99" s="131" t="str">
        <f t="shared" si="66"/>
        <v>SI</v>
      </c>
      <c r="BJ99" s="131" t="str">
        <f t="shared" si="67"/>
        <v/>
      </c>
      <c r="BK99" s="237">
        <f t="shared" si="68"/>
        <v>1</v>
      </c>
      <c r="BL99" s="237">
        <f t="shared" si="69"/>
        <v>0</v>
      </c>
      <c r="BM99" s="237">
        <f t="shared" si="70"/>
        <v>1</v>
      </c>
      <c r="BN99" s="237">
        <f t="shared" si="71"/>
        <v>0</v>
      </c>
      <c r="BO99" s="237">
        <f t="shared" si="72"/>
        <v>1</v>
      </c>
      <c r="BP99" s="244">
        <f t="shared" si="73"/>
        <v>3</v>
      </c>
      <c r="BQ99" s="247">
        <f t="shared" si="60"/>
        <v>1</v>
      </c>
      <c r="BR99" s="249"/>
      <c r="BS99" s="555"/>
    </row>
    <row r="100" spans="1:71" ht="21.75" customHeight="1" thickBot="1" x14ac:dyDescent="0.3">
      <c r="A100" s="188"/>
      <c r="B100" s="129">
        <v>10</v>
      </c>
      <c r="C100" s="560" t="s">
        <v>416</v>
      </c>
      <c r="D100" s="561"/>
      <c r="E100" s="562"/>
      <c r="F100" s="132" t="s">
        <v>434</v>
      </c>
      <c r="G100" s="133"/>
      <c r="H100">
        <f t="shared" si="49"/>
        <v>1</v>
      </c>
      <c r="I100">
        <f t="shared" si="61"/>
        <v>0</v>
      </c>
      <c r="J100" s="117"/>
      <c r="K100" s="555"/>
      <c r="L100" s="188"/>
      <c r="M100" s="129">
        <v>10</v>
      </c>
      <c r="N100" s="560" t="s">
        <v>416</v>
      </c>
      <c r="O100" s="561"/>
      <c r="P100" s="562"/>
      <c r="Q100" s="132"/>
      <c r="R100" s="133"/>
      <c r="S100">
        <f t="shared" si="50"/>
        <v>0</v>
      </c>
      <c r="T100">
        <f t="shared" si="62"/>
        <v>0</v>
      </c>
      <c r="U100" s="117"/>
      <c r="V100" s="555"/>
      <c r="W100" s="188"/>
      <c r="X100" s="129">
        <v>10</v>
      </c>
      <c r="Y100" s="560" t="s">
        <v>416</v>
      </c>
      <c r="Z100" s="561"/>
      <c r="AA100" s="562"/>
      <c r="AB100" s="132" t="s">
        <v>434</v>
      </c>
      <c r="AC100" s="133"/>
      <c r="AD100">
        <f t="shared" si="51"/>
        <v>1</v>
      </c>
      <c r="AE100">
        <f t="shared" si="63"/>
        <v>0</v>
      </c>
      <c r="AF100" s="117"/>
      <c r="AG100" s="555"/>
      <c r="AH100" s="188"/>
      <c r="AI100" s="129">
        <v>10</v>
      </c>
      <c r="AJ100" s="560" t="s">
        <v>416</v>
      </c>
      <c r="AK100" s="561"/>
      <c r="AL100" s="562"/>
      <c r="AM100" s="132" t="s">
        <v>434</v>
      </c>
      <c r="AN100" s="133"/>
      <c r="AO100">
        <f t="shared" si="52"/>
        <v>1</v>
      </c>
      <c r="AP100">
        <f t="shared" si="64"/>
        <v>0</v>
      </c>
      <c r="AQ100" s="117"/>
      <c r="AR100" s="555"/>
      <c r="AS100" s="188"/>
      <c r="AT100" s="129">
        <v>10</v>
      </c>
      <c r="AU100" s="560" t="s">
        <v>416</v>
      </c>
      <c r="AV100" s="561"/>
      <c r="AW100" s="562"/>
      <c r="AX100" s="132" t="s">
        <v>434</v>
      </c>
      <c r="AY100" s="133"/>
      <c r="AZ100">
        <f t="shared" si="53"/>
        <v>1</v>
      </c>
      <c r="BA100">
        <f t="shared" si="65"/>
        <v>0</v>
      </c>
      <c r="BB100" s="117"/>
      <c r="BC100" s="555"/>
      <c r="BD100" s="236"/>
      <c r="BE100" s="129">
        <v>10</v>
      </c>
      <c r="BF100" s="560" t="s">
        <v>416</v>
      </c>
      <c r="BG100" s="561"/>
      <c r="BH100" s="562"/>
      <c r="BI100" s="131" t="str">
        <f t="shared" si="66"/>
        <v>SI</v>
      </c>
      <c r="BJ100" s="131" t="str">
        <f t="shared" si="67"/>
        <v/>
      </c>
      <c r="BK100" s="237">
        <f t="shared" si="68"/>
        <v>1</v>
      </c>
      <c r="BL100" s="237">
        <f t="shared" si="69"/>
        <v>0</v>
      </c>
      <c r="BM100" s="237">
        <f t="shared" si="70"/>
        <v>1</v>
      </c>
      <c r="BN100" s="237">
        <f t="shared" si="71"/>
        <v>1</v>
      </c>
      <c r="BO100" s="237">
        <f t="shared" si="72"/>
        <v>1</v>
      </c>
      <c r="BP100" s="244">
        <f t="shared" si="73"/>
        <v>4</v>
      </c>
      <c r="BQ100" s="247">
        <f t="shared" si="60"/>
        <v>1</v>
      </c>
      <c r="BR100" s="249"/>
      <c r="BS100" s="555"/>
    </row>
    <row r="101" spans="1:71" ht="21.75" customHeight="1" thickBot="1" x14ac:dyDescent="0.3">
      <c r="A101" s="188"/>
      <c r="B101" s="129">
        <v>11</v>
      </c>
      <c r="C101" s="560" t="s">
        <v>417</v>
      </c>
      <c r="D101" s="561"/>
      <c r="E101" s="562"/>
      <c r="F101" s="132" t="s">
        <v>434</v>
      </c>
      <c r="G101" s="133"/>
      <c r="H101">
        <f t="shared" si="49"/>
        <v>1</v>
      </c>
      <c r="I101">
        <f t="shared" si="61"/>
        <v>0</v>
      </c>
      <c r="J101" s="117"/>
      <c r="K101" s="555"/>
      <c r="L101" s="188"/>
      <c r="M101" s="129">
        <v>11</v>
      </c>
      <c r="N101" s="560" t="s">
        <v>417</v>
      </c>
      <c r="O101" s="561"/>
      <c r="P101" s="562"/>
      <c r="Q101" s="132"/>
      <c r="R101" s="133"/>
      <c r="S101">
        <f t="shared" si="50"/>
        <v>0</v>
      </c>
      <c r="T101">
        <f t="shared" si="62"/>
        <v>0</v>
      </c>
      <c r="U101" s="117"/>
      <c r="V101" s="555"/>
      <c r="W101" s="188"/>
      <c r="X101" s="129">
        <v>11</v>
      </c>
      <c r="Y101" s="560" t="s">
        <v>417</v>
      </c>
      <c r="Z101" s="561"/>
      <c r="AA101" s="562"/>
      <c r="AB101" s="132" t="s">
        <v>434</v>
      </c>
      <c r="AC101" s="133"/>
      <c r="AD101">
        <f t="shared" si="51"/>
        <v>1</v>
      </c>
      <c r="AE101">
        <f t="shared" si="63"/>
        <v>0</v>
      </c>
      <c r="AF101" s="117"/>
      <c r="AG101" s="555"/>
      <c r="AH101" s="188"/>
      <c r="AI101" s="129">
        <v>11</v>
      </c>
      <c r="AJ101" s="560" t="s">
        <v>417</v>
      </c>
      <c r="AK101" s="561"/>
      <c r="AL101" s="562"/>
      <c r="AM101" s="132" t="s">
        <v>434</v>
      </c>
      <c r="AN101" s="133"/>
      <c r="AO101">
        <f t="shared" si="52"/>
        <v>1</v>
      </c>
      <c r="AP101">
        <f t="shared" si="64"/>
        <v>0</v>
      </c>
      <c r="AQ101" s="117"/>
      <c r="AR101" s="555"/>
      <c r="AS101" s="188"/>
      <c r="AT101" s="129">
        <v>11</v>
      </c>
      <c r="AU101" s="560" t="s">
        <v>417</v>
      </c>
      <c r="AV101" s="561"/>
      <c r="AW101" s="562"/>
      <c r="AX101" s="132" t="s">
        <v>434</v>
      </c>
      <c r="AY101" s="133"/>
      <c r="AZ101">
        <f t="shared" si="53"/>
        <v>1</v>
      </c>
      <c r="BA101">
        <f t="shared" si="65"/>
        <v>0</v>
      </c>
      <c r="BB101" s="117"/>
      <c r="BC101" s="555"/>
      <c r="BD101" s="236"/>
      <c r="BE101" s="129">
        <v>11</v>
      </c>
      <c r="BF101" s="560" t="s">
        <v>417</v>
      </c>
      <c r="BG101" s="561"/>
      <c r="BH101" s="562"/>
      <c r="BI101" s="131" t="str">
        <f t="shared" si="66"/>
        <v>SI</v>
      </c>
      <c r="BJ101" s="131" t="str">
        <f t="shared" si="67"/>
        <v/>
      </c>
      <c r="BK101" s="237">
        <f t="shared" si="68"/>
        <v>1</v>
      </c>
      <c r="BL101" s="237">
        <f t="shared" si="69"/>
        <v>0</v>
      </c>
      <c r="BM101" s="237">
        <f t="shared" si="70"/>
        <v>1</v>
      </c>
      <c r="BN101" s="237">
        <f t="shared" si="71"/>
        <v>1</v>
      </c>
      <c r="BO101" s="237">
        <f t="shared" si="72"/>
        <v>1</v>
      </c>
      <c r="BP101" s="244">
        <f t="shared" si="73"/>
        <v>4</v>
      </c>
      <c r="BQ101" s="247">
        <f t="shared" si="60"/>
        <v>1</v>
      </c>
      <c r="BR101" s="249"/>
      <c r="BS101" s="555"/>
    </row>
    <row r="102" spans="1:71" ht="21.75" customHeight="1" thickBot="1" x14ac:dyDescent="0.3">
      <c r="A102" s="188"/>
      <c r="B102" s="129">
        <v>12</v>
      </c>
      <c r="C102" s="560" t="s">
        <v>418</v>
      </c>
      <c r="D102" s="561"/>
      <c r="E102" s="562"/>
      <c r="F102" s="132" t="s">
        <v>434</v>
      </c>
      <c r="G102" s="133"/>
      <c r="H102">
        <f t="shared" si="49"/>
        <v>1</v>
      </c>
      <c r="I102">
        <f t="shared" si="61"/>
        <v>0</v>
      </c>
      <c r="J102" s="117"/>
      <c r="K102" s="555"/>
      <c r="L102" s="188"/>
      <c r="M102" s="129">
        <v>12</v>
      </c>
      <c r="N102" s="560" t="s">
        <v>418</v>
      </c>
      <c r="O102" s="561"/>
      <c r="P102" s="562"/>
      <c r="Q102" s="132"/>
      <c r="R102" s="133"/>
      <c r="S102">
        <f t="shared" si="50"/>
        <v>0</v>
      </c>
      <c r="T102">
        <f t="shared" si="62"/>
        <v>0</v>
      </c>
      <c r="U102" s="117"/>
      <c r="V102" s="555"/>
      <c r="W102" s="188"/>
      <c r="X102" s="129">
        <v>12</v>
      </c>
      <c r="Y102" s="560" t="s">
        <v>418</v>
      </c>
      <c r="Z102" s="561"/>
      <c r="AA102" s="562"/>
      <c r="AB102" s="132" t="s">
        <v>434</v>
      </c>
      <c r="AC102" s="133"/>
      <c r="AD102">
        <f t="shared" si="51"/>
        <v>1</v>
      </c>
      <c r="AE102">
        <f t="shared" si="63"/>
        <v>0</v>
      </c>
      <c r="AF102" s="117"/>
      <c r="AG102" s="555"/>
      <c r="AH102" s="188"/>
      <c r="AI102" s="129">
        <v>12</v>
      </c>
      <c r="AJ102" s="560" t="s">
        <v>418</v>
      </c>
      <c r="AK102" s="561"/>
      <c r="AL102" s="562"/>
      <c r="AM102" s="132" t="s">
        <v>434</v>
      </c>
      <c r="AN102" s="133"/>
      <c r="AO102">
        <f t="shared" si="52"/>
        <v>1</v>
      </c>
      <c r="AP102">
        <f t="shared" si="64"/>
        <v>0</v>
      </c>
      <c r="AQ102" s="117"/>
      <c r="AR102" s="555"/>
      <c r="AS102" s="188"/>
      <c r="AT102" s="129">
        <v>12</v>
      </c>
      <c r="AU102" s="560" t="s">
        <v>418</v>
      </c>
      <c r="AV102" s="561"/>
      <c r="AW102" s="562"/>
      <c r="AX102" s="132" t="s">
        <v>434</v>
      </c>
      <c r="AY102" s="133"/>
      <c r="AZ102">
        <f t="shared" si="53"/>
        <v>1</v>
      </c>
      <c r="BA102">
        <f t="shared" si="65"/>
        <v>0</v>
      </c>
      <c r="BB102" s="117"/>
      <c r="BC102" s="555"/>
      <c r="BD102" s="236"/>
      <c r="BE102" s="129">
        <v>12</v>
      </c>
      <c r="BF102" s="560" t="s">
        <v>418</v>
      </c>
      <c r="BG102" s="561"/>
      <c r="BH102" s="562"/>
      <c r="BI102" s="131" t="str">
        <f t="shared" si="66"/>
        <v>SI</v>
      </c>
      <c r="BJ102" s="131" t="str">
        <f t="shared" si="67"/>
        <v/>
      </c>
      <c r="BK102" s="237">
        <f t="shared" si="68"/>
        <v>1</v>
      </c>
      <c r="BL102" s="237">
        <f t="shared" si="69"/>
        <v>0</v>
      </c>
      <c r="BM102" s="237">
        <f t="shared" si="70"/>
        <v>1</v>
      </c>
      <c r="BN102" s="237">
        <f t="shared" si="71"/>
        <v>1</v>
      </c>
      <c r="BO102" s="237">
        <f t="shared" si="72"/>
        <v>1</v>
      </c>
      <c r="BP102" s="244">
        <f t="shared" si="73"/>
        <v>4</v>
      </c>
      <c r="BQ102" s="247">
        <f t="shared" si="60"/>
        <v>1</v>
      </c>
      <c r="BR102" s="249"/>
      <c r="BS102" s="555"/>
    </row>
    <row r="103" spans="1:71" ht="21.75" customHeight="1" thickBot="1" x14ac:dyDescent="0.3">
      <c r="A103" s="188"/>
      <c r="B103" s="129">
        <v>13</v>
      </c>
      <c r="C103" s="560" t="s">
        <v>419</v>
      </c>
      <c r="D103" s="561"/>
      <c r="E103" s="562"/>
      <c r="F103" s="132"/>
      <c r="G103" s="133" t="s">
        <v>435</v>
      </c>
      <c r="H103">
        <f t="shared" si="49"/>
        <v>0</v>
      </c>
      <c r="I103">
        <f t="shared" si="61"/>
        <v>0</v>
      </c>
      <c r="J103" s="117"/>
      <c r="K103" s="555"/>
      <c r="L103" s="188"/>
      <c r="M103" s="129">
        <v>13</v>
      </c>
      <c r="N103" s="560" t="s">
        <v>419</v>
      </c>
      <c r="O103" s="561"/>
      <c r="P103" s="562"/>
      <c r="Q103" s="132"/>
      <c r="R103" s="133"/>
      <c r="S103">
        <f t="shared" si="50"/>
        <v>0</v>
      </c>
      <c r="T103">
        <f t="shared" si="62"/>
        <v>0</v>
      </c>
      <c r="U103" s="117"/>
      <c r="V103" s="555"/>
      <c r="W103" s="188"/>
      <c r="X103" s="129">
        <v>13</v>
      </c>
      <c r="Y103" s="560" t="s">
        <v>419</v>
      </c>
      <c r="Z103" s="561"/>
      <c r="AA103" s="562"/>
      <c r="AB103" s="132" t="s">
        <v>434</v>
      </c>
      <c r="AC103" s="133"/>
      <c r="AD103">
        <f t="shared" si="51"/>
        <v>1</v>
      </c>
      <c r="AE103">
        <f t="shared" si="63"/>
        <v>0</v>
      </c>
      <c r="AF103" s="117"/>
      <c r="AG103" s="555"/>
      <c r="AH103" s="188"/>
      <c r="AI103" s="129">
        <v>13</v>
      </c>
      <c r="AJ103" s="560" t="s">
        <v>419</v>
      </c>
      <c r="AK103" s="561"/>
      <c r="AL103" s="562"/>
      <c r="AM103" s="132" t="s">
        <v>434</v>
      </c>
      <c r="AN103" s="133"/>
      <c r="AO103">
        <f t="shared" si="52"/>
        <v>1</v>
      </c>
      <c r="AP103">
        <f t="shared" si="64"/>
        <v>0</v>
      </c>
      <c r="AQ103" s="117"/>
      <c r="AR103" s="555"/>
      <c r="AS103" s="188"/>
      <c r="AT103" s="129">
        <v>13</v>
      </c>
      <c r="AU103" s="560" t="s">
        <v>419</v>
      </c>
      <c r="AV103" s="561"/>
      <c r="AW103" s="562"/>
      <c r="AX103" s="132" t="s">
        <v>434</v>
      </c>
      <c r="AY103" s="133"/>
      <c r="AZ103">
        <f t="shared" si="53"/>
        <v>1</v>
      </c>
      <c r="BA103">
        <f t="shared" si="65"/>
        <v>0</v>
      </c>
      <c r="BB103" s="117"/>
      <c r="BC103" s="555"/>
      <c r="BD103" s="236"/>
      <c r="BE103" s="129">
        <v>13</v>
      </c>
      <c r="BF103" s="560" t="s">
        <v>419</v>
      </c>
      <c r="BG103" s="561"/>
      <c r="BH103" s="562"/>
      <c r="BI103" s="131" t="str">
        <f t="shared" si="66"/>
        <v>SI</v>
      </c>
      <c r="BJ103" s="131" t="str">
        <f t="shared" si="67"/>
        <v/>
      </c>
      <c r="BK103" s="237">
        <f t="shared" si="68"/>
        <v>0</v>
      </c>
      <c r="BL103" s="237">
        <f t="shared" si="69"/>
        <v>0</v>
      </c>
      <c r="BM103" s="237">
        <f t="shared" si="70"/>
        <v>1</v>
      </c>
      <c r="BN103" s="237">
        <f t="shared" si="71"/>
        <v>1</v>
      </c>
      <c r="BO103" s="237">
        <f t="shared" si="72"/>
        <v>1</v>
      </c>
      <c r="BP103" s="244">
        <f t="shared" si="73"/>
        <v>3</v>
      </c>
      <c r="BQ103" s="247">
        <f t="shared" si="60"/>
        <v>1</v>
      </c>
      <c r="BR103" s="249"/>
      <c r="BS103" s="555"/>
    </row>
    <row r="104" spans="1:71" ht="21.75" customHeight="1" thickBot="1" x14ac:dyDescent="0.3">
      <c r="A104" s="188"/>
      <c r="B104" s="129">
        <v>14</v>
      </c>
      <c r="C104" s="560" t="s">
        <v>420</v>
      </c>
      <c r="D104" s="561"/>
      <c r="E104" s="562"/>
      <c r="F104" s="132"/>
      <c r="G104" s="133" t="s">
        <v>435</v>
      </c>
      <c r="H104">
        <f t="shared" si="49"/>
        <v>0</v>
      </c>
      <c r="I104">
        <f t="shared" si="61"/>
        <v>0</v>
      </c>
      <c r="J104" s="117"/>
      <c r="K104" s="555"/>
      <c r="L104" s="188"/>
      <c r="M104" s="129">
        <v>14</v>
      </c>
      <c r="N104" s="560" t="s">
        <v>420</v>
      </c>
      <c r="O104" s="561"/>
      <c r="P104" s="562"/>
      <c r="Q104" s="132"/>
      <c r="R104" s="133"/>
      <c r="S104">
        <f t="shared" si="50"/>
        <v>0</v>
      </c>
      <c r="T104">
        <f t="shared" si="62"/>
        <v>0</v>
      </c>
      <c r="U104" s="117"/>
      <c r="V104" s="555"/>
      <c r="W104" s="188"/>
      <c r="X104" s="129">
        <v>14</v>
      </c>
      <c r="Y104" s="560" t="s">
        <v>420</v>
      </c>
      <c r="Z104" s="561"/>
      <c r="AA104" s="562"/>
      <c r="AB104" s="132" t="s">
        <v>434</v>
      </c>
      <c r="AC104" s="133"/>
      <c r="AD104">
        <f t="shared" si="51"/>
        <v>1</v>
      </c>
      <c r="AE104">
        <f t="shared" si="63"/>
        <v>0</v>
      </c>
      <c r="AF104" s="117"/>
      <c r="AG104" s="555"/>
      <c r="AH104" s="188"/>
      <c r="AI104" s="129">
        <v>14</v>
      </c>
      <c r="AJ104" s="560" t="s">
        <v>420</v>
      </c>
      <c r="AK104" s="561"/>
      <c r="AL104" s="562"/>
      <c r="AM104" s="132"/>
      <c r="AN104" s="251" t="s">
        <v>435</v>
      </c>
      <c r="AO104">
        <f t="shared" si="52"/>
        <v>0</v>
      </c>
      <c r="AP104">
        <f t="shared" si="64"/>
        <v>0</v>
      </c>
      <c r="AQ104" s="117"/>
      <c r="AR104" s="555"/>
      <c r="AS104" s="188"/>
      <c r="AT104" s="129">
        <v>14</v>
      </c>
      <c r="AU104" s="560" t="s">
        <v>420</v>
      </c>
      <c r="AV104" s="561"/>
      <c r="AW104" s="562"/>
      <c r="AX104" s="132" t="s">
        <v>434</v>
      </c>
      <c r="AY104" s="133"/>
      <c r="AZ104">
        <f t="shared" si="53"/>
        <v>1</v>
      </c>
      <c r="BA104">
        <f t="shared" si="65"/>
        <v>0</v>
      </c>
      <c r="BB104" s="117"/>
      <c r="BC104" s="555"/>
      <c r="BD104" s="236"/>
      <c r="BE104" s="129">
        <v>14</v>
      </c>
      <c r="BF104" s="560" t="s">
        <v>420</v>
      </c>
      <c r="BG104" s="561"/>
      <c r="BH104" s="562"/>
      <c r="BI104" s="131" t="str">
        <f t="shared" si="66"/>
        <v/>
      </c>
      <c r="BJ104" s="131" t="str">
        <f t="shared" si="67"/>
        <v>NO</v>
      </c>
      <c r="BK104" s="237">
        <f t="shared" si="68"/>
        <v>0</v>
      </c>
      <c r="BL104" s="237">
        <f t="shared" si="69"/>
        <v>0</v>
      </c>
      <c r="BM104" s="237">
        <f t="shared" si="70"/>
        <v>1</v>
      </c>
      <c r="BN104" s="237">
        <f t="shared" si="71"/>
        <v>0</v>
      </c>
      <c r="BO104" s="237">
        <f t="shared" si="72"/>
        <v>1</v>
      </c>
      <c r="BP104" s="244">
        <f t="shared" si="73"/>
        <v>2</v>
      </c>
      <c r="BQ104" s="247">
        <f t="shared" si="60"/>
        <v>0</v>
      </c>
      <c r="BR104" s="249"/>
      <c r="BS104" s="555"/>
    </row>
    <row r="105" spans="1:71" ht="21.75" customHeight="1" thickBot="1" x14ac:dyDescent="0.3">
      <c r="A105" s="188"/>
      <c r="B105" s="129">
        <v>15</v>
      </c>
      <c r="C105" s="560" t="s">
        <v>421</v>
      </c>
      <c r="D105" s="561"/>
      <c r="E105" s="562"/>
      <c r="F105" s="132" t="s">
        <v>434</v>
      </c>
      <c r="G105" s="133"/>
      <c r="H105">
        <f t="shared" si="49"/>
        <v>1</v>
      </c>
      <c r="I105">
        <f t="shared" si="61"/>
        <v>0</v>
      </c>
      <c r="J105" s="117"/>
      <c r="K105" s="555"/>
      <c r="L105" s="188"/>
      <c r="M105" s="129">
        <v>15</v>
      </c>
      <c r="N105" s="560" t="s">
        <v>421</v>
      </c>
      <c r="O105" s="561"/>
      <c r="P105" s="562"/>
      <c r="Q105" s="132"/>
      <c r="R105" s="133"/>
      <c r="S105">
        <f t="shared" si="50"/>
        <v>0</v>
      </c>
      <c r="T105">
        <f t="shared" si="62"/>
        <v>0</v>
      </c>
      <c r="U105" s="117"/>
      <c r="V105" s="555"/>
      <c r="W105" s="188"/>
      <c r="X105" s="129">
        <v>15</v>
      </c>
      <c r="Y105" s="560" t="s">
        <v>421</v>
      </c>
      <c r="Z105" s="561"/>
      <c r="AA105" s="562"/>
      <c r="AB105" s="132" t="s">
        <v>434</v>
      </c>
      <c r="AC105" s="133"/>
      <c r="AD105">
        <f t="shared" si="51"/>
        <v>1</v>
      </c>
      <c r="AE105">
        <f t="shared" si="63"/>
        <v>0</v>
      </c>
      <c r="AF105" s="117"/>
      <c r="AG105" s="555"/>
      <c r="AH105" s="188"/>
      <c r="AI105" s="129">
        <v>15</v>
      </c>
      <c r="AJ105" s="560" t="s">
        <v>421</v>
      </c>
      <c r="AK105" s="561"/>
      <c r="AL105" s="562"/>
      <c r="AM105" s="132" t="s">
        <v>434</v>
      </c>
      <c r="AN105" s="133"/>
      <c r="AO105">
        <f t="shared" si="52"/>
        <v>1</v>
      </c>
      <c r="AP105">
        <f t="shared" si="64"/>
        <v>0</v>
      </c>
      <c r="AQ105" s="117"/>
      <c r="AR105" s="555"/>
      <c r="AS105" s="188"/>
      <c r="AT105" s="129">
        <v>15</v>
      </c>
      <c r="AU105" s="560" t="s">
        <v>421</v>
      </c>
      <c r="AV105" s="561"/>
      <c r="AW105" s="562"/>
      <c r="AX105" s="132"/>
      <c r="AY105" s="133" t="s">
        <v>435</v>
      </c>
      <c r="AZ105">
        <f t="shared" si="53"/>
        <v>0</v>
      </c>
      <c r="BA105">
        <f t="shared" si="65"/>
        <v>0</v>
      </c>
      <c r="BB105" s="117"/>
      <c r="BC105" s="555"/>
      <c r="BD105" s="236"/>
      <c r="BE105" s="129">
        <v>15</v>
      </c>
      <c r="BF105" s="560" t="s">
        <v>421</v>
      </c>
      <c r="BG105" s="561"/>
      <c r="BH105" s="562"/>
      <c r="BI105" s="131" t="str">
        <f t="shared" si="66"/>
        <v>SI</v>
      </c>
      <c r="BJ105" s="131" t="str">
        <f t="shared" si="67"/>
        <v/>
      </c>
      <c r="BK105" s="237">
        <f t="shared" si="68"/>
        <v>1</v>
      </c>
      <c r="BL105" s="237">
        <f t="shared" si="69"/>
        <v>0</v>
      </c>
      <c r="BM105" s="237">
        <f t="shared" si="70"/>
        <v>1</v>
      </c>
      <c r="BN105" s="237">
        <f t="shared" si="71"/>
        <v>1</v>
      </c>
      <c r="BO105" s="237">
        <f t="shared" si="72"/>
        <v>0</v>
      </c>
      <c r="BP105" s="244">
        <f t="shared" si="73"/>
        <v>3</v>
      </c>
      <c r="BQ105" s="247">
        <f t="shared" si="60"/>
        <v>1</v>
      </c>
      <c r="BR105" s="249"/>
      <c r="BS105" s="555"/>
    </row>
    <row r="106" spans="1:71" ht="21.75" customHeight="1" thickBot="1" x14ac:dyDescent="0.3">
      <c r="A106" s="188"/>
      <c r="B106" s="129">
        <v>16</v>
      </c>
      <c r="C106" s="560" t="s">
        <v>422</v>
      </c>
      <c r="D106" s="561"/>
      <c r="E106" s="562"/>
      <c r="F106" s="132"/>
      <c r="G106" s="133" t="s">
        <v>435</v>
      </c>
      <c r="H106">
        <f t="shared" si="49"/>
        <v>0</v>
      </c>
      <c r="I106">
        <f t="shared" si="61"/>
        <v>0</v>
      </c>
      <c r="J106" s="117"/>
      <c r="K106" s="555"/>
      <c r="L106" s="188"/>
      <c r="M106" s="129">
        <v>16</v>
      </c>
      <c r="N106" s="560" t="s">
        <v>422</v>
      </c>
      <c r="O106" s="561"/>
      <c r="P106" s="562"/>
      <c r="Q106" s="132"/>
      <c r="R106" s="133"/>
      <c r="S106">
        <f t="shared" si="50"/>
        <v>0</v>
      </c>
      <c r="T106">
        <f t="shared" si="62"/>
        <v>0</v>
      </c>
      <c r="U106" s="117"/>
      <c r="V106" s="555"/>
      <c r="W106" s="188"/>
      <c r="X106" s="129">
        <v>16</v>
      </c>
      <c r="Y106" s="560" t="s">
        <v>422</v>
      </c>
      <c r="Z106" s="561"/>
      <c r="AA106" s="562"/>
      <c r="AB106" s="132" t="s">
        <v>434</v>
      </c>
      <c r="AC106" s="133"/>
      <c r="AD106">
        <f t="shared" si="51"/>
        <v>1</v>
      </c>
      <c r="AE106">
        <f t="shared" si="63"/>
        <v>0</v>
      </c>
      <c r="AF106" s="117"/>
      <c r="AG106" s="555"/>
      <c r="AH106" s="188"/>
      <c r="AI106" s="129">
        <v>16</v>
      </c>
      <c r="AJ106" s="560" t="s">
        <v>422</v>
      </c>
      <c r="AK106" s="561"/>
      <c r="AL106" s="562"/>
      <c r="AM106" s="132"/>
      <c r="AN106" s="251" t="s">
        <v>435</v>
      </c>
      <c r="AO106">
        <f t="shared" si="52"/>
        <v>0</v>
      </c>
      <c r="AP106">
        <f t="shared" si="64"/>
        <v>0</v>
      </c>
      <c r="AQ106" s="117"/>
      <c r="AR106" s="555"/>
      <c r="AS106" s="188"/>
      <c r="AT106" s="129">
        <v>16</v>
      </c>
      <c r="AU106" s="560" t="s">
        <v>422</v>
      </c>
      <c r="AV106" s="561"/>
      <c r="AW106" s="562"/>
      <c r="AX106" s="132"/>
      <c r="AY106" s="133" t="s">
        <v>435</v>
      </c>
      <c r="AZ106">
        <f t="shared" si="53"/>
        <v>0</v>
      </c>
      <c r="BA106">
        <f t="shared" si="65"/>
        <v>0</v>
      </c>
      <c r="BB106" s="117"/>
      <c r="BC106" s="555"/>
      <c r="BD106" s="236"/>
      <c r="BE106" s="129">
        <v>16</v>
      </c>
      <c r="BF106" s="560" t="s">
        <v>422</v>
      </c>
      <c r="BG106" s="561"/>
      <c r="BH106" s="562"/>
      <c r="BI106" s="131" t="str">
        <f t="shared" si="66"/>
        <v/>
      </c>
      <c r="BJ106" s="131" t="str">
        <f t="shared" si="67"/>
        <v>NO</v>
      </c>
      <c r="BK106" s="237">
        <f t="shared" si="68"/>
        <v>0</v>
      </c>
      <c r="BL106" s="237">
        <f t="shared" si="69"/>
        <v>0</v>
      </c>
      <c r="BM106" s="237">
        <f t="shared" si="70"/>
        <v>1</v>
      </c>
      <c r="BN106" s="237">
        <f t="shared" si="71"/>
        <v>0</v>
      </c>
      <c r="BO106" s="237">
        <f t="shared" si="72"/>
        <v>0</v>
      </c>
      <c r="BP106" s="244">
        <f t="shared" si="73"/>
        <v>1</v>
      </c>
      <c r="BQ106" s="247">
        <f t="shared" si="60"/>
        <v>0</v>
      </c>
      <c r="BR106" s="249"/>
      <c r="BS106" s="555"/>
    </row>
    <row r="107" spans="1:71" ht="21.75" customHeight="1" thickBot="1" x14ac:dyDescent="0.3">
      <c r="A107" s="188"/>
      <c r="B107" s="129">
        <v>17</v>
      </c>
      <c r="C107" s="560" t="s">
        <v>423</v>
      </c>
      <c r="D107" s="561"/>
      <c r="E107" s="562"/>
      <c r="F107" s="132" t="s">
        <v>434</v>
      </c>
      <c r="G107" s="133"/>
      <c r="H107">
        <f t="shared" si="49"/>
        <v>1</v>
      </c>
      <c r="I107">
        <f t="shared" si="61"/>
        <v>0</v>
      </c>
      <c r="J107" s="117"/>
      <c r="K107" s="555"/>
      <c r="L107" s="188"/>
      <c r="M107" s="129">
        <v>17</v>
      </c>
      <c r="N107" s="560" t="s">
        <v>423</v>
      </c>
      <c r="O107" s="561"/>
      <c r="P107" s="562"/>
      <c r="Q107" s="132"/>
      <c r="R107" s="133"/>
      <c r="S107">
        <f t="shared" si="50"/>
        <v>0</v>
      </c>
      <c r="T107">
        <f t="shared" si="62"/>
        <v>0</v>
      </c>
      <c r="U107" s="117"/>
      <c r="V107" s="555"/>
      <c r="W107" s="188"/>
      <c r="X107" s="129">
        <v>17</v>
      </c>
      <c r="Y107" s="560" t="s">
        <v>423</v>
      </c>
      <c r="Z107" s="561"/>
      <c r="AA107" s="562"/>
      <c r="AB107" s="132" t="s">
        <v>434</v>
      </c>
      <c r="AC107" s="133"/>
      <c r="AD107">
        <f t="shared" si="51"/>
        <v>1</v>
      </c>
      <c r="AE107">
        <f t="shared" si="63"/>
        <v>0</v>
      </c>
      <c r="AF107" s="117"/>
      <c r="AG107" s="555"/>
      <c r="AH107" s="188"/>
      <c r="AI107" s="129">
        <v>17</v>
      </c>
      <c r="AJ107" s="560" t="s">
        <v>423</v>
      </c>
      <c r="AK107" s="561"/>
      <c r="AL107" s="562"/>
      <c r="AM107" s="132" t="s">
        <v>434</v>
      </c>
      <c r="AN107" s="133"/>
      <c r="AO107">
        <f t="shared" si="52"/>
        <v>1</v>
      </c>
      <c r="AP107">
        <f t="shared" si="64"/>
        <v>0</v>
      </c>
      <c r="AQ107" s="117"/>
      <c r="AR107" s="555"/>
      <c r="AS107" s="188"/>
      <c r="AT107" s="129">
        <v>17</v>
      </c>
      <c r="AU107" s="560" t="s">
        <v>423</v>
      </c>
      <c r="AV107" s="561"/>
      <c r="AW107" s="562"/>
      <c r="AX107" s="132"/>
      <c r="AY107" s="133" t="s">
        <v>435</v>
      </c>
      <c r="AZ107">
        <f t="shared" si="53"/>
        <v>0</v>
      </c>
      <c r="BA107">
        <f t="shared" si="65"/>
        <v>0</v>
      </c>
      <c r="BB107" s="117"/>
      <c r="BC107" s="555"/>
      <c r="BD107" s="236"/>
      <c r="BE107" s="129">
        <v>17</v>
      </c>
      <c r="BF107" s="560" t="s">
        <v>423</v>
      </c>
      <c r="BG107" s="561"/>
      <c r="BH107" s="562"/>
      <c r="BI107" s="131" t="str">
        <f t="shared" si="66"/>
        <v>SI</v>
      </c>
      <c r="BJ107" s="131" t="str">
        <f t="shared" si="67"/>
        <v/>
      </c>
      <c r="BK107" s="237">
        <f t="shared" si="68"/>
        <v>1</v>
      </c>
      <c r="BL107" s="237">
        <f t="shared" si="69"/>
        <v>0</v>
      </c>
      <c r="BM107" s="237">
        <f t="shared" si="70"/>
        <v>1</v>
      </c>
      <c r="BN107" s="237">
        <f t="shared" si="71"/>
        <v>1</v>
      </c>
      <c r="BO107" s="237">
        <f t="shared" si="72"/>
        <v>0</v>
      </c>
      <c r="BP107" s="244">
        <f t="shared" si="73"/>
        <v>3</v>
      </c>
      <c r="BQ107" s="247">
        <f t="shared" si="60"/>
        <v>1</v>
      </c>
      <c r="BR107" s="249"/>
      <c r="BS107" s="555"/>
    </row>
    <row r="108" spans="1:71" ht="21.75" customHeight="1" thickBot="1" x14ac:dyDescent="0.3">
      <c r="A108" s="188"/>
      <c r="B108" s="129">
        <v>18</v>
      </c>
      <c r="C108" s="560" t="s">
        <v>424</v>
      </c>
      <c r="D108" s="561"/>
      <c r="E108" s="562"/>
      <c r="F108" s="132"/>
      <c r="G108" s="133" t="s">
        <v>435</v>
      </c>
      <c r="H108"/>
      <c r="I108"/>
      <c r="J108" s="117"/>
      <c r="K108" s="555"/>
      <c r="L108" s="188"/>
      <c r="M108" s="129">
        <v>18</v>
      </c>
      <c r="N108" s="560" t="s">
        <v>424</v>
      </c>
      <c r="O108" s="561"/>
      <c r="P108" s="562"/>
      <c r="Q108" s="132"/>
      <c r="R108" s="133"/>
      <c r="S108"/>
      <c r="T108"/>
      <c r="U108" s="117"/>
      <c r="V108" s="555"/>
      <c r="W108" s="188"/>
      <c r="X108" s="129">
        <v>18</v>
      </c>
      <c r="Y108" s="560" t="s">
        <v>424</v>
      </c>
      <c r="Z108" s="561"/>
      <c r="AA108" s="562"/>
      <c r="AB108" s="132" t="s">
        <v>434</v>
      </c>
      <c r="AC108" s="133"/>
      <c r="AD108">
        <f t="shared" si="51"/>
        <v>1</v>
      </c>
      <c r="AE108"/>
      <c r="AF108" s="117"/>
      <c r="AG108" s="555"/>
      <c r="AH108" s="188"/>
      <c r="AI108" s="129">
        <v>18</v>
      </c>
      <c r="AJ108" s="560" t="s">
        <v>424</v>
      </c>
      <c r="AK108" s="561"/>
      <c r="AL108" s="562"/>
      <c r="AM108" s="132" t="s">
        <v>434</v>
      </c>
      <c r="AN108" s="133"/>
      <c r="AO108">
        <f t="shared" si="52"/>
        <v>1</v>
      </c>
      <c r="AP108"/>
      <c r="AQ108" s="117"/>
      <c r="AR108" s="555"/>
      <c r="AS108" s="188"/>
      <c r="AT108" s="129">
        <v>18</v>
      </c>
      <c r="AU108" s="560" t="s">
        <v>424</v>
      </c>
      <c r="AV108" s="561"/>
      <c r="AW108" s="562"/>
      <c r="AX108" s="132"/>
      <c r="AY108" s="133" t="s">
        <v>435</v>
      </c>
      <c r="AZ108"/>
      <c r="BA108">
        <f t="shared" si="65"/>
        <v>0</v>
      </c>
      <c r="BB108" s="117"/>
      <c r="BC108" s="555"/>
      <c r="BD108" s="236"/>
      <c r="BE108" s="129">
        <v>18</v>
      </c>
      <c r="BF108" s="560" t="s">
        <v>424</v>
      </c>
      <c r="BG108" s="561"/>
      <c r="BH108" s="562"/>
      <c r="BI108" s="131" t="str">
        <f t="shared" si="66"/>
        <v/>
      </c>
      <c r="BJ108" s="131" t="str">
        <f t="shared" si="67"/>
        <v>NO</v>
      </c>
      <c r="BK108" s="237">
        <f t="shared" si="68"/>
        <v>0</v>
      </c>
      <c r="BL108" s="237">
        <f t="shared" si="69"/>
        <v>0</v>
      </c>
      <c r="BM108" s="237">
        <f t="shared" si="70"/>
        <v>1</v>
      </c>
      <c r="BN108" s="237">
        <f t="shared" si="71"/>
        <v>1</v>
      </c>
      <c r="BO108" s="237">
        <f t="shared" si="72"/>
        <v>0</v>
      </c>
      <c r="BP108" s="244">
        <f t="shared" si="73"/>
        <v>2</v>
      </c>
      <c r="BQ108" s="247">
        <f t="shared" si="60"/>
        <v>0</v>
      </c>
      <c r="BR108" s="249"/>
      <c r="BS108" s="555"/>
    </row>
    <row r="109" spans="1:71" ht="21.75" customHeight="1" thickBot="1" x14ac:dyDescent="0.3">
      <c r="A109" s="188"/>
      <c r="B109" s="130">
        <v>19</v>
      </c>
      <c r="C109" s="563" t="s">
        <v>436</v>
      </c>
      <c r="D109" s="564"/>
      <c r="E109" s="565"/>
      <c r="F109" s="134"/>
      <c r="G109" s="135" t="s">
        <v>435</v>
      </c>
      <c r="H109">
        <f>IF(F109="SI",1,0)</f>
        <v>0</v>
      </c>
      <c r="I109">
        <f>IF(G109="SI",1,0)</f>
        <v>0</v>
      </c>
      <c r="J109" s="117"/>
      <c r="K109" s="555"/>
      <c r="L109" s="188"/>
      <c r="M109" s="130">
        <v>19</v>
      </c>
      <c r="N109" s="563" t="s">
        <v>436</v>
      </c>
      <c r="O109" s="564"/>
      <c r="P109" s="565"/>
      <c r="Q109" s="134"/>
      <c r="R109" s="135"/>
      <c r="S109">
        <f>IF(Q109="SI",1,0)</f>
        <v>0</v>
      </c>
      <c r="T109">
        <f>IF(R109="SI",1,0)</f>
        <v>0</v>
      </c>
      <c r="U109" s="117"/>
      <c r="V109" s="555"/>
      <c r="W109" s="188"/>
      <c r="X109" s="130">
        <v>19</v>
      </c>
      <c r="Y109" s="563" t="s">
        <v>436</v>
      </c>
      <c r="Z109" s="564"/>
      <c r="AA109" s="565"/>
      <c r="AB109" s="134"/>
      <c r="AC109" s="135" t="s">
        <v>435</v>
      </c>
      <c r="AD109">
        <f>IF(AB109="SI",1,0)</f>
        <v>0</v>
      </c>
      <c r="AE109">
        <f>IF(AC109="SI",1,0)</f>
        <v>0</v>
      </c>
      <c r="AF109" s="117"/>
      <c r="AG109" s="555"/>
      <c r="AH109" s="188"/>
      <c r="AI109" s="130">
        <v>19</v>
      </c>
      <c r="AJ109" s="563" t="s">
        <v>436</v>
      </c>
      <c r="AK109" s="564"/>
      <c r="AL109" s="565"/>
      <c r="AM109" s="134" t="s">
        <v>434</v>
      </c>
      <c r="AN109" s="135"/>
      <c r="AO109">
        <f>IF(AM109="SI",1,0)</f>
        <v>1</v>
      </c>
      <c r="AP109">
        <f>IF(AN109="SI",1,0)</f>
        <v>0</v>
      </c>
      <c r="AQ109" s="117"/>
      <c r="AR109" s="555"/>
      <c r="AS109" s="188"/>
      <c r="AT109" s="130">
        <v>19</v>
      </c>
      <c r="AU109" s="563" t="s">
        <v>436</v>
      </c>
      <c r="AV109" s="564"/>
      <c r="AW109" s="565"/>
      <c r="AX109" s="134"/>
      <c r="AY109" s="135" t="s">
        <v>435</v>
      </c>
      <c r="AZ109">
        <f>IF(AX109="SI",1,0)</f>
        <v>0</v>
      </c>
      <c r="BA109">
        <f>IF(AY109="SI",1,0)</f>
        <v>0</v>
      </c>
      <c r="BB109" s="117"/>
      <c r="BC109" s="555"/>
      <c r="BD109" s="236"/>
      <c r="BE109" s="130">
        <v>19</v>
      </c>
      <c r="BF109" s="563" t="s">
        <v>436</v>
      </c>
      <c r="BG109" s="564"/>
      <c r="BH109" s="565"/>
      <c r="BI109" s="131" t="str">
        <f t="shared" si="66"/>
        <v/>
      </c>
      <c r="BJ109" s="131" t="str">
        <f t="shared" si="67"/>
        <v>NO</v>
      </c>
      <c r="BK109" s="237">
        <f t="shared" si="68"/>
        <v>0</v>
      </c>
      <c r="BL109" s="237">
        <f t="shared" si="69"/>
        <v>0</v>
      </c>
      <c r="BM109" s="237">
        <f t="shared" si="70"/>
        <v>0</v>
      </c>
      <c r="BN109" s="237">
        <f t="shared" si="71"/>
        <v>1</v>
      </c>
      <c r="BO109" s="237">
        <f t="shared" si="72"/>
        <v>0</v>
      </c>
      <c r="BP109" s="244">
        <f t="shared" si="73"/>
        <v>1</v>
      </c>
      <c r="BQ109" s="247">
        <f t="shared" si="60"/>
        <v>0</v>
      </c>
      <c r="BR109" s="249"/>
      <c r="BS109" s="555"/>
    </row>
    <row r="110" spans="1:71" x14ac:dyDescent="0.25">
      <c r="A110" s="188"/>
      <c r="B110" s="116"/>
      <c r="C110" s="116"/>
      <c r="D110" s="116"/>
      <c r="E110" s="116"/>
      <c r="F110" s="116"/>
      <c r="G110" s="116"/>
      <c r="H110" s="116"/>
      <c r="I110" s="116"/>
      <c r="J110" s="117"/>
      <c r="K110" s="555"/>
      <c r="L110" s="188"/>
      <c r="M110" s="116"/>
      <c r="N110" s="116"/>
      <c r="O110" s="116"/>
      <c r="P110" s="116"/>
      <c r="Q110" s="116"/>
      <c r="R110" s="116"/>
      <c r="S110" s="116"/>
      <c r="T110" s="116"/>
      <c r="U110" s="117"/>
      <c r="V110" s="555"/>
      <c r="W110" s="188"/>
      <c r="X110" s="116"/>
      <c r="Y110" s="116"/>
      <c r="Z110" s="116"/>
      <c r="AA110" s="116"/>
      <c r="AB110" s="116"/>
      <c r="AC110" s="116"/>
      <c r="AD110" s="116"/>
      <c r="AE110" s="116"/>
      <c r="AF110" s="117"/>
      <c r="AG110" s="555"/>
      <c r="AH110" s="188"/>
      <c r="AI110" s="116"/>
      <c r="AJ110" s="116"/>
      <c r="AK110" s="116"/>
      <c r="AL110" s="116"/>
      <c r="AM110" s="116"/>
      <c r="AN110" s="116"/>
      <c r="AO110" s="116"/>
      <c r="AP110" s="116"/>
      <c r="AQ110" s="117"/>
      <c r="AR110" s="555"/>
      <c r="AS110" s="188"/>
      <c r="AT110" s="116"/>
      <c r="AU110" s="116"/>
      <c r="AV110" s="116"/>
      <c r="AW110" s="116"/>
      <c r="AX110" s="116"/>
      <c r="AY110" s="116"/>
      <c r="AZ110" s="116"/>
      <c r="BA110" s="116"/>
      <c r="BB110" s="117"/>
      <c r="BC110" s="555"/>
      <c r="BD110" s="236"/>
      <c r="BE110" s="237"/>
      <c r="BF110" s="237"/>
      <c r="BG110" s="237"/>
      <c r="BH110" s="237"/>
      <c r="BI110" s="237"/>
      <c r="BJ110" s="237"/>
      <c r="BK110" s="237"/>
      <c r="BL110" s="237"/>
      <c r="BM110" s="237"/>
      <c r="BN110" s="237"/>
      <c r="BO110" s="237"/>
      <c r="BP110" s="238"/>
      <c r="BQ110" s="248"/>
      <c r="BR110" s="249"/>
      <c r="BS110" s="555"/>
    </row>
    <row r="111" spans="1:71" ht="15.75" thickBot="1" x14ac:dyDescent="0.3">
      <c r="A111" s="188"/>
      <c r="B111" s="116"/>
      <c r="C111" s="116"/>
      <c r="D111" s="116"/>
      <c r="E111" s="116"/>
      <c r="F111" s="116"/>
      <c r="G111" s="116"/>
      <c r="H111" s="116"/>
      <c r="I111" s="116"/>
      <c r="J111" s="117"/>
      <c r="K111" s="555"/>
      <c r="L111" s="188"/>
      <c r="M111" s="116"/>
      <c r="N111" s="116"/>
      <c r="O111" s="116"/>
      <c r="P111" s="116"/>
      <c r="Q111" s="116"/>
      <c r="R111" s="116"/>
      <c r="S111" s="116"/>
      <c r="T111" s="116"/>
      <c r="U111" s="117"/>
      <c r="V111" s="555"/>
      <c r="W111" s="188"/>
      <c r="X111" s="116"/>
      <c r="Y111" s="116"/>
      <c r="Z111" s="116"/>
      <c r="AA111" s="116"/>
      <c r="AB111" s="116"/>
      <c r="AC111" s="116"/>
      <c r="AD111" s="116"/>
      <c r="AE111" s="116"/>
      <c r="AF111" s="117"/>
      <c r="AG111" s="555"/>
      <c r="AH111" s="188"/>
      <c r="AI111" s="116"/>
      <c r="AJ111" s="116"/>
      <c r="AK111" s="116"/>
      <c r="AL111" s="116"/>
      <c r="AM111" s="116"/>
      <c r="AN111" s="116"/>
      <c r="AO111" s="116"/>
      <c r="AP111" s="116"/>
      <c r="AQ111" s="117"/>
      <c r="AR111" s="555"/>
      <c r="AS111" s="188"/>
      <c r="AT111" s="116"/>
      <c r="AU111" s="116"/>
      <c r="AV111" s="116"/>
      <c r="AW111" s="116"/>
      <c r="AX111" s="116"/>
      <c r="AY111" s="116"/>
      <c r="AZ111" s="116"/>
      <c r="BA111" s="116"/>
      <c r="BB111" s="117"/>
      <c r="BC111" s="555"/>
      <c r="BD111" s="236"/>
      <c r="BE111" s="237"/>
      <c r="BF111" s="237"/>
      <c r="BG111" s="237"/>
      <c r="BH111" s="237"/>
      <c r="BI111" s="237"/>
      <c r="BJ111" s="237"/>
      <c r="BK111" s="237"/>
      <c r="BL111" s="237"/>
      <c r="BM111" s="237"/>
      <c r="BN111" s="237"/>
      <c r="BO111" s="237"/>
      <c r="BP111" s="238"/>
      <c r="BQ111" s="248"/>
      <c r="BR111" s="249"/>
      <c r="BS111" s="555"/>
    </row>
    <row r="112" spans="1:71" s="186" customFormat="1" ht="30.75" thickBot="1" x14ac:dyDescent="0.3">
      <c r="A112" s="188"/>
      <c r="B112" s="116"/>
      <c r="C112" s="120" t="s">
        <v>425</v>
      </c>
      <c r="D112" s="566">
        <f>IF(F106="SI",19,SUM(H91:H109))</f>
        <v>11</v>
      </c>
      <c r="E112" s="567"/>
      <c r="F112" s="568"/>
      <c r="G112" s="116"/>
      <c r="H112"/>
      <c r="I112"/>
      <c r="J112" s="117"/>
      <c r="K112" s="555"/>
      <c r="L112" s="188"/>
      <c r="M112" s="116"/>
      <c r="N112" s="120" t="s">
        <v>425</v>
      </c>
      <c r="O112" s="566">
        <f>IF(Q106="SI",19,SUM(S91:S109))</f>
        <v>0</v>
      </c>
      <c r="P112" s="567"/>
      <c r="Q112" s="568"/>
      <c r="R112" s="116"/>
      <c r="S112"/>
      <c r="T112"/>
      <c r="U112" s="117"/>
      <c r="V112" s="555"/>
      <c r="W112" s="188"/>
      <c r="X112" s="116"/>
      <c r="Y112" s="120" t="s">
        <v>425</v>
      </c>
      <c r="Z112" s="566">
        <f>IF(AB106="SI",19,SUM(AD91:AD109))</f>
        <v>19</v>
      </c>
      <c r="AA112" s="567"/>
      <c r="AB112" s="568"/>
      <c r="AC112" s="116"/>
      <c r="AD112"/>
      <c r="AE112"/>
      <c r="AF112" s="117"/>
      <c r="AG112" s="555"/>
      <c r="AH112" s="188"/>
      <c r="AI112" s="116"/>
      <c r="AJ112" s="120" t="s">
        <v>425</v>
      </c>
      <c r="AK112" s="566">
        <f>IF(AM106="SI",19,SUM(AO91:AO109))</f>
        <v>13</v>
      </c>
      <c r="AL112" s="567"/>
      <c r="AM112" s="568"/>
      <c r="AN112" s="116"/>
      <c r="AO112"/>
      <c r="AP112"/>
      <c r="AQ112" s="117"/>
      <c r="AR112" s="555"/>
      <c r="AS112" s="188"/>
      <c r="AT112" s="116"/>
      <c r="AU112" s="120" t="s">
        <v>425</v>
      </c>
      <c r="AV112" s="566">
        <f>IF(AX106="SI",19,SUM(AZ91:AZ109))</f>
        <v>10</v>
      </c>
      <c r="AW112" s="567"/>
      <c r="AX112" s="568"/>
      <c r="AY112" s="116"/>
      <c r="AZ112"/>
      <c r="BA112"/>
      <c r="BB112" s="117"/>
      <c r="BC112" s="555"/>
      <c r="BD112" s="236"/>
      <c r="BE112" s="237"/>
      <c r="BF112" s="120" t="s">
        <v>425</v>
      </c>
      <c r="BG112" s="566">
        <f>IF(BI106="SI",19,SUM(BQ91:BQ109))</f>
        <v>11</v>
      </c>
      <c r="BH112" s="567"/>
      <c r="BI112" s="568"/>
      <c r="BJ112" s="237"/>
      <c r="BK112" s="237"/>
      <c r="BL112" s="237"/>
      <c r="BM112" s="237"/>
      <c r="BN112" s="237"/>
      <c r="BO112" s="237"/>
      <c r="BP112" s="238"/>
      <c r="BQ112" s="248"/>
      <c r="BR112" s="249"/>
      <c r="BS112" s="555"/>
    </row>
    <row r="113" spans="1:71" s="186" customFormat="1" ht="30.75" thickBot="1" x14ac:dyDescent="0.3">
      <c r="A113" s="188"/>
      <c r="B113" s="116"/>
      <c r="C113" s="121" t="s">
        <v>437</v>
      </c>
      <c r="D113" s="144" t="s">
        <v>23</v>
      </c>
      <c r="E113" s="145" t="s">
        <v>22</v>
      </c>
      <c r="F113" s="146" t="s">
        <v>25</v>
      </c>
      <c r="G113" s="116"/>
      <c r="H113"/>
      <c r="I113"/>
      <c r="J113" s="117"/>
      <c r="K113" s="555"/>
      <c r="L113" s="188"/>
      <c r="M113" s="116"/>
      <c r="N113" s="121" t="s">
        <v>437</v>
      </c>
      <c r="O113" s="144" t="s">
        <v>23</v>
      </c>
      <c r="P113" s="145" t="s">
        <v>22</v>
      </c>
      <c r="Q113" s="146" t="s">
        <v>25</v>
      </c>
      <c r="R113" s="116"/>
      <c r="S113"/>
      <c r="T113"/>
      <c r="U113" s="117"/>
      <c r="V113" s="555"/>
      <c r="W113" s="188"/>
      <c r="X113" s="116"/>
      <c r="Y113" s="121" t="s">
        <v>437</v>
      </c>
      <c r="Z113" s="144" t="s">
        <v>23</v>
      </c>
      <c r="AA113" s="145" t="s">
        <v>22</v>
      </c>
      <c r="AB113" s="146" t="s">
        <v>25</v>
      </c>
      <c r="AC113" s="116"/>
      <c r="AD113"/>
      <c r="AE113"/>
      <c r="AF113" s="117"/>
      <c r="AG113" s="555"/>
      <c r="AH113" s="188"/>
      <c r="AI113" s="116"/>
      <c r="AJ113" s="121" t="s">
        <v>437</v>
      </c>
      <c r="AK113" s="144" t="s">
        <v>23</v>
      </c>
      <c r="AL113" s="145" t="s">
        <v>22</v>
      </c>
      <c r="AM113" s="146" t="s">
        <v>25</v>
      </c>
      <c r="AN113" s="116"/>
      <c r="AO113"/>
      <c r="AP113"/>
      <c r="AQ113" s="117"/>
      <c r="AR113" s="555"/>
      <c r="AS113" s="188"/>
      <c r="AT113" s="116"/>
      <c r="AU113" s="121" t="s">
        <v>437</v>
      </c>
      <c r="AV113" s="144" t="s">
        <v>23</v>
      </c>
      <c r="AW113" s="145" t="s">
        <v>22</v>
      </c>
      <c r="AX113" s="146" t="s">
        <v>25</v>
      </c>
      <c r="AY113" s="116"/>
      <c r="AZ113"/>
      <c r="BA113"/>
      <c r="BB113" s="117"/>
      <c r="BC113" s="555"/>
      <c r="BD113" s="236"/>
      <c r="BE113" s="237"/>
      <c r="BF113" s="121" t="s">
        <v>437</v>
      </c>
      <c r="BG113" s="144" t="s">
        <v>23</v>
      </c>
      <c r="BH113" s="145" t="s">
        <v>22</v>
      </c>
      <c r="BI113" s="146" t="s">
        <v>25</v>
      </c>
      <c r="BJ113" s="237"/>
      <c r="BK113" s="237"/>
      <c r="BL113" s="237"/>
      <c r="BM113" s="237"/>
      <c r="BN113" s="237"/>
      <c r="BO113" s="237"/>
      <c r="BP113" s="238"/>
      <c r="BQ113" s="248"/>
      <c r="BR113" s="249"/>
      <c r="BS113" s="555"/>
    </row>
    <row r="114" spans="1:71" s="186" customFormat="1" ht="30.75" thickBot="1" x14ac:dyDescent="0.3">
      <c r="A114" s="188"/>
      <c r="B114" s="116"/>
      <c r="C114" s="121" t="s">
        <v>426</v>
      </c>
      <c r="D114" s="122" t="s">
        <v>427</v>
      </c>
      <c r="E114" s="119" t="s">
        <v>428</v>
      </c>
      <c r="F114" s="122" t="s">
        <v>438</v>
      </c>
      <c r="G114" s="116"/>
      <c r="H114"/>
      <c r="I114"/>
      <c r="J114" s="117"/>
      <c r="K114" s="555"/>
      <c r="L114" s="188"/>
      <c r="M114" s="116"/>
      <c r="N114" s="121" t="s">
        <v>426</v>
      </c>
      <c r="O114" s="122" t="s">
        <v>427</v>
      </c>
      <c r="P114" s="119" t="s">
        <v>428</v>
      </c>
      <c r="Q114" s="122" t="s">
        <v>438</v>
      </c>
      <c r="R114" s="116"/>
      <c r="S114"/>
      <c r="T114"/>
      <c r="U114" s="117"/>
      <c r="V114" s="555"/>
      <c r="W114" s="188"/>
      <c r="X114" s="116"/>
      <c r="Y114" s="121" t="s">
        <v>426</v>
      </c>
      <c r="Z114" s="122" t="s">
        <v>427</v>
      </c>
      <c r="AA114" s="119" t="s">
        <v>428</v>
      </c>
      <c r="AB114" s="122" t="s">
        <v>438</v>
      </c>
      <c r="AC114" s="116"/>
      <c r="AD114"/>
      <c r="AE114"/>
      <c r="AF114" s="117"/>
      <c r="AG114" s="555"/>
      <c r="AH114" s="188"/>
      <c r="AI114" s="116"/>
      <c r="AJ114" s="121" t="s">
        <v>426</v>
      </c>
      <c r="AK114" s="122" t="s">
        <v>427</v>
      </c>
      <c r="AL114" s="119" t="s">
        <v>428</v>
      </c>
      <c r="AM114" s="122" t="s">
        <v>438</v>
      </c>
      <c r="AN114" s="116"/>
      <c r="AO114"/>
      <c r="AP114"/>
      <c r="AQ114" s="117"/>
      <c r="AR114" s="555"/>
      <c r="AS114" s="188"/>
      <c r="AT114" s="116"/>
      <c r="AU114" s="121" t="s">
        <v>426</v>
      </c>
      <c r="AV114" s="122" t="s">
        <v>427</v>
      </c>
      <c r="AW114" s="119" t="s">
        <v>428</v>
      </c>
      <c r="AX114" s="122" t="s">
        <v>438</v>
      </c>
      <c r="AY114" s="116"/>
      <c r="AZ114"/>
      <c r="BA114"/>
      <c r="BB114" s="117"/>
      <c r="BC114" s="555"/>
      <c r="BD114" s="236"/>
      <c r="BE114" s="237"/>
      <c r="BF114" s="121" t="s">
        <v>426</v>
      </c>
      <c r="BG114" s="122" t="s">
        <v>427</v>
      </c>
      <c r="BH114" s="119" t="s">
        <v>428</v>
      </c>
      <c r="BI114" s="122" t="s">
        <v>438</v>
      </c>
      <c r="BJ114" s="237"/>
      <c r="BK114" s="237"/>
      <c r="BL114" s="237"/>
      <c r="BM114" s="237"/>
      <c r="BN114" s="237"/>
      <c r="BO114" s="237"/>
      <c r="BP114" s="238"/>
      <c r="BQ114" s="248"/>
      <c r="BR114" s="249"/>
      <c r="BS114" s="555"/>
    </row>
    <row r="115" spans="1:71" s="186" customFormat="1" x14ac:dyDescent="0.25">
      <c r="A115" s="188"/>
      <c r="B115" s="116"/>
      <c r="C115" s="116"/>
      <c r="D115" s="116"/>
      <c r="E115" s="116"/>
      <c r="F115" s="116"/>
      <c r="G115" s="116"/>
      <c r="H115"/>
      <c r="I115"/>
      <c r="J115" s="117"/>
      <c r="K115" s="555"/>
      <c r="L115" s="188"/>
      <c r="M115" s="116"/>
      <c r="N115" s="116"/>
      <c r="O115" s="116"/>
      <c r="P115" s="116"/>
      <c r="Q115" s="116"/>
      <c r="R115" s="116"/>
      <c r="S115"/>
      <c r="T115"/>
      <c r="U115" s="117"/>
      <c r="V115" s="555"/>
      <c r="W115" s="188"/>
      <c r="X115" s="116"/>
      <c r="Y115" s="116"/>
      <c r="Z115" s="116"/>
      <c r="AA115" s="116"/>
      <c r="AB115" s="116"/>
      <c r="AC115" s="116"/>
      <c r="AD115"/>
      <c r="AE115"/>
      <c r="AF115" s="117"/>
      <c r="AG115" s="555"/>
      <c r="AH115" s="188"/>
      <c r="AI115" s="116"/>
      <c r="AJ115" s="116"/>
      <c r="AK115" s="116"/>
      <c r="AL115" s="116"/>
      <c r="AM115" s="116"/>
      <c r="AN115" s="116"/>
      <c r="AO115"/>
      <c r="AP115"/>
      <c r="AQ115" s="117"/>
      <c r="AR115" s="555"/>
      <c r="AS115" s="188"/>
      <c r="AT115" s="116"/>
      <c r="AU115" s="116"/>
      <c r="AV115" s="116"/>
      <c r="AW115" s="116"/>
      <c r="AX115" s="116"/>
      <c r="AY115" s="116"/>
      <c r="AZ115"/>
      <c r="BA115"/>
      <c r="BB115" s="117"/>
      <c r="BC115" s="555"/>
      <c r="BD115" s="236"/>
      <c r="BE115" s="237"/>
      <c r="BF115" s="237"/>
      <c r="BG115" s="237"/>
      <c r="BH115" s="237"/>
      <c r="BI115" s="237"/>
      <c r="BJ115" s="237"/>
      <c r="BK115" s="237"/>
      <c r="BL115" s="237"/>
      <c r="BM115" s="237"/>
      <c r="BN115" s="237"/>
      <c r="BO115" s="237"/>
      <c r="BP115" s="238"/>
      <c r="BQ115" s="248"/>
      <c r="BR115" s="249"/>
      <c r="BS115" s="555"/>
    </row>
    <row r="116" spans="1:71" s="186" customFormat="1" x14ac:dyDescent="0.25">
      <c r="A116" s="188"/>
      <c r="B116" s="116"/>
      <c r="C116" s="116"/>
      <c r="D116" s="116"/>
      <c r="E116" s="116"/>
      <c r="F116" s="116"/>
      <c r="G116" s="116"/>
      <c r="H116"/>
      <c r="I116"/>
      <c r="J116" s="117"/>
      <c r="K116" s="555"/>
      <c r="L116" s="188"/>
      <c r="M116" s="116"/>
      <c r="N116" s="116"/>
      <c r="O116" s="116"/>
      <c r="P116" s="116"/>
      <c r="Q116" s="116"/>
      <c r="R116" s="116"/>
      <c r="S116"/>
      <c r="T116"/>
      <c r="U116" s="117"/>
      <c r="V116" s="555"/>
      <c r="W116" s="188"/>
      <c r="X116" s="116"/>
      <c r="Y116" s="116"/>
      <c r="Z116" s="116"/>
      <c r="AA116" s="116"/>
      <c r="AB116" s="116"/>
      <c r="AC116" s="116"/>
      <c r="AD116"/>
      <c r="AE116"/>
      <c r="AF116" s="117"/>
      <c r="AG116" s="555"/>
      <c r="AH116" s="188"/>
      <c r="AI116" s="116"/>
      <c r="AJ116" s="116"/>
      <c r="AK116" s="116"/>
      <c r="AL116" s="116"/>
      <c r="AM116" s="116"/>
      <c r="AN116" s="116"/>
      <c r="AO116"/>
      <c r="AP116"/>
      <c r="AQ116" s="117"/>
      <c r="AR116" s="555"/>
      <c r="AS116" s="188"/>
      <c r="AT116" s="116"/>
      <c r="AU116" s="116"/>
      <c r="AV116" s="116"/>
      <c r="AW116" s="116"/>
      <c r="AX116" s="116"/>
      <c r="AY116" s="116"/>
      <c r="AZ116"/>
      <c r="BA116"/>
      <c r="BB116" s="117"/>
      <c r="BC116" s="555"/>
      <c r="BD116" s="236"/>
      <c r="BE116" s="237"/>
      <c r="BF116" s="237"/>
      <c r="BG116" s="237"/>
      <c r="BH116" s="237"/>
      <c r="BI116" s="237"/>
      <c r="BJ116" s="237"/>
      <c r="BK116" s="237"/>
      <c r="BL116" s="237"/>
      <c r="BM116" s="237"/>
      <c r="BN116" s="237"/>
      <c r="BO116" s="237"/>
      <c r="BP116" s="238"/>
      <c r="BQ116" s="248"/>
      <c r="BR116" s="249"/>
      <c r="BS116" s="555"/>
    </row>
    <row r="117" spans="1:71" s="186" customFormat="1" x14ac:dyDescent="0.25">
      <c r="A117" s="188"/>
      <c r="B117" s="116" t="s">
        <v>600</v>
      </c>
      <c r="C117" s="116"/>
      <c r="D117" s="116"/>
      <c r="E117" s="123" t="s">
        <v>604</v>
      </c>
      <c r="F117" s="123"/>
      <c r="G117" s="116"/>
      <c r="H117"/>
      <c r="I117"/>
      <c r="J117" s="117"/>
      <c r="K117" s="555"/>
      <c r="L117" s="188"/>
      <c r="M117" s="116"/>
      <c r="N117" s="116"/>
      <c r="O117" s="116"/>
      <c r="P117" s="123"/>
      <c r="Q117" s="123"/>
      <c r="R117" s="116"/>
      <c r="S117"/>
      <c r="T117"/>
      <c r="U117" s="117"/>
      <c r="V117" s="555"/>
      <c r="W117" s="188"/>
      <c r="X117" s="116"/>
      <c r="Y117" s="116"/>
      <c r="Z117" s="116"/>
      <c r="AA117" s="123"/>
      <c r="AB117" s="123"/>
      <c r="AC117" s="116"/>
      <c r="AD117"/>
      <c r="AE117"/>
      <c r="AF117" s="117"/>
      <c r="AG117" s="555"/>
      <c r="AH117" s="188"/>
      <c r="AI117" s="116"/>
      <c r="AJ117" s="116"/>
      <c r="AK117" s="116"/>
      <c r="AL117" s="123"/>
      <c r="AM117" s="123"/>
      <c r="AN117" s="116"/>
      <c r="AO117"/>
      <c r="AP117"/>
      <c r="AQ117" s="117"/>
      <c r="AR117" s="555"/>
      <c r="AS117" s="188"/>
      <c r="AT117" s="116"/>
      <c r="AU117" s="116"/>
      <c r="AV117" s="116"/>
      <c r="AW117" s="123"/>
      <c r="AX117" s="123"/>
      <c r="AY117" s="116"/>
      <c r="AZ117"/>
      <c r="BA117"/>
      <c r="BB117" s="117"/>
      <c r="BC117" s="555"/>
      <c r="BD117" s="236"/>
      <c r="BE117" s="237"/>
      <c r="BF117" s="237"/>
      <c r="BG117" s="237"/>
      <c r="BH117" s="239"/>
      <c r="BI117" s="239"/>
      <c r="BJ117" s="237"/>
      <c r="BK117" s="237"/>
      <c r="BL117" s="237"/>
      <c r="BM117" s="237"/>
      <c r="BN117" s="237"/>
      <c r="BO117" s="237"/>
      <c r="BP117" s="238"/>
      <c r="BQ117" s="248"/>
      <c r="BR117" s="249"/>
      <c r="BS117" s="555"/>
    </row>
    <row r="118" spans="1:71" s="186" customFormat="1" ht="18.75" x14ac:dyDescent="0.3">
      <c r="A118" s="188"/>
      <c r="B118" s="124" t="s">
        <v>358</v>
      </c>
      <c r="C118" s="124"/>
      <c r="D118" s="125"/>
      <c r="E118" s="125" t="s">
        <v>603</v>
      </c>
      <c r="F118" s="125"/>
      <c r="G118" s="116"/>
      <c r="H118"/>
      <c r="I118"/>
      <c r="J118" s="117"/>
      <c r="K118" s="555"/>
      <c r="L118" s="188"/>
      <c r="M118" s="124" t="s">
        <v>358</v>
      </c>
      <c r="N118" s="124"/>
      <c r="O118" s="125"/>
      <c r="P118" s="125" t="s">
        <v>359</v>
      </c>
      <c r="Q118" s="125"/>
      <c r="R118" s="116"/>
      <c r="S118"/>
      <c r="T118"/>
      <c r="U118" s="117"/>
      <c r="V118" s="555"/>
      <c r="W118" s="188"/>
      <c r="X118" s="124" t="s">
        <v>358</v>
      </c>
      <c r="Y118" s="124"/>
      <c r="Z118" s="125"/>
      <c r="AA118" s="125" t="s">
        <v>359</v>
      </c>
      <c r="AB118" s="125"/>
      <c r="AC118" s="116"/>
      <c r="AD118"/>
      <c r="AE118"/>
      <c r="AF118" s="117"/>
      <c r="AG118" s="555"/>
      <c r="AH118" s="188"/>
      <c r="AI118" s="124" t="s">
        <v>358</v>
      </c>
      <c r="AJ118" s="124"/>
      <c r="AK118" s="125"/>
      <c r="AL118" s="125" t="s">
        <v>359</v>
      </c>
      <c r="AM118" s="125"/>
      <c r="AN118" s="116"/>
      <c r="AO118"/>
      <c r="AP118"/>
      <c r="AQ118" s="117"/>
      <c r="AR118" s="555"/>
      <c r="AS118" s="188"/>
      <c r="AT118" s="124" t="s">
        <v>358</v>
      </c>
      <c r="AU118" s="124"/>
      <c r="AV118" s="125"/>
      <c r="AW118" s="125" t="s">
        <v>359</v>
      </c>
      <c r="AX118" s="125"/>
      <c r="AY118" s="116"/>
      <c r="AZ118"/>
      <c r="BA118"/>
      <c r="BB118" s="117"/>
      <c r="BC118" s="555"/>
      <c r="BD118" s="236"/>
      <c r="BE118" s="240" t="s">
        <v>358</v>
      </c>
      <c r="BF118" s="240"/>
      <c r="BG118" s="241"/>
      <c r="BH118" s="241" t="s">
        <v>359</v>
      </c>
      <c r="BI118" s="241"/>
      <c r="BJ118" s="237"/>
      <c r="BK118" s="237"/>
      <c r="BL118" s="237"/>
      <c r="BM118" s="237"/>
      <c r="BN118" s="237"/>
      <c r="BO118" s="237"/>
      <c r="BP118" s="238"/>
      <c r="BQ118" s="248"/>
      <c r="BR118" s="249"/>
      <c r="BS118" s="555"/>
    </row>
    <row r="119" spans="1:71" s="186" customFormat="1" x14ac:dyDescent="0.25">
      <c r="A119" s="188"/>
      <c r="B119" s="116"/>
      <c r="C119" s="116"/>
      <c r="D119" s="116"/>
      <c r="E119" s="116"/>
      <c r="F119" s="116"/>
      <c r="G119" s="116"/>
      <c r="H119" s="116"/>
      <c r="I119" s="116"/>
      <c r="J119" s="117"/>
      <c r="K119" s="555"/>
      <c r="L119" s="188"/>
      <c r="M119" s="116"/>
      <c r="N119" s="116"/>
      <c r="O119" s="116"/>
      <c r="P119" s="116"/>
      <c r="Q119" s="116"/>
      <c r="R119" s="116"/>
      <c r="S119" s="116"/>
      <c r="T119" s="116"/>
      <c r="U119" s="117"/>
      <c r="V119" s="555"/>
      <c r="W119" s="188"/>
      <c r="X119" s="116"/>
      <c r="Y119" s="116"/>
      <c r="Z119" s="116"/>
      <c r="AA119" s="116"/>
      <c r="AB119" s="116"/>
      <c r="AC119" s="116"/>
      <c r="AD119" s="116"/>
      <c r="AE119" s="116"/>
      <c r="AF119" s="117"/>
      <c r="AG119" s="555"/>
      <c r="AH119" s="188"/>
      <c r="AI119" s="116"/>
      <c r="AJ119" s="116"/>
      <c r="AK119" s="116"/>
      <c r="AL119" s="116"/>
      <c r="AM119" s="116"/>
      <c r="AN119" s="116"/>
      <c r="AO119" s="116"/>
      <c r="AP119" s="116"/>
      <c r="AQ119" s="117"/>
      <c r="AR119" s="555"/>
      <c r="AS119" s="188"/>
      <c r="AT119" s="116"/>
      <c r="AU119" s="116"/>
      <c r="AV119" s="116"/>
      <c r="AW119" s="116"/>
      <c r="AX119" s="116"/>
      <c r="AY119" s="116"/>
      <c r="AZ119" s="116"/>
      <c r="BA119" s="116"/>
      <c r="BB119" s="117"/>
      <c r="BC119" s="555"/>
      <c r="BD119" s="236"/>
      <c r="BE119" s="237"/>
      <c r="BF119" s="237"/>
      <c r="BG119" s="237"/>
      <c r="BH119" s="237"/>
      <c r="BI119" s="237"/>
      <c r="BJ119" s="237"/>
      <c r="BK119" s="237"/>
      <c r="BL119" s="237"/>
      <c r="BM119" s="237"/>
      <c r="BN119" s="237"/>
      <c r="BO119" s="237"/>
      <c r="BP119" s="238"/>
      <c r="BQ119" s="248"/>
      <c r="BR119" s="249"/>
      <c r="BS119" s="555"/>
    </row>
    <row r="120" spans="1:71" s="186" customFormat="1" x14ac:dyDescent="0.25">
      <c r="A120" s="558"/>
      <c r="B120" s="558"/>
      <c r="C120" s="558"/>
      <c r="D120" s="558"/>
      <c r="E120" s="558"/>
      <c r="F120" s="558"/>
      <c r="G120" s="558"/>
      <c r="H120" s="558"/>
      <c r="I120" s="558"/>
      <c r="J120" s="558"/>
      <c r="K120" s="558"/>
      <c r="L120" s="558"/>
      <c r="M120" s="558"/>
      <c r="N120" s="558"/>
      <c r="O120" s="558"/>
      <c r="P120" s="558"/>
      <c r="Q120" s="558"/>
      <c r="R120" s="558"/>
      <c r="S120" s="558"/>
      <c r="T120" s="558"/>
      <c r="U120" s="558"/>
      <c r="V120" s="558"/>
      <c r="W120" s="558"/>
      <c r="X120" s="558"/>
      <c r="Y120" s="558"/>
      <c r="Z120" s="558"/>
      <c r="AA120" s="558"/>
      <c r="AB120" s="558"/>
      <c r="AC120" s="558"/>
      <c r="AD120" s="558"/>
      <c r="AE120" s="558"/>
      <c r="AF120" s="558"/>
      <c r="AG120" s="558"/>
      <c r="AH120" s="558"/>
      <c r="AI120" s="558"/>
      <c r="AJ120" s="558"/>
      <c r="AK120" s="558"/>
      <c r="AL120" s="558"/>
      <c r="AM120" s="558"/>
      <c r="AN120" s="558"/>
      <c r="AO120" s="558"/>
      <c r="AP120" s="558"/>
      <c r="AQ120" s="558"/>
      <c r="AR120" s="558"/>
      <c r="AS120" s="558"/>
      <c r="AT120" s="558"/>
      <c r="AU120" s="558"/>
      <c r="AV120" s="558"/>
      <c r="AW120" s="558"/>
      <c r="AX120" s="558"/>
      <c r="AY120" s="558"/>
      <c r="AZ120" s="558"/>
      <c r="BA120" s="558"/>
      <c r="BB120" s="558"/>
      <c r="BC120" s="558"/>
      <c r="BD120" s="558">
        <v>1</v>
      </c>
      <c r="BE120" s="558"/>
      <c r="BF120" s="558"/>
      <c r="BG120" s="558"/>
      <c r="BH120" s="558"/>
      <c r="BI120" s="558"/>
      <c r="BJ120" s="558"/>
      <c r="BK120" s="558"/>
      <c r="BL120" s="558"/>
      <c r="BM120" s="558"/>
      <c r="BN120" s="558"/>
      <c r="BO120" s="558"/>
      <c r="BP120" s="558"/>
      <c r="BQ120" s="558"/>
      <c r="BR120" s="559"/>
      <c r="BS120" s="250"/>
    </row>
    <row r="121" spans="1:71" ht="15.75" thickBot="1" x14ac:dyDescent="0.3">
      <c r="A121" s="188"/>
      <c r="B121" s="116"/>
      <c r="C121" s="116"/>
      <c r="D121" s="116"/>
      <c r="E121" s="116"/>
      <c r="F121" s="116"/>
      <c r="G121" s="116"/>
      <c r="H121" s="116"/>
      <c r="I121" s="116"/>
      <c r="J121" s="116"/>
      <c r="K121" s="555"/>
      <c r="L121" s="188"/>
      <c r="M121" s="116"/>
      <c r="N121" s="116"/>
      <c r="O121" s="116"/>
      <c r="P121" s="116"/>
      <c r="Q121" s="116"/>
      <c r="R121" s="116"/>
      <c r="S121" s="116"/>
      <c r="T121" s="116"/>
      <c r="U121" s="116"/>
      <c r="V121" s="555"/>
      <c r="W121" s="188"/>
      <c r="X121" s="116"/>
      <c r="Y121" s="116"/>
      <c r="Z121" s="116"/>
      <c r="AA121" s="116"/>
      <c r="AB121" s="116"/>
      <c r="AC121" s="116"/>
      <c r="AD121" s="116"/>
      <c r="AE121" s="116"/>
      <c r="AF121" s="116"/>
      <c r="AG121" s="555"/>
      <c r="AH121" s="188"/>
      <c r="AI121" s="116"/>
      <c r="AJ121" s="116"/>
      <c r="AK121" s="116"/>
      <c r="AL121" s="116"/>
      <c r="AM121" s="116"/>
      <c r="AN121" s="116"/>
      <c r="AO121" s="116"/>
      <c r="AP121" s="116"/>
      <c r="AQ121" s="116"/>
      <c r="AR121" s="555"/>
      <c r="AS121" s="188"/>
      <c r="AT121" s="116"/>
      <c r="AU121" s="116"/>
      <c r="AV121" s="116"/>
      <c r="AW121" s="116"/>
      <c r="AX121" s="116"/>
      <c r="AY121" s="116"/>
      <c r="AZ121" s="116"/>
      <c r="BA121" s="116"/>
      <c r="BB121" s="116"/>
      <c r="BC121" s="555"/>
      <c r="BD121" s="236"/>
      <c r="BE121" s="237"/>
      <c r="BF121" s="237"/>
      <c r="BG121" s="237"/>
      <c r="BH121" s="237"/>
      <c r="BI121" s="237"/>
      <c r="BJ121" s="237"/>
      <c r="BK121" s="237"/>
      <c r="BL121" s="237"/>
      <c r="BM121" s="237"/>
      <c r="BN121" s="237"/>
      <c r="BO121" s="237"/>
      <c r="BP121" s="237"/>
      <c r="BQ121" s="245"/>
      <c r="BR121" s="249"/>
      <c r="BS121" s="555"/>
    </row>
    <row r="122" spans="1:71" ht="15.75" customHeight="1" thickBot="1" x14ac:dyDescent="0.3">
      <c r="A122" s="188"/>
      <c r="B122" s="600" t="s">
        <v>399</v>
      </c>
      <c r="C122" s="601"/>
      <c r="D122" s="602" t="s">
        <v>440</v>
      </c>
      <c r="E122" s="603"/>
      <c r="F122" s="603"/>
      <c r="G122" s="604"/>
      <c r="H122"/>
      <c r="I122"/>
      <c r="J122" s="117"/>
      <c r="K122" s="555"/>
      <c r="L122" s="188"/>
      <c r="M122" s="600" t="s">
        <v>399</v>
      </c>
      <c r="N122" s="601"/>
      <c r="O122" s="602" t="s">
        <v>440</v>
      </c>
      <c r="P122" s="603"/>
      <c r="Q122" s="603"/>
      <c r="R122" s="604"/>
      <c r="S122"/>
      <c r="T122"/>
      <c r="U122" s="117"/>
      <c r="V122" s="555"/>
      <c r="W122" s="188"/>
      <c r="X122" s="600" t="s">
        <v>399</v>
      </c>
      <c r="Y122" s="601"/>
      <c r="Z122" s="602" t="s">
        <v>440</v>
      </c>
      <c r="AA122" s="603"/>
      <c r="AB122" s="603"/>
      <c r="AC122" s="604"/>
      <c r="AD122"/>
      <c r="AE122"/>
      <c r="AF122" s="117"/>
      <c r="AG122" s="555"/>
      <c r="AH122" s="188"/>
      <c r="AI122" s="600" t="s">
        <v>399</v>
      </c>
      <c r="AJ122" s="601"/>
      <c r="AK122" s="602" t="s">
        <v>440</v>
      </c>
      <c r="AL122" s="603"/>
      <c r="AM122" s="603"/>
      <c r="AN122" s="604"/>
      <c r="AO122"/>
      <c r="AP122"/>
      <c r="AQ122" s="117"/>
      <c r="AR122" s="555"/>
      <c r="AS122" s="188"/>
      <c r="AT122" s="600" t="s">
        <v>399</v>
      </c>
      <c r="AU122" s="601"/>
      <c r="AV122" s="602" t="s">
        <v>440</v>
      </c>
      <c r="AW122" s="603"/>
      <c r="AX122" s="603"/>
      <c r="AY122" s="604"/>
      <c r="AZ122"/>
      <c r="BA122"/>
      <c r="BB122" s="117"/>
      <c r="BC122" s="555"/>
      <c r="BD122" s="236"/>
      <c r="BE122" s="600" t="s">
        <v>399</v>
      </c>
      <c r="BF122" s="601"/>
      <c r="BG122" s="602" t="s">
        <v>440</v>
      </c>
      <c r="BH122" s="603"/>
      <c r="BI122" s="603"/>
      <c r="BJ122" s="604"/>
      <c r="BK122" s="237"/>
      <c r="BL122" s="237"/>
      <c r="BM122" s="237"/>
      <c r="BN122" s="237"/>
      <c r="BO122" s="237"/>
      <c r="BP122" s="238"/>
      <c r="BQ122" s="246"/>
      <c r="BR122" s="249"/>
      <c r="BS122" s="555"/>
    </row>
    <row r="123" spans="1:71" ht="63.75" customHeight="1" thickBot="1" x14ac:dyDescent="0.3">
      <c r="A123" s="188"/>
      <c r="B123" s="605" t="s">
        <v>431</v>
      </c>
      <c r="C123" s="606"/>
      <c r="D123" s="607" t="str">
        <f>'MRC CONTRATACIÓN - COVID19'!D22</f>
        <v>Posibilidad de recibir o solicitar cualquier dádiva o beneficio a nombre propio o de terceros con el fin de celebrar contratos  ficticios y/o vinculados con actividades ilícitas.</v>
      </c>
      <c r="E123" s="608"/>
      <c r="F123" s="608"/>
      <c r="G123" s="609"/>
      <c r="H123"/>
      <c r="I123"/>
      <c r="J123" s="117"/>
      <c r="K123" s="555"/>
      <c r="L123" s="188"/>
      <c r="M123" s="605" t="s">
        <v>431</v>
      </c>
      <c r="N123" s="606"/>
      <c r="O123" s="607" t="str">
        <f>$D123</f>
        <v>Posibilidad de recibir o solicitar cualquier dádiva o beneficio a nombre propio o de terceros con el fin de celebrar contratos  ficticios y/o vinculados con actividades ilícitas.</v>
      </c>
      <c r="P123" s="608"/>
      <c r="Q123" s="608"/>
      <c r="R123" s="609"/>
      <c r="S123"/>
      <c r="T123"/>
      <c r="U123" s="117"/>
      <c r="V123" s="555"/>
      <c r="W123" s="188"/>
      <c r="X123" s="605" t="s">
        <v>431</v>
      </c>
      <c r="Y123" s="606"/>
      <c r="Z123" s="607" t="str">
        <f>$D123</f>
        <v>Posibilidad de recibir o solicitar cualquier dádiva o beneficio a nombre propio o de terceros con el fin de celebrar contratos  ficticios y/o vinculados con actividades ilícitas.</v>
      </c>
      <c r="AA123" s="608"/>
      <c r="AB123" s="608"/>
      <c r="AC123" s="609"/>
      <c r="AD123"/>
      <c r="AE123"/>
      <c r="AF123" s="117"/>
      <c r="AG123" s="555"/>
      <c r="AH123" s="188"/>
      <c r="AI123" s="605" t="s">
        <v>431</v>
      </c>
      <c r="AJ123" s="606"/>
      <c r="AK123" s="607" t="str">
        <f>$D123</f>
        <v>Posibilidad de recibir o solicitar cualquier dádiva o beneficio a nombre propio o de terceros con el fin de celebrar contratos  ficticios y/o vinculados con actividades ilícitas.</v>
      </c>
      <c r="AL123" s="608"/>
      <c r="AM123" s="608"/>
      <c r="AN123" s="609"/>
      <c r="AO123"/>
      <c r="AP123"/>
      <c r="AQ123" s="117"/>
      <c r="AR123" s="555"/>
      <c r="AS123" s="188"/>
      <c r="AT123" s="605" t="s">
        <v>431</v>
      </c>
      <c r="AU123" s="606"/>
      <c r="AV123" s="607" t="str">
        <f>$D123</f>
        <v>Posibilidad de recibir o solicitar cualquier dádiva o beneficio a nombre propio o de terceros con el fin de celebrar contratos  ficticios y/o vinculados con actividades ilícitas.</v>
      </c>
      <c r="AW123" s="608"/>
      <c r="AX123" s="608"/>
      <c r="AY123" s="609"/>
      <c r="AZ123"/>
      <c r="BA123"/>
      <c r="BB123" s="117"/>
      <c r="BC123" s="555"/>
      <c r="BD123" s="236"/>
      <c r="BE123" s="605" t="s">
        <v>431</v>
      </c>
      <c r="BF123" s="606"/>
      <c r="BG123" s="607" t="str">
        <f>$D123</f>
        <v>Posibilidad de recibir o solicitar cualquier dádiva o beneficio a nombre propio o de terceros con el fin de celebrar contratos  ficticios y/o vinculados con actividades ilícitas.</v>
      </c>
      <c r="BH123" s="608"/>
      <c r="BI123" s="608"/>
      <c r="BJ123" s="609"/>
      <c r="BK123" s="237"/>
      <c r="BL123" s="237"/>
      <c r="BM123" s="237"/>
      <c r="BN123" s="237"/>
      <c r="BO123" s="237"/>
      <c r="BP123" s="238"/>
      <c r="BQ123" s="246"/>
      <c r="BR123" s="249"/>
      <c r="BS123" s="555"/>
    </row>
    <row r="124" spans="1:71" ht="15.75" customHeight="1" thickBot="1" x14ac:dyDescent="0.3">
      <c r="A124" s="188"/>
      <c r="B124" s="610" t="s">
        <v>401</v>
      </c>
      <c r="C124" s="611"/>
      <c r="D124" s="602" t="s">
        <v>601</v>
      </c>
      <c r="E124" s="603"/>
      <c r="F124" s="603"/>
      <c r="G124" s="604"/>
      <c r="H124"/>
      <c r="I124"/>
      <c r="J124" s="117"/>
      <c r="K124" s="555"/>
      <c r="L124" s="188"/>
      <c r="M124" s="610" t="s">
        <v>401</v>
      </c>
      <c r="N124" s="611"/>
      <c r="O124" s="602"/>
      <c r="P124" s="603"/>
      <c r="Q124" s="603"/>
      <c r="R124" s="604"/>
      <c r="S124"/>
      <c r="T124"/>
      <c r="U124" s="117"/>
      <c r="V124" s="555"/>
      <c r="W124" s="188"/>
      <c r="X124" s="610" t="s">
        <v>401</v>
      </c>
      <c r="Y124" s="611"/>
      <c r="Z124" s="602"/>
      <c r="AA124" s="603"/>
      <c r="AB124" s="603"/>
      <c r="AC124" s="604"/>
      <c r="AD124"/>
      <c r="AE124"/>
      <c r="AF124" s="117"/>
      <c r="AG124" s="555"/>
      <c r="AH124" s="188"/>
      <c r="AI124" s="610" t="s">
        <v>401</v>
      </c>
      <c r="AJ124" s="611"/>
      <c r="AK124" s="602"/>
      <c r="AL124" s="603"/>
      <c r="AM124" s="603"/>
      <c r="AN124" s="604"/>
      <c r="AO124"/>
      <c r="AP124"/>
      <c r="AQ124" s="117"/>
      <c r="AR124" s="555"/>
      <c r="AS124" s="188"/>
      <c r="AT124" s="610" t="s">
        <v>401</v>
      </c>
      <c r="AU124" s="611"/>
      <c r="AV124" s="602"/>
      <c r="AW124" s="603"/>
      <c r="AX124" s="603"/>
      <c r="AY124" s="604"/>
      <c r="AZ124"/>
      <c r="BA124"/>
      <c r="BB124" s="117"/>
      <c r="BC124" s="555"/>
      <c r="BD124" s="236"/>
      <c r="BE124" s="610" t="s">
        <v>401</v>
      </c>
      <c r="BF124" s="611"/>
      <c r="BG124" s="602"/>
      <c r="BH124" s="603"/>
      <c r="BI124" s="603"/>
      <c r="BJ124" s="604"/>
      <c r="BK124" s="237"/>
      <c r="BL124" s="237"/>
      <c r="BM124" s="237"/>
      <c r="BN124" s="237"/>
      <c r="BO124" s="237"/>
      <c r="BP124" s="238"/>
      <c r="BQ124" s="246"/>
      <c r="BR124" s="249"/>
      <c r="BS124" s="555"/>
    </row>
    <row r="125" spans="1:71" ht="15.75" customHeight="1" thickBot="1" x14ac:dyDescent="0.3">
      <c r="A125" s="188"/>
      <c r="B125" s="612" t="s">
        <v>402</v>
      </c>
      <c r="C125" s="613"/>
      <c r="D125" s="602" t="s">
        <v>600</v>
      </c>
      <c r="E125" s="603"/>
      <c r="F125" s="603"/>
      <c r="G125" s="604"/>
      <c r="H125"/>
      <c r="I125"/>
      <c r="J125" s="117"/>
      <c r="K125" s="555"/>
      <c r="L125" s="188"/>
      <c r="M125" s="612" t="s">
        <v>402</v>
      </c>
      <c r="N125" s="613"/>
      <c r="O125" s="602" t="s">
        <v>608</v>
      </c>
      <c r="P125" s="603"/>
      <c r="Q125" s="603"/>
      <c r="R125" s="604"/>
      <c r="S125"/>
      <c r="T125"/>
      <c r="U125" s="117"/>
      <c r="V125" s="555"/>
      <c r="W125" s="188"/>
      <c r="X125" s="612" t="s">
        <v>402</v>
      </c>
      <c r="Y125" s="613"/>
      <c r="Z125" s="623" t="s">
        <v>614</v>
      </c>
      <c r="AA125" s="624"/>
      <c r="AB125" s="624"/>
      <c r="AC125" s="625"/>
      <c r="AD125"/>
      <c r="AE125"/>
      <c r="AF125" s="117"/>
      <c r="AG125" s="555"/>
      <c r="AH125" s="188"/>
      <c r="AI125" s="612" t="s">
        <v>402</v>
      </c>
      <c r="AJ125" s="613"/>
      <c r="AK125" s="623" t="s">
        <v>606</v>
      </c>
      <c r="AL125" s="624"/>
      <c r="AM125" s="624"/>
      <c r="AN125" s="625"/>
      <c r="AO125"/>
      <c r="AP125"/>
      <c r="AQ125" s="117"/>
      <c r="AR125" s="555"/>
      <c r="AS125" s="188"/>
      <c r="AT125" s="612" t="s">
        <v>402</v>
      </c>
      <c r="AU125" s="613"/>
      <c r="AV125" s="602"/>
      <c r="AW125" s="603"/>
      <c r="AX125" s="603"/>
      <c r="AY125" s="604"/>
      <c r="AZ125"/>
      <c r="BA125"/>
      <c r="BB125" s="117"/>
      <c r="BC125" s="555"/>
      <c r="BD125" s="236"/>
      <c r="BE125" s="612" t="s">
        <v>402</v>
      </c>
      <c r="BF125" s="613"/>
      <c r="BG125" s="602"/>
      <c r="BH125" s="603"/>
      <c r="BI125" s="603"/>
      <c r="BJ125" s="604"/>
      <c r="BK125" s="237"/>
      <c r="BL125" s="237"/>
      <c r="BM125" s="237"/>
      <c r="BN125" s="237"/>
      <c r="BO125" s="237"/>
      <c r="BP125" s="238"/>
      <c r="BQ125" s="246"/>
      <c r="BR125" s="249"/>
      <c r="BS125" s="555"/>
    </row>
    <row r="126" spans="1:71" ht="15.75" thickBot="1" x14ac:dyDescent="0.3">
      <c r="A126" s="188"/>
      <c r="B126" s="614" t="s">
        <v>403</v>
      </c>
      <c r="C126" s="615"/>
      <c r="D126" s="602" t="s">
        <v>602</v>
      </c>
      <c r="E126" s="603"/>
      <c r="F126" s="603"/>
      <c r="G126" s="604"/>
      <c r="H126"/>
      <c r="I126"/>
      <c r="J126" s="117"/>
      <c r="K126" s="555"/>
      <c r="L126" s="188"/>
      <c r="M126" s="614" t="s">
        <v>403</v>
      </c>
      <c r="N126" s="615"/>
      <c r="O126" s="602"/>
      <c r="P126" s="603"/>
      <c r="Q126" s="603"/>
      <c r="R126" s="604"/>
      <c r="S126"/>
      <c r="T126"/>
      <c r="U126" s="117"/>
      <c r="V126" s="555"/>
      <c r="W126" s="188"/>
      <c r="X126" s="614" t="s">
        <v>403</v>
      </c>
      <c r="Y126" s="615"/>
      <c r="Z126" s="623" t="s">
        <v>602</v>
      </c>
      <c r="AA126" s="624"/>
      <c r="AB126" s="624"/>
      <c r="AC126" s="625"/>
      <c r="AD126"/>
      <c r="AE126"/>
      <c r="AF126" s="117"/>
      <c r="AG126" s="555"/>
      <c r="AH126" s="188"/>
      <c r="AI126" s="614" t="s">
        <v>403</v>
      </c>
      <c r="AJ126" s="615"/>
      <c r="AK126" s="602"/>
      <c r="AL126" s="603"/>
      <c r="AM126" s="603"/>
      <c r="AN126" s="604"/>
      <c r="AO126"/>
      <c r="AP126"/>
      <c r="AQ126" s="117"/>
      <c r="AR126" s="555"/>
      <c r="AS126" s="188"/>
      <c r="AT126" s="614" t="s">
        <v>403</v>
      </c>
      <c r="AU126" s="615"/>
      <c r="AV126" s="602"/>
      <c r="AW126" s="603"/>
      <c r="AX126" s="603"/>
      <c r="AY126" s="604"/>
      <c r="AZ126"/>
      <c r="BA126"/>
      <c r="BB126" s="117"/>
      <c r="BC126" s="555"/>
      <c r="BD126" s="236"/>
      <c r="BE126" s="614" t="s">
        <v>403</v>
      </c>
      <c r="BF126" s="615"/>
      <c r="BG126" s="602"/>
      <c r="BH126" s="603"/>
      <c r="BI126" s="603"/>
      <c r="BJ126" s="604"/>
      <c r="BK126" s="237"/>
      <c r="BL126" s="237"/>
      <c r="BM126" s="237"/>
      <c r="BN126" s="237"/>
      <c r="BO126" s="237"/>
      <c r="BP126" s="238"/>
      <c r="BQ126" s="246"/>
      <c r="BR126" s="249"/>
      <c r="BS126" s="555"/>
    </row>
    <row r="127" spans="1:71" x14ac:dyDescent="0.25">
      <c r="A127" s="188"/>
      <c r="B127" s="118"/>
      <c r="C127" s="116"/>
      <c r="D127" s="116"/>
      <c r="E127" s="116"/>
      <c r="F127" s="116"/>
      <c r="G127" s="116"/>
      <c r="H127" s="116"/>
      <c r="I127" s="116"/>
      <c r="J127" s="117"/>
      <c r="K127" s="555"/>
      <c r="L127" s="188"/>
      <c r="M127" s="118"/>
      <c r="N127" s="116"/>
      <c r="O127" s="116"/>
      <c r="P127" s="116"/>
      <c r="Q127" s="116"/>
      <c r="R127" s="116"/>
      <c r="S127" s="116"/>
      <c r="T127" s="116"/>
      <c r="U127" s="117"/>
      <c r="V127" s="555"/>
      <c r="W127" s="188"/>
      <c r="X127" s="118"/>
      <c r="Y127" s="116"/>
      <c r="Z127" s="116"/>
      <c r="AA127" s="116"/>
      <c r="AB127" s="116"/>
      <c r="AC127" s="116"/>
      <c r="AD127" s="116"/>
      <c r="AE127" s="116"/>
      <c r="AF127" s="117"/>
      <c r="AG127" s="555"/>
      <c r="AH127" s="188"/>
      <c r="AI127" s="118"/>
      <c r="AJ127" s="116"/>
      <c r="AK127" s="116"/>
      <c r="AL127" s="116"/>
      <c r="AM127" s="116"/>
      <c r="AN127" s="116"/>
      <c r="AO127" s="116"/>
      <c r="AP127" s="116"/>
      <c r="AQ127" s="117"/>
      <c r="AR127" s="555"/>
      <c r="AS127" s="188"/>
      <c r="AT127" s="118"/>
      <c r="AU127" s="116"/>
      <c r="AV127" s="116"/>
      <c r="AW127" s="116"/>
      <c r="AX127" s="116"/>
      <c r="AY127" s="116"/>
      <c r="AZ127" s="116"/>
      <c r="BA127" s="116"/>
      <c r="BB127" s="117"/>
      <c r="BC127" s="555"/>
      <c r="BD127" s="236"/>
      <c r="BE127" s="242"/>
      <c r="BF127" s="237"/>
      <c r="BG127" s="237"/>
      <c r="BH127" s="237"/>
      <c r="BI127" s="237"/>
      <c r="BJ127" s="237"/>
      <c r="BK127" s="237"/>
      <c r="BL127" s="237"/>
      <c r="BM127" s="237"/>
      <c r="BN127" s="237"/>
      <c r="BO127" s="237"/>
      <c r="BP127" s="238"/>
      <c r="BQ127" s="246"/>
      <c r="BR127" s="249"/>
      <c r="BS127" s="555"/>
    </row>
    <row r="128" spans="1:71" ht="15.75" thickBot="1" x14ac:dyDescent="0.3">
      <c r="A128" s="188"/>
      <c r="B128" s="116"/>
      <c r="C128" s="116"/>
      <c r="D128" s="116"/>
      <c r="E128" s="116"/>
      <c r="F128" s="116"/>
      <c r="G128" s="116"/>
      <c r="H128" s="116"/>
      <c r="I128" s="116"/>
      <c r="J128" s="117"/>
      <c r="K128" s="555"/>
      <c r="L128" s="188"/>
      <c r="M128" s="116"/>
      <c r="N128" s="116"/>
      <c r="O128" s="116"/>
      <c r="P128" s="116"/>
      <c r="Q128" s="116"/>
      <c r="R128" s="116"/>
      <c r="S128" s="116"/>
      <c r="T128" s="116"/>
      <c r="U128" s="117"/>
      <c r="V128" s="555"/>
      <c r="W128" s="188"/>
      <c r="X128" s="116"/>
      <c r="Y128" s="116"/>
      <c r="Z128" s="116"/>
      <c r="AA128" s="116"/>
      <c r="AB128" s="116"/>
      <c r="AC128" s="116"/>
      <c r="AD128" s="116"/>
      <c r="AE128" s="116"/>
      <c r="AF128" s="117"/>
      <c r="AG128" s="555"/>
      <c r="AH128" s="188"/>
      <c r="AI128" s="116"/>
      <c r="AJ128" s="116"/>
      <c r="AK128" s="116"/>
      <c r="AL128" s="116"/>
      <c r="AM128" s="116"/>
      <c r="AN128" s="116"/>
      <c r="AO128" s="116"/>
      <c r="AP128" s="116"/>
      <c r="AQ128" s="117"/>
      <c r="AR128" s="555"/>
      <c r="AS128" s="188"/>
      <c r="AT128" s="116"/>
      <c r="AU128" s="116"/>
      <c r="AV128" s="116"/>
      <c r="AW128" s="116"/>
      <c r="AX128" s="116"/>
      <c r="AY128" s="116"/>
      <c r="AZ128" s="116"/>
      <c r="BA128" s="116"/>
      <c r="BB128" s="117"/>
      <c r="BC128" s="555"/>
      <c r="BD128" s="236"/>
      <c r="BE128" s="237"/>
      <c r="BF128" s="237"/>
      <c r="BG128" s="237"/>
      <c r="BH128" s="237"/>
      <c r="BI128" s="237"/>
      <c r="BJ128" s="237"/>
      <c r="BK128" s="237"/>
      <c r="BL128" s="237"/>
      <c r="BM128" s="237"/>
      <c r="BN128" s="237"/>
      <c r="BO128" s="237"/>
      <c r="BP128" s="238"/>
      <c r="BQ128" s="246"/>
      <c r="BR128" s="249"/>
      <c r="BS128" s="555"/>
    </row>
    <row r="129" spans="1:71" s="186" customFormat="1" ht="15.75" thickBot="1" x14ac:dyDescent="0.3">
      <c r="A129" s="188"/>
      <c r="B129" s="585" t="s">
        <v>404</v>
      </c>
      <c r="C129" s="585" t="s">
        <v>439</v>
      </c>
      <c r="D129" s="587"/>
      <c r="E129" s="588"/>
      <c r="F129" s="589" t="s">
        <v>405</v>
      </c>
      <c r="G129" s="590"/>
      <c r="H129"/>
      <c r="I129"/>
      <c r="J129" s="117"/>
      <c r="K129" s="555"/>
      <c r="L129" s="188"/>
      <c r="M129" s="619" t="s">
        <v>404</v>
      </c>
      <c r="N129" s="585" t="s">
        <v>439</v>
      </c>
      <c r="O129" s="587"/>
      <c r="P129" s="588"/>
      <c r="Q129" s="589" t="s">
        <v>405</v>
      </c>
      <c r="R129" s="590"/>
      <c r="S129"/>
      <c r="T129"/>
      <c r="U129" s="117"/>
      <c r="V129" s="555"/>
      <c r="W129" s="188"/>
      <c r="X129" s="619" t="s">
        <v>404</v>
      </c>
      <c r="Y129" s="585" t="s">
        <v>439</v>
      </c>
      <c r="Z129" s="587"/>
      <c r="AA129" s="588"/>
      <c r="AB129" s="589" t="s">
        <v>405</v>
      </c>
      <c r="AC129" s="590"/>
      <c r="AD129"/>
      <c r="AE129"/>
      <c r="AF129" s="117"/>
      <c r="AG129" s="555"/>
      <c r="AH129" s="188"/>
      <c r="AI129" s="619" t="s">
        <v>404</v>
      </c>
      <c r="AJ129" s="585" t="s">
        <v>439</v>
      </c>
      <c r="AK129" s="587"/>
      <c r="AL129" s="588"/>
      <c r="AM129" s="589" t="s">
        <v>405</v>
      </c>
      <c r="AN129" s="590"/>
      <c r="AO129"/>
      <c r="AP129"/>
      <c r="AQ129" s="117"/>
      <c r="AR129" s="555"/>
      <c r="AS129" s="188"/>
      <c r="AT129" s="619" t="s">
        <v>404</v>
      </c>
      <c r="AU129" s="585" t="s">
        <v>439</v>
      </c>
      <c r="AV129" s="587"/>
      <c r="AW129" s="588"/>
      <c r="AX129" s="589" t="s">
        <v>405</v>
      </c>
      <c r="AY129" s="590"/>
      <c r="AZ129"/>
      <c r="BA129"/>
      <c r="BB129" s="117"/>
      <c r="BC129" s="555"/>
      <c r="BD129" s="236"/>
      <c r="BE129" s="585" t="s">
        <v>404</v>
      </c>
      <c r="BF129" s="585" t="s">
        <v>439</v>
      </c>
      <c r="BG129" s="587"/>
      <c r="BH129" s="588"/>
      <c r="BI129" s="589" t="s">
        <v>405</v>
      </c>
      <c r="BJ129" s="590"/>
      <c r="BK129" s="237"/>
      <c r="BL129" s="237"/>
      <c r="BM129" s="237"/>
      <c r="BN129" s="237"/>
      <c r="BO129" s="237"/>
      <c r="BP129" s="238"/>
      <c r="BQ129" s="246"/>
      <c r="BR129" s="249"/>
      <c r="BS129" s="555"/>
    </row>
    <row r="130" spans="1:71" s="186" customFormat="1" ht="30.75" customHeight="1" thickBot="1" x14ac:dyDescent="0.3">
      <c r="A130" s="188"/>
      <c r="B130" s="586"/>
      <c r="C130" s="591" t="s">
        <v>406</v>
      </c>
      <c r="D130" s="592"/>
      <c r="E130" s="593"/>
      <c r="F130" s="126" t="s">
        <v>434</v>
      </c>
      <c r="G130" s="127" t="s">
        <v>435</v>
      </c>
      <c r="H130"/>
      <c r="I130"/>
      <c r="J130" s="117"/>
      <c r="K130" s="555"/>
      <c r="L130" s="188"/>
      <c r="M130" s="620"/>
      <c r="N130" s="591" t="s">
        <v>406</v>
      </c>
      <c r="O130" s="621"/>
      <c r="P130" s="622"/>
      <c r="Q130" s="126" t="s">
        <v>434</v>
      </c>
      <c r="R130" s="127" t="s">
        <v>435</v>
      </c>
      <c r="S130"/>
      <c r="T130"/>
      <c r="U130" s="117"/>
      <c r="V130" s="555"/>
      <c r="W130" s="188"/>
      <c r="X130" s="620"/>
      <c r="Y130" s="591" t="s">
        <v>406</v>
      </c>
      <c r="Z130" s="621"/>
      <c r="AA130" s="622"/>
      <c r="AB130" s="126" t="s">
        <v>434</v>
      </c>
      <c r="AC130" s="127" t="s">
        <v>435</v>
      </c>
      <c r="AD130"/>
      <c r="AE130"/>
      <c r="AF130" s="117"/>
      <c r="AG130" s="555"/>
      <c r="AH130" s="188"/>
      <c r="AI130" s="620"/>
      <c r="AJ130" s="591" t="s">
        <v>406</v>
      </c>
      <c r="AK130" s="621"/>
      <c r="AL130" s="622"/>
      <c r="AM130" s="126" t="s">
        <v>434</v>
      </c>
      <c r="AN130" s="127" t="s">
        <v>435</v>
      </c>
      <c r="AO130"/>
      <c r="AP130"/>
      <c r="AQ130" s="117"/>
      <c r="AR130" s="555"/>
      <c r="AS130" s="188"/>
      <c r="AT130" s="620"/>
      <c r="AU130" s="591" t="s">
        <v>406</v>
      </c>
      <c r="AV130" s="621"/>
      <c r="AW130" s="622"/>
      <c r="AX130" s="126" t="s">
        <v>434</v>
      </c>
      <c r="AY130" s="127" t="s">
        <v>435</v>
      </c>
      <c r="AZ130"/>
      <c r="BA130"/>
      <c r="BB130" s="117"/>
      <c r="BC130" s="555"/>
      <c r="BD130" s="236"/>
      <c r="BE130" s="586"/>
      <c r="BF130" s="591" t="s">
        <v>406</v>
      </c>
      <c r="BG130" s="592"/>
      <c r="BH130" s="593"/>
      <c r="BI130" s="126" t="s">
        <v>434</v>
      </c>
      <c r="BJ130" s="127" t="s">
        <v>435</v>
      </c>
      <c r="BK130" s="237"/>
      <c r="BL130" s="237"/>
      <c r="BM130" s="237"/>
      <c r="BN130" s="237"/>
      <c r="BO130" s="237"/>
      <c r="BP130" s="238"/>
      <c r="BQ130" s="246"/>
      <c r="BR130" s="249"/>
      <c r="BS130" s="555"/>
    </row>
    <row r="131" spans="1:71" s="186" customFormat="1" ht="21.75" customHeight="1" thickBot="1" x14ac:dyDescent="0.3">
      <c r="A131" s="188"/>
      <c r="B131" s="128">
        <v>1</v>
      </c>
      <c r="C131" s="594" t="s">
        <v>407</v>
      </c>
      <c r="D131" s="595"/>
      <c r="E131" s="596"/>
      <c r="F131" s="131" t="s">
        <v>434</v>
      </c>
      <c r="G131" s="131"/>
      <c r="H131">
        <f t="shared" ref="H131:H147" si="74">IF(F131="SI",1,0)</f>
        <v>1</v>
      </c>
      <c r="I131">
        <f>IF(G131="NO",1,0)</f>
        <v>0</v>
      </c>
      <c r="J131" s="117"/>
      <c r="K131" s="555"/>
      <c r="L131" s="188"/>
      <c r="M131" s="128">
        <v>1</v>
      </c>
      <c r="N131" s="594" t="s">
        <v>407</v>
      </c>
      <c r="O131" s="595"/>
      <c r="P131" s="596"/>
      <c r="Q131" s="131"/>
      <c r="R131" s="131"/>
      <c r="S131">
        <f t="shared" ref="S131:S147" si="75">IF(Q131="SI",1,0)</f>
        <v>0</v>
      </c>
      <c r="T131">
        <f>IF(R131="NO",1,0)</f>
        <v>0</v>
      </c>
      <c r="U131" s="117"/>
      <c r="V131" s="555"/>
      <c r="W131" s="188"/>
      <c r="X131" s="128">
        <v>1</v>
      </c>
      <c r="Y131" s="594" t="s">
        <v>407</v>
      </c>
      <c r="Z131" s="595"/>
      <c r="AA131" s="596"/>
      <c r="AB131" s="131" t="s">
        <v>434</v>
      </c>
      <c r="AC131" s="131"/>
      <c r="AD131">
        <f t="shared" ref="AD131:AD148" si="76">IF(AB131="SI",1,0)</f>
        <v>1</v>
      </c>
      <c r="AE131">
        <f>IF(AC131="NO",1,0)</f>
        <v>0</v>
      </c>
      <c r="AF131" s="117"/>
      <c r="AG131" s="555"/>
      <c r="AH131" s="188"/>
      <c r="AI131" s="128">
        <v>1</v>
      </c>
      <c r="AJ131" s="594" t="s">
        <v>407</v>
      </c>
      <c r="AK131" s="595"/>
      <c r="AL131" s="596"/>
      <c r="AM131" s="131" t="s">
        <v>434</v>
      </c>
      <c r="AN131" s="131"/>
      <c r="AO131">
        <f t="shared" ref="AO131:AO148" si="77">IF(AM131="SI",1,0)</f>
        <v>1</v>
      </c>
      <c r="AP131">
        <f>IF(AN131="NO",1,0)</f>
        <v>0</v>
      </c>
      <c r="AQ131" s="117"/>
      <c r="AR131" s="555"/>
      <c r="AS131" s="188"/>
      <c r="AT131" s="128">
        <v>1</v>
      </c>
      <c r="AU131" s="594" t="s">
        <v>407</v>
      </c>
      <c r="AV131" s="595"/>
      <c r="AW131" s="596"/>
      <c r="AX131" s="131" t="s">
        <v>434</v>
      </c>
      <c r="AY131" s="131"/>
      <c r="AZ131">
        <f t="shared" ref="AZ131:AZ147" si="78">IF(AX131="SI",1,0)</f>
        <v>1</v>
      </c>
      <c r="BA131">
        <f>IF(AY131="NO",1,0)</f>
        <v>0</v>
      </c>
      <c r="BB131" s="117"/>
      <c r="BC131" s="555"/>
      <c r="BD131" s="236"/>
      <c r="BE131" s="128">
        <v>1</v>
      </c>
      <c r="BF131" s="594" t="s">
        <v>407</v>
      </c>
      <c r="BG131" s="595"/>
      <c r="BH131" s="596"/>
      <c r="BI131" s="131" t="str">
        <f>IF($BQ131=1,"SI","")</f>
        <v>SI</v>
      </c>
      <c r="BJ131" s="131" t="str">
        <f>IF($BQ131=0,"NO","")</f>
        <v/>
      </c>
      <c r="BK131" s="237">
        <f t="shared" ref="BK131:BK137" si="79">H131</f>
        <v>1</v>
      </c>
      <c r="BL131" s="237">
        <f t="shared" ref="BL131:BL137" si="80">S131</f>
        <v>0</v>
      </c>
      <c r="BM131" s="237">
        <f t="shared" ref="BM131:BM137" si="81">AD131</f>
        <v>1</v>
      </c>
      <c r="BN131" s="237">
        <f t="shared" ref="BN131:BN137" si="82">AO131</f>
        <v>1</v>
      </c>
      <c r="BO131" s="237">
        <f t="shared" ref="BO131:BO137" si="83">AZ131</f>
        <v>1</v>
      </c>
      <c r="BP131" s="244">
        <f t="shared" ref="BP131:BP137" si="84">COUNTIF(BK131:BO131,1)</f>
        <v>4</v>
      </c>
      <c r="BQ131" s="247">
        <f t="shared" ref="BQ131:BQ149" si="85">IF(BP131&gt;=3,1,0)</f>
        <v>1</v>
      </c>
      <c r="BR131" s="249"/>
      <c r="BS131" s="555"/>
    </row>
    <row r="132" spans="1:71" s="186" customFormat="1" ht="21.75" customHeight="1" thickBot="1" x14ac:dyDescent="0.3">
      <c r="A132" s="188"/>
      <c r="B132" s="129">
        <v>2</v>
      </c>
      <c r="C132" s="560" t="s">
        <v>408</v>
      </c>
      <c r="D132" s="561"/>
      <c r="E132" s="562"/>
      <c r="F132" s="132" t="s">
        <v>434</v>
      </c>
      <c r="G132" s="133"/>
      <c r="H132">
        <f t="shared" si="74"/>
        <v>1</v>
      </c>
      <c r="I132">
        <f t="shared" ref="I132:I147" si="86">IF(G132="SI",1,0)</f>
        <v>0</v>
      </c>
      <c r="J132" s="117"/>
      <c r="K132" s="555"/>
      <c r="L132" s="188"/>
      <c r="M132" s="129">
        <v>2</v>
      </c>
      <c r="N132" s="560" t="s">
        <v>408</v>
      </c>
      <c r="O132" s="561"/>
      <c r="P132" s="562"/>
      <c r="Q132" s="132"/>
      <c r="R132" s="133"/>
      <c r="S132">
        <f t="shared" si="75"/>
        <v>0</v>
      </c>
      <c r="T132">
        <f t="shared" ref="T132:T147" si="87">IF(R132="SI",1,0)</f>
        <v>0</v>
      </c>
      <c r="U132" s="117"/>
      <c r="V132" s="555"/>
      <c r="W132" s="188"/>
      <c r="X132" s="129">
        <v>2</v>
      </c>
      <c r="Y132" s="560" t="s">
        <v>408</v>
      </c>
      <c r="Z132" s="561"/>
      <c r="AA132" s="562"/>
      <c r="AB132" s="132" t="s">
        <v>434</v>
      </c>
      <c r="AC132" s="133"/>
      <c r="AD132">
        <f t="shared" si="76"/>
        <v>1</v>
      </c>
      <c r="AE132">
        <f t="shared" ref="AE132:AE147" si="88">IF(AC132="SI",1,0)</f>
        <v>0</v>
      </c>
      <c r="AF132" s="117"/>
      <c r="AG132" s="555"/>
      <c r="AH132" s="188"/>
      <c r="AI132" s="129">
        <v>2</v>
      </c>
      <c r="AJ132" s="560" t="s">
        <v>408</v>
      </c>
      <c r="AK132" s="561"/>
      <c r="AL132" s="562"/>
      <c r="AM132" s="132"/>
      <c r="AN132" s="133" t="s">
        <v>435</v>
      </c>
      <c r="AO132">
        <f t="shared" si="77"/>
        <v>0</v>
      </c>
      <c r="AP132">
        <f t="shared" ref="AP132:AP147" si="89">IF(AN132="SI",1,0)</f>
        <v>0</v>
      </c>
      <c r="AQ132" s="117"/>
      <c r="AR132" s="555"/>
      <c r="AS132" s="188"/>
      <c r="AT132" s="129">
        <v>2</v>
      </c>
      <c r="AU132" s="560" t="s">
        <v>408</v>
      </c>
      <c r="AV132" s="561"/>
      <c r="AW132" s="562"/>
      <c r="AX132" s="132" t="s">
        <v>434</v>
      </c>
      <c r="AY132" s="133"/>
      <c r="AZ132">
        <f t="shared" si="78"/>
        <v>1</v>
      </c>
      <c r="BA132">
        <f t="shared" ref="BA132:BA148" si="90">IF(AY132="SI",1,0)</f>
        <v>0</v>
      </c>
      <c r="BB132" s="117"/>
      <c r="BC132" s="555"/>
      <c r="BD132" s="236"/>
      <c r="BE132" s="129">
        <v>2</v>
      </c>
      <c r="BF132" s="560" t="s">
        <v>408</v>
      </c>
      <c r="BG132" s="561"/>
      <c r="BH132" s="562"/>
      <c r="BI132" s="131" t="str">
        <f t="shared" ref="BI132:BI149" si="91">IF($BQ132=1,"SI","")</f>
        <v>SI</v>
      </c>
      <c r="BJ132" s="131" t="str">
        <f t="shared" ref="BJ132:BJ149" si="92">IF($BQ132=0,"NO","")</f>
        <v/>
      </c>
      <c r="BK132" s="237">
        <f t="shared" si="79"/>
        <v>1</v>
      </c>
      <c r="BL132" s="237">
        <f t="shared" si="80"/>
        <v>0</v>
      </c>
      <c r="BM132" s="237">
        <f t="shared" si="81"/>
        <v>1</v>
      </c>
      <c r="BN132" s="237">
        <f t="shared" si="82"/>
        <v>0</v>
      </c>
      <c r="BO132" s="237">
        <f t="shared" si="83"/>
        <v>1</v>
      </c>
      <c r="BP132" s="244">
        <f t="shared" si="84"/>
        <v>3</v>
      </c>
      <c r="BQ132" s="247">
        <f t="shared" si="85"/>
        <v>1</v>
      </c>
      <c r="BR132" s="249"/>
      <c r="BS132" s="555"/>
    </row>
    <row r="133" spans="1:71" s="186" customFormat="1" ht="21.75" customHeight="1" thickBot="1" x14ac:dyDescent="0.3">
      <c r="A133" s="188"/>
      <c r="B133" s="129">
        <v>3</v>
      </c>
      <c r="C133" s="560" t="s">
        <v>409</v>
      </c>
      <c r="D133" s="561"/>
      <c r="E133" s="562"/>
      <c r="F133" s="132"/>
      <c r="G133" s="133" t="s">
        <v>435</v>
      </c>
      <c r="H133">
        <f t="shared" si="74"/>
        <v>0</v>
      </c>
      <c r="I133">
        <f t="shared" si="86"/>
        <v>0</v>
      </c>
      <c r="J133" s="117"/>
      <c r="K133" s="555"/>
      <c r="L133" s="188"/>
      <c r="M133" s="129">
        <v>3</v>
      </c>
      <c r="N133" s="560" t="s">
        <v>409</v>
      </c>
      <c r="O133" s="561"/>
      <c r="P133" s="562"/>
      <c r="Q133" s="132"/>
      <c r="R133" s="133"/>
      <c r="S133">
        <f t="shared" si="75"/>
        <v>0</v>
      </c>
      <c r="T133">
        <f t="shared" si="87"/>
        <v>0</v>
      </c>
      <c r="U133" s="117"/>
      <c r="V133" s="555"/>
      <c r="W133" s="188"/>
      <c r="X133" s="129">
        <v>3</v>
      </c>
      <c r="Y133" s="560" t="s">
        <v>409</v>
      </c>
      <c r="Z133" s="561"/>
      <c r="AA133" s="562"/>
      <c r="AB133" s="132" t="s">
        <v>434</v>
      </c>
      <c r="AC133" s="133"/>
      <c r="AD133">
        <f t="shared" si="76"/>
        <v>1</v>
      </c>
      <c r="AE133">
        <f t="shared" si="88"/>
        <v>0</v>
      </c>
      <c r="AF133" s="117"/>
      <c r="AG133" s="555"/>
      <c r="AH133" s="188"/>
      <c r="AI133" s="129">
        <v>3</v>
      </c>
      <c r="AJ133" s="560" t="s">
        <v>409</v>
      </c>
      <c r="AK133" s="561"/>
      <c r="AL133" s="562"/>
      <c r="AM133" s="132"/>
      <c r="AN133" s="133" t="s">
        <v>435</v>
      </c>
      <c r="AO133">
        <f t="shared" si="77"/>
        <v>0</v>
      </c>
      <c r="AP133">
        <f t="shared" si="89"/>
        <v>0</v>
      </c>
      <c r="AQ133" s="117"/>
      <c r="AR133" s="555"/>
      <c r="AS133" s="188"/>
      <c r="AT133" s="129">
        <v>3</v>
      </c>
      <c r="AU133" s="560" t="s">
        <v>409</v>
      </c>
      <c r="AV133" s="561"/>
      <c r="AW133" s="562"/>
      <c r="AX133" s="132" t="s">
        <v>434</v>
      </c>
      <c r="AY133" s="133"/>
      <c r="AZ133">
        <f t="shared" si="78"/>
        <v>1</v>
      </c>
      <c r="BA133">
        <f t="shared" si="90"/>
        <v>0</v>
      </c>
      <c r="BB133" s="117"/>
      <c r="BC133" s="555"/>
      <c r="BD133" s="236"/>
      <c r="BE133" s="129">
        <v>3</v>
      </c>
      <c r="BF133" s="560" t="s">
        <v>409</v>
      </c>
      <c r="BG133" s="561"/>
      <c r="BH133" s="562"/>
      <c r="BI133" s="131" t="str">
        <f t="shared" si="91"/>
        <v/>
      </c>
      <c r="BJ133" s="131" t="str">
        <f t="shared" si="92"/>
        <v>NO</v>
      </c>
      <c r="BK133" s="237">
        <f t="shared" si="79"/>
        <v>0</v>
      </c>
      <c r="BL133" s="237">
        <f t="shared" si="80"/>
        <v>0</v>
      </c>
      <c r="BM133" s="237">
        <f t="shared" si="81"/>
        <v>1</v>
      </c>
      <c r="BN133" s="237">
        <f t="shared" si="82"/>
        <v>0</v>
      </c>
      <c r="BO133" s="237">
        <f t="shared" si="83"/>
        <v>1</v>
      </c>
      <c r="BP133" s="244">
        <f t="shared" si="84"/>
        <v>2</v>
      </c>
      <c r="BQ133" s="247">
        <f t="shared" si="85"/>
        <v>0</v>
      </c>
      <c r="BR133" s="249"/>
      <c r="BS133" s="555"/>
    </row>
    <row r="134" spans="1:71" s="186" customFormat="1" ht="21.75" customHeight="1" thickBot="1" x14ac:dyDescent="0.3">
      <c r="A134" s="188"/>
      <c r="B134" s="129">
        <v>4</v>
      </c>
      <c r="C134" s="560" t="s">
        <v>410</v>
      </c>
      <c r="D134" s="561"/>
      <c r="E134" s="562"/>
      <c r="F134" s="132"/>
      <c r="G134" s="133" t="s">
        <v>435</v>
      </c>
      <c r="H134">
        <f t="shared" si="74"/>
        <v>0</v>
      </c>
      <c r="I134">
        <f t="shared" si="86"/>
        <v>0</v>
      </c>
      <c r="J134" s="117"/>
      <c r="K134" s="555"/>
      <c r="L134" s="188"/>
      <c r="M134" s="129">
        <v>4</v>
      </c>
      <c r="N134" s="560" t="s">
        <v>410</v>
      </c>
      <c r="O134" s="561"/>
      <c r="P134" s="562"/>
      <c r="Q134" s="132"/>
      <c r="R134" s="133"/>
      <c r="S134">
        <f t="shared" si="75"/>
        <v>0</v>
      </c>
      <c r="T134">
        <f t="shared" si="87"/>
        <v>0</v>
      </c>
      <c r="U134" s="117"/>
      <c r="V134" s="555"/>
      <c r="W134" s="188"/>
      <c r="X134" s="129">
        <v>4</v>
      </c>
      <c r="Y134" s="560" t="s">
        <v>410</v>
      </c>
      <c r="Z134" s="561"/>
      <c r="AA134" s="562"/>
      <c r="AB134" s="132" t="s">
        <v>434</v>
      </c>
      <c r="AC134" s="133"/>
      <c r="AD134">
        <f t="shared" si="76"/>
        <v>1</v>
      </c>
      <c r="AE134">
        <f t="shared" si="88"/>
        <v>0</v>
      </c>
      <c r="AF134" s="117"/>
      <c r="AG134" s="555"/>
      <c r="AH134" s="188"/>
      <c r="AI134" s="129">
        <v>4</v>
      </c>
      <c r="AJ134" s="560" t="s">
        <v>410</v>
      </c>
      <c r="AK134" s="561"/>
      <c r="AL134" s="562"/>
      <c r="AM134" s="132"/>
      <c r="AN134" s="133" t="s">
        <v>435</v>
      </c>
      <c r="AO134">
        <f t="shared" si="77"/>
        <v>0</v>
      </c>
      <c r="AP134">
        <f t="shared" si="89"/>
        <v>0</v>
      </c>
      <c r="AQ134" s="117"/>
      <c r="AR134" s="555"/>
      <c r="AS134" s="188"/>
      <c r="AT134" s="129">
        <v>4</v>
      </c>
      <c r="AU134" s="560" t="s">
        <v>410</v>
      </c>
      <c r="AV134" s="561"/>
      <c r="AW134" s="562"/>
      <c r="AX134" s="132"/>
      <c r="AY134" s="133" t="s">
        <v>435</v>
      </c>
      <c r="AZ134">
        <f t="shared" si="78"/>
        <v>0</v>
      </c>
      <c r="BA134">
        <f t="shared" si="90"/>
        <v>0</v>
      </c>
      <c r="BB134" s="117"/>
      <c r="BC134" s="555"/>
      <c r="BD134" s="236"/>
      <c r="BE134" s="129">
        <v>4</v>
      </c>
      <c r="BF134" s="560" t="s">
        <v>410</v>
      </c>
      <c r="BG134" s="561"/>
      <c r="BH134" s="562"/>
      <c r="BI134" s="131" t="str">
        <f t="shared" si="91"/>
        <v/>
      </c>
      <c r="BJ134" s="131" t="str">
        <f t="shared" si="92"/>
        <v>NO</v>
      </c>
      <c r="BK134" s="237">
        <f t="shared" si="79"/>
        <v>0</v>
      </c>
      <c r="BL134" s="237">
        <f t="shared" si="80"/>
        <v>0</v>
      </c>
      <c r="BM134" s="237">
        <f t="shared" si="81"/>
        <v>1</v>
      </c>
      <c r="BN134" s="237">
        <f t="shared" si="82"/>
        <v>0</v>
      </c>
      <c r="BO134" s="237">
        <f t="shared" si="83"/>
        <v>0</v>
      </c>
      <c r="BP134" s="244">
        <f t="shared" si="84"/>
        <v>1</v>
      </c>
      <c r="BQ134" s="247">
        <f t="shared" si="85"/>
        <v>0</v>
      </c>
      <c r="BR134" s="249"/>
      <c r="BS134" s="555"/>
    </row>
    <row r="135" spans="1:71" s="186" customFormat="1" ht="21.75" customHeight="1" thickBot="1" x14ac:dyDescent="0.3">
      <c r="A135" s="188"/>
      <c r="B135" s="129">
        <v>5</v>
      </c>
      <c r="C135" s="560" t="s">
        <v>411</v>
      </c>
      <c r="D135" s="561"/>
      <c r="E135" s="562"/>
      <c r="F135" s="132" t="s">
        <v>434</v>
      </c>
      <c r="G135" s="133"/>
      <c r="H135">
        <f t="shared" si="74"/>
        <v>1</v>
      </c>
      <c r="I135">
        <f t="shared" si="86"/>
        <v>0</v>
      </c>
      <c r="J135" s="117"/>
      <c r="K135" s="555"/>
      <c r="L135" s="188"/>
      <c r="M135" s="129">
        <v>5</v>
      </c>
      <c r="N135" s="560" t="s">
        <v>411</v>
      </c>
      <c r="O135" s="561"/>
      <c r="P135" s="562"/>
      <c r="Q135" s="132"/>
      <c r="R135" s="133"/>
      <c r="S135">
        <f t="shared" si="75"/>
        <v>0</v>
      </c>
      <c r="T135">
        <f t="shared" si="87"/>
        <v>0</v>
      </c>
      <c r="U135" s="117"/>
      <c r="V135" s="555"/>
      <c r="W135" s="188"/>
      <c r="X135" s="129">
        <v>5</v>
      </c>
      <c r="Y135" s="560" t="s">
        <v>411</v>
      </c>
      <c r="Z135" s="561"/>
      <c r="AA135" s="562"/>
      <c r="AB135" s="132" t="s">
        <v>434</v>
      </c>
      <c r="AC135" s="133"/>
      <c r="AD135">
        <f t="shared" si="76"/>
        <v>1</v>
      </c>
      <c r="AE135">
        <f t="shared" si="88"/>
        <v>0</v>
      </c>
      <c r="AF135" s="117"/>
      <c r="AG135" s="555"/>
      <c r="AH135" s="188"/>
      <c r="AI135" s="129">
        <v>5</v>
      </c>
      <c r="AJ135" s="560" t="s">
        <v>411</v>
      </c>
      <c r="AK135" s="561"/>
      <c r="AL135" s="562"/>
      <c r="AM135" s="132" t="s">
        <v>434</v>
      </c>
      <c r="AN135" s="133"/>
      <c r="AO135">
        <f t="shared" si="77"/>
        <v>1</v>
      </c>
      <c r="AP135">
        <f t="shared" si="89"/>
        <v>0</v>
      </c>
      <c r="AQ135" s="117"/>
      <c r="AR135" s="555"/>
      <c r="AS135" s="188"/>
      <c r="AT135" s="129">
        <v>5</v>
      </c>
      <c r="AU135" s="560" t="s">
        <v>411</v>
      </c>
      <c r="AV135" s="561"/>
      <c r="AW135" s="562"/>
      <c r="AX135" s="132" t="s">
        <v>434</v>
      </c>
      <c r="AY135" s="133"/>
      <c r="AZ135">
        <f t="shared" si="78"/>
        <v>1</v>
      </c>
      <c r="BA135">
        <f t="shared" si="90"/>
        <v>0</v>
      </c>
      <c r="BB135" s="117"/>
      <c r="BC135" s="555"/>
      <c r="BD135" s="236"/>
      <c r="BE135" s="129">
        <v>5</v>
      </c>
      <c r="BF135" s="560" t="s">
        <v>411</v>
      </c>
      <c r="BG135" s="561"/>
      <c r="BH135" s="562"/>
      <c r="BI135" s="131" t="str">
        <f t="shared" si="91"/>
        <v>SI</v>
      </c>
      <c r="BJ135" s="131" t="str">
        <f t="shared" si="92"/>
        <v/>
      </c>
      <c r="BK135" s="237">
        <f t="shared" si="79"/>
        <v>1</v>
      </c>
      <c r="BL135" s="237">
        <f t="shared" si="80"/>
        <v>0</v>
      </c>
      <c r="BM135" s="237">
        <f t="shared" si="81"/>
        <v>1</v>
      </c>
      <c r="BN135" s="237">
        <f t="shared" si="82"/>
        <v>1</v>
      </c>
      <c r="BO135" s="237">
        <f t="shared" si="83"/>
        <v>1</v>
      </c>
      <c r="BP135" s="244">
        <f t="shared" si="84"/>
        <v>4</v>
      </c>
      <c r="BQ135" s="247">
        <f t="shared" si="85"/>
        <v>1</v>
      </c>
      <c r="BR135" s="249"/>
      <c r="BS135" s="555"/>
    </row>
    <row r="136" spans="1:71" s="186" customFormat="1" ht="21.75" customHeight="1" thickBot="1" x14ac:dyDescent="0.3">
      <c r="A136" s="188"/>
      <c r="B136" s="129">
        <v>6</v>
      </c>
      <c r="C136" s="560" t="s">
        <v>412</v>
      </c>
      <c r="D136" s="561"/>
      <c r="E136" s="562"/>
      <c r="F136" s="132" t="s">
        <v>434</v>
      </c>
      <c r="G136" s="133"/>
      <c r="H136">
        <f t="shared" si="74"/>
        <v>1</v>
      </c>
      <c r="I136">
        <f t="shared" si="86"/>
        <v>0</v>
      </c>
      <c r="J136" s="117"/>
      <c r="K136" s="555"/>
      <c r="L136" s="188"/>
      <c r="M136" s="129">
        <v>6</v>
      </c>
      <c r="N136" s="560" t="s">
        <v>412</v>
      </c>
      <c r="O136" s="561"/>
      <c r="P136" s="562"/>
      <c r="Q136" s="132"/>
      <c r="R136" s="133"/>
      <c r="S136">
        <f t="shared" si="75"/>
        <v>0</v>
      </c>
      <c r="T136">
        <f t="shared" si="87"/>
        <v>0</v>
      </c>
      <c r="U136" s="117"/>
      <c r="V136" s="555"/>
      <c r="W136" s="188"/>
      <c r="X136" s="129">
        <v>6</v>
      </c>
      <c r="Y136" s="560" t="s">
        <v>412</v>
      </c>
      <c r="Z136" s="561"/>
      <c r="AA136" s="562"/>
      <c r="AB136" s="132" t="s">
        <v>434</v>
      </c>
      <c r="AC136" s="133"/>
      <c r="AD136">
        <f t="shared" si="76"/>
        <v>1</v>
      </c>
      <c r="AE136">
        <f t="shared" si="88"/>
        <v>0</v>
      </c>
      <c r="AF136" s="117"/>
      <c r="AG136" s="555"/>
      <c r="AH136" s="188"/>
      <c r="AI136" s="129">
        <v>6</v>
      </c>
      <c r="AJ136" s="560" t="s">
        <v>412</v>
      </c>
      <c r="AK136" s="561"/>
      <c r="AL136" s="562"/>
      <c r="AM136" s="132"/>
      <c r="AN136" s="133" t="s">
        <v>435</v>
      </c>
      <c r="AO136">
        <f t="shared" si="77"/>
        <v>0</v>
      </c>
      <c r="AP136">
        <f t="shared" si="89"/>
        <v>0</v>
      </c>
      <c r="AQ136" s="117"/>
      <c r="AR136" s="555"/>
      <c r="AS136" s="188"/>
      <c r="AT136" s="129">
        <v>6</v>
      </c>
      <c r="AU136" s="560" t="s">
        <v>412</v>
      </c>
      <c r="AV136" s="561"/>
      <c r="AW136" s="562"/>
      <c r="AX136" s="132" t="s">
        <v>434</v>
      </c>
      <c r="AY136" s="133"/>
      <c r="AZ136">
        <f t="shared" si="78"/>
        <v>1</v>
      </c>
      <c r="BA136">
        <f t="shared" si="90"/>
        <v>0</v>
      </c>
      <c r="BB136" s="117"/>
      <c r="BC136" s="555"/>
      <c r="BD136" s="236"/>
      <c r="BE136" s="129">
        <v>6</v>
      </c>
      <c r="BF136" s="560" t="s">
        <v>412</v>
      </c>
      <c r="BG136" s="561"/>
      <c r="BH136" s="562"/>
      <c r="BI136" s="131" t="str">
        <f t="shared" si="91"/>
        <v>SI</v>
      </c>
      <c r="BJ136" s="131" t="str">
        <f t="shared" si="92"/>
        <v/>
      </c>
      <c r="BK136" s="237">
        <f t="shared" si="79"/>
        <v>1</v>
      </c>
      <c r="BL136" s="237">
        <f t="shared" si="80"/>
        <v>0</v>
      </c>
      <c r="BM136" s="237">
        <f t="shared" si="81"/>
        <v>1</v>
      </c>
      <c r="BN136" s="237">
        <f t="shared" si="82"/>
        <v>0</v>
      </c>
      <c r="BO136" s="237">
        <f t="shared" si="83"/>
        <v>1</v>
      </c>
      <c r="BP136" s="244">
        <f t="shared" si="84"/>
        <v>3</v>
      </c>
      <c r="BQ136" s="247">
        <f t="shared" si="85"/>
        <v>1</v>
      </c>
      <c r="BR136" s="249"/>
      <c r="BS136" s="555"/>
    </row>
    <row r="137" spans="1:71" s="186" customFormat="1" ht="21.75" customHeight="1" thickBot="1" x14ac:dyDescent="0.3">
      <c r="A137" s="188"/>
      <c r="B137" s="129">
        <v>7</v>
      </c>
      <c r="C137" s="560" t="s">
        <v>413</v>
      </c>
      <c r="D137" s="561"/>
      <c r="E137" s="562"/>
      <c r="F137" s="132" t="s">
        <v>434</v>
      </c>
      <c r="G137" s="133"/>
      <c r="H137">
        <f t="shared" si="74"/>
        <v>1</v>
      </c>
      <c r="I137">
        <f t="shared" si="86"/>
        <v>0</v>
      </c>
      <c r="J137" s="117"/>
      <c r="K137" s="555"/>
      <c r="L137" s="188"/>
      <c r="M137" s="129">
        <v>7</v>
      </c>
      <c r="N137" s="560" t="s">
        <v>413</v>
      </c>
      <c r="O137" s="561"/>
      <c r="P137" s="562"/>
      <c r="Q137" s="132"/>
      <c r="R137" s="133"/>
      <c r="S137">
        <f t="shared" si="75"/>
        <v>0</v>
      </c>
      <c r="T137">
        <f t="shared" si="87"/>
        <v>0</v>
      </c>
      <c r="U137" s="117"/>
      <c r="V137" s="555"/>
      <c r="W137" s="188"/>
      <c r="X137" s="129">
        <v>7</v>
      </c>
      <c r="Y137" s="560" t="s">
        <v>413</v>
      </c>
      <c r="Z137" s="561"/>
      <c r="AA137" s="562"/>
      <c r="AB137" s="132" t="s">
        <v>434</v>
      </c>
      <c r="AC137" s="133"/>
      <c r="AD137">
        <f t="shared" si="76"/>
        <v>1</v>
      </c>
      <c r="AE137">
        <f t="shared" si="88"/>
        <v>0</v>
      </c>
      <c r="AF137" s="117"/>
      <c r="AG137" s="555"/>
      <c r="AH137" s="188"/>
      <c r="AI137" s="129">
        <v>7</v>
      </c>
      <c r="AJ137" s="560" t="s">
        <v>413</v>
      </c>
      <c r="AK137" s="561"/>
      <c r="AL137" s="562"/>
      <c r="AM137" s="132"/>
      <c r="AN137" s="133" t="s">
        <v>435</v>
      </c>
      <c r="AO137">
        <f t="shared" si="77"/>
        <v>0</v>
      </c>
      <c r="AP137">
        <f t="shared" si="89"/>
        <v>0</v>
      </c>
      <c r="AQ137" s="117"/>
      <c r="AR137" s="555"/>
      <c r="AS137" s="188"/>
      <c r="AT137" s="129">
        <v>7</v>
      </c>
      <c r="AU137" s="560" t="s">
        <v>413</v>
      </c>
      <c r="AV137" s="561"/>
      <c r="AW137" s="562"/>
      <c r="AX137" s="132" t="s">
        <v>434</v>
      </c>
      <c r="AY137" s="133"/>
      <c r="AZ137">
        <f t="shared" si="78"/>
        <v>1</v>
      </c>
      <c r="BA137">
        <f t="shared" si="90"/>
        <v>0</v>
      </c>
      <c r="BB137" s="117"/>
      <c r="BC137" s="555"/>
      <c r="BD137" s="236"/>
      <c r="BE137" s="129">
        <v>7</v>
      </c>
      <c r="BF137" s="560" t="s">
        <v>413</v>
      </c>
      <c r="BG137" s="561"/>
      <c r="BH137" s="562"/>
      <c r="BI137" s="131" t="str">
        <f t="shared" si="91"/>
        <v>SI</v>
      </c>
      <c r="BJ137" s="131" t="str">
        <f t="shared" si="92"/>
        <v/>
      </c>
      <c r="BK137" s="237">
        <f t="shared" si="79"/>
        <v>1</v>
      </c>
      <c r="BL137" s="237">
        <f t="shared" si="80"/>
        <v>0</v>
      </c>
      <c r="BM137" s="237">
        <f t="shared" si="81"/>
        <v>1</v>
      </c>
      <c r="BN137" s="237">
        <f t="shared" si="82"/>
        <v>0</v>
      </c>
      <c r="BO137" s="237">
        <f t="shared" si="83"/>
        <v>1</v>
      </c>
      <c r="BP137" s="244">
        <f t="shared" si="84"/>
        <v>3</v>
      </c>
      <c r="BQ137" s="247">
        <f t="shared" si="85"/>
        <v>1</v>
      </c>
      <c r="BR137" s="249"/>
      <c r="BS137" s="555"/>
    </row>
    <row r="138" spans="1:71" s="186" customFormat="1" ht="35.25" customHeight="1" thickBot="1" x14ac:dyDescent="0.3">
      <c r="A138" s="188"/>
      <c r="B138" s="129">
        <v>8</v>
      </c>
      <c r="C138" s="560" t="s">
        <v>414</v>
      </c>
      <c r="D138" s="561"/>
      <c r="E138" s="562"/>
      <c r="F138" s="132"/>
      <c r="G138" s="133" t="s">
        <v>435</v>
      </c>
      <c r="H138">
        <f t="shared" si="74"/>
        <v>0</v>
      </c>
      <c r="I138">
        <f t="shared" si="86"/>
        <v>0</v>
      </c>
      <c r="J138" s="117"/>
      <c r="K138" s="555"/>
      <c r="L138" s="188"/>
      <c r="M138" s="129">
        <v>8</v>
      </c>
      <c r="N138" s="560" t="s">
        <v>414</v>
      </c>
      <c r="O138" s="561"/>
      <c r="P138" s="562"/>
      <c r="Q138" s="132"/>
      <c r="R138" s="133"/>
      <c r="S138">
        <f t="shared" si="75"/>
        <v>0</v>
      </c>
      <c r="T138">
        <f t="shared" si="87"/>
        <v>0</v>
      </c>
      <c r="U138" s="117"/>
      <c r="V138" s="555"/>
      <c r="W138" s="188"/>
      <c r="X138" s="129">
        <v>8</v>
      </c>
      <c r="Y138" s="560" t="s">
        <v>414</v>
      </c>
      <c r="Z138" s="561"/>
      <c r="AA138" s="562"/>
      <c r="AB138" s="132" t="s">
        <v>434</v>
      </c>
      <c r="AC138" s="133"/>
      <c r="AD138">
        <f t="shared" si="76"/>
        <v>1</v>
      </c>
      <c r="AE138">
        <f t="shared" si="88"/>
        <v>0</v>
      </c>
      <c r="AF138" s="117"/>
      <c r="AG138" s="555"/>
      <c r="AH138" s="188"/>
      <c r="AI138" s="129">
        <v>8</v>
      </c>
      <c r="AJ138" s="560" t="s">
        <v>414</v>
      </c>
      <c r="AK138" s="561"/>
      <c r="AL138" s="562"/>
      <c r="AM138" s="132" t="s">
        <v>434</v>
      </c>
      <c r="AN138" s="133"/>
      <c r="AO138">
        <f t="shared" si="77"/>
        <v>1</v>
      </c>
      <c r="AP138">
        <f t="shared" si="89"/>
        <v>0</v>
      </c>
      <c r="AQ138" s="117"/>
      <c r="AR138" s="555"/>
      <c r="AS138" s="188"/>
      <c r="AT138" s="129">
        <v>8</v>
      </c>
      <c r="AU138" s="560" t="s">
        <v>414</v>
      </c>
      <c r="AV138" s="561"/>
      <c r="AW138" s="562"/>
      <c r="AX138" s="132"/>
      <c r="AY138" s="133" t="s">
        <v>435</v>
      </c>
      <c r="AZ138">
        <f t="shared" si="78"/>
        <v>0</v>
      </c>
      <c r="BA138">
        <f t="shared" si="90"/>
        <v>0</v>
      </c>
      <c r="BB138" s="117"/>
      <c r="BC138" s="555"/>
      <c r="BD138" s="236"/>
      <c r="BE138" s="129">
        <v>8</v>
      </c>
      <c r="BF138" s="560" t="s">
        <v>414</v>
      </c>
      <c r="BG138" s="561"/>
      <c r="BH138" s="562"/>
      <c r="BI138" s="131" t="str">
        <f t="shared" si="91"/>
        <v/>
      </c>
      <c r="BJ138" s="131" t="str">
        <f t="shared" si="92"/>
        <v>NO</v>
      </c>
      <c r="BK138" s="237">
        <f t="shared" ref="BK138:BK149" si="93">H138</f>
        <v>0</v>
      </c>
      <c r="BL138" s="237">
        <f t="shared" ref="BL138:BL149" si="94">S138</f>
        <v>0</v>
      </c>
      <c r="BM138" s="237">
        <f t="shared" ref="BM138:BM149" si="95">AD138</f>
        <v>1</v>
      </c>
      <c r="BN138" s="237">
        <f t="shared" ref="BN138:BN149" si="96">AO138</f>
        <v>1</v>
      </c>
      <c r="BO138" s="237">
        <f t="shared" ref="BO138:BO149" si="97">AZ138</f>
        <v>0</v>
      </c>
      <c r="BP138" s="244">
        <f t="shared" ref="BP138:BP149" si="98">COUNTIF(BK138:BO138,1)</f>
        <v>2</v>
      </c>
      <c r="BQ138" s="247">
        <f t="shared" si="85"/>
        <v>0</v>
      </c>
      <c r="BR138" s="249"/>
      <c r="BS138" s="555"/>
    </row>
    <row r="139" spans="1:71" s="186" customFormat="1" ht="28.5" customHeight="1" thickBot="1" x14ac:dyDescent="0.3">
      <c r="A139" s="188"/>
      <c r="B139" s="129">
        <v>9</v>
      </c>
      <c r="C139" s="560" t="s">
        <v>415</v>
      </c>
      <c r="D139" s="561"/>
      <c r="E139" s="562"/>
      <c r="F139" s="132" t="s">
        <v>434</v>
      </c>
      <c r="G139" s="133"/>
      <c r="H139">
        <f t="shared" si="74"/>
        <v>1</v>
      </c>
      <c r="I139">
        <f t="shared" si="86"/>
        <v>0</v>
      </c>
      <c r="J139" s="117"/>
      <c r="K139" s="555"/>
      <c r="L139" s="188"/>
      <c r="M139" s="129">
        <v>9</v>
      </c>
      <c r="N139" s="560" t="s">
        <v>415</v>
      </c>
      <c r="O139" s="561"/>
      <c r="P139" s="562"/>
      <c r="Q139" s="132"/>
      <c r="R139" s="133"/>
      <c r="S139">
        <f t="shared" si="75"/>
        <v>0</v>
      </c>
      <c r="T139">
        <f t="shared" si="87"/>
        <v>0</v>
      </c>
      <c r="U139" s="117"/>
      <c r="V139" s="555"/>
      <c r="W139" s="188"/>
      <c r="X139" s="129">
        <v>9</v>
      </c>
      <c r="Y139" s="560" t="s">
        <v>415</v>
      </c>
      <c r="Z139" s="561"/>
      <c r="AA139" s="562"/>
      <c r="AB139" s="132" t="s">
        <v>434</v>
      </c>
      <c r="AC139" s="133"/>
      <c r="AD139">
        <f t="shared" si="76"/>
        <v>1</v>
      </c>
      <c r="AE139">
        <f t="shared" si="88"/>
        <v>0</v>
      </c>
      <c r="AF139" s="117"/>
      <c r="AG139" s="555"/>
      <c r="AH139" s="188"/>
      <c r="AI139" s="129">
        <v>9</v>
      </c>
      <c r="AJ139" s="560" t="s">
        <v>415</v>
      </c>
      <c r="AK139" s="561"/>
      <c r="AL139" s="562"/>
      <c r="AM139" s="132"/>
      <c r="AN139" s="251" t="s">
        <v>435</v>
      </c>
      <c r="AO139">
        <f t="shared" si="77"/>
        <v>0</v>
      </c>
      <c r="AP139">
        <f t="shared" si="89"/>
        <v>0</v>
      </c>
      <c r="AQ139" s="117"/>
      <c r="AR139" s="555"/>
      <c r="AS139" s="188"/>
      <c r="AT139" s="129">
        <v>9</v>
      </c>
      <c r="AU139" s="560" t="s">
        <v>415</v>
      </c>
      <c r="AV139" s="561"/>
      <c r="AW139" s="562"/>
      <c r="AX139" s="132"/>
      <c r="AY139" s="133" t="s">
        <v>435</v>
      </c>
      <c r="AZ139">
        <f t="shared" si="78"/>
        <v>0</v>
      </c>
      <c r="BA139">
        <f t="shared" si="90"/>
        <v>0</v>
      </c>
      <c r="BB139" s="117"/>
      <c r="BC139" s="555"/>
      <c r="BD139" s="236"/>
      <c r="BE139" s="129">
        <v>9</v>
      </c>
      <c r="BF139" s="560" t="s">
        <v>415</v>
      </c>
      <c r="BG139" s="561"/>
      <c r="BH139" s="562"/>
      <c r="BI139" s="131" t="str">
        <f t="shared" si="91"/>
        <v/>
      </c>
      <c r="BJ139" s="131" t="str">
        <f t="shared" si="92"/>
        <v>NO</v>
      </c>
      <c r="BK139" s="237">
        <f t="shared" si="93"/>
        <v>1</v>
      </c>
      <c r="BL139" s="237">
        <f t="shared" si="94"/>
        <v>0</v>
      </c>
      <c r="BM139" s="237">
        <f t="shared" si="95"/>
        <v>1</v>
      </c>
      <c r="BN139" s="237">
        <f t="shared" si="96"/>
        <v>0</v>
      </c>
      <c r="BO139" s="237">
        <f t="shared" si="97"/>
        <v>0</v>
      </c>
      <c r="BP139" s="244">
        <f t="shared" si="98"/>
        <v>2</v>
      </c>
      <c r="BQ139" s="247">
        <f t="shared" si="85"/>
        <v>0</v>
      </c>
      <c r="BR139" s="249"/>
      <c r="BS139" s="555"/>
    </row>
    <row r="140" spans="1:71" s="186" customFormat="1" ht="30.75" customHeight="1" thickBot="1" x14ac:dyDescent="0.3">
      <c r="A140" s="188"/>
      <c r="B140" s="129">
        <v>10</v>
      </c>
      <c r="C140" s="560" t="s">
        <v>416</v>
      </c>
      <c r="D140" s="561"/>
      <c r="E140" s="562"/>
      <c r="F140" s="132" t="s">
        <v>434</v>
      </c>
      <c r="G140" s="133"/>
      <c r="H140">
        <f t="shared" si="74"/>
        <v>1</v>
      </c>
      <c r="I140">
        <f t="shared" si="86"/>
        <v>0</v>
      </c>
      <c r="J140" s="117"/>
      <c r="K140" s="555"/>
      <c r="L140" s="188"/>
      <c r="M140" s="129">
        <v>10</v>
      </c>
      <c r="N140" s="560" t="s">
        <v>416</v>
      </c>
      <c r="O140" s="561"/>
      <c r="P140" s="562"/>
      <c r="Q140" s="132"/>
      <c r="R140" s="133"/>
      <c r="S140">
        <f t="shared" si="75"/>
        <v>0</v>
      </c>
      <c r="T140">
        <f t="shared" si="87"/>
        <v>0</v>
      </c>
      <c r="U140" s="117"/>
      <c r="V140" s="555"/>
      <c r="W140" s="188"/>
      <c r="X140" s="129">
        <v>10</v>
      </c>
      <c r="Y140" s="560" t="s">
        <v>416</v>
      </c>
      <c r="Z140" s="561"/>
      <c r="AA140" s="562"/>
      <c r="AB140" s="132" t="s">
        <v>434</v>
      </c>
      <c r="AC140" s="133"/>
      <c r="AD140">
        <f t="shared" si="76"/>
        <v>1</v>
      </c>
      <c r="AE140">
        <f t="shared" si="88"/>
        <v>0</v>
      </c>
      <c r="AF140" s="117"/>
      <c r="AG140" s="555"/>
      <c r="AH140" s="188"/>
      <c r="AI140" s="129">
        <v>10</v>
      </c>
      <c r="AJ140" s="560" t="s">
        <v>416</v>
      </c>
      <c r="AK140" s="561"/>
      <c r="AL140" s="562"/>
      <c r="AM140" s="132" t="s">
        <v>434</v>
      </c>
      <c r="AN140" s="133"/>
      <c r="AO140">
        <f t="shared" si="77"/>
        <v>1</v>
      </c>
      <c r="AP140">
        <f t="shared" si="89"/>
        <v>0</v>
      </c>
      <c r="AQ140" s="117"/>
      <c r="AR140" s="555"/>
      <c r="AS140" s="188"/>
      <c r="AT140" s="129">
        <v>10</v>
      </c>
      <c r="AU140" s="560" t="s">
        <v>416</v>
      </c>
      <c r="AV140" s="561"/>
      <c r="AW140" s="562"/>
      <c r="AX140" s="132" t="s">
        <v>434</v>
      </c>
      <c r="AY140" s="133"/>
      <c r="AZ140">
        <f t="shared" si="78"/>
        <v>1</v>
      </c>
      <c r="BA140">
        <f t="shared" si="90"/>
        <v>0</v>
      </c>
      <c r="BB140" s="117"/>
      <c r="BC140" s="555"/>
      <c r="BD140" s="236"/>
      <c r="BE140" s="129">
        <v>10</v>
      </c>
      <c r="BF140" s="560" t="s">
        <v>416</v>
      </c>
      <c r="BG140" s="561"/>
      <c r="BH140" s="562"/>
      <c r="BI140" s="131" t="str">
        <f t="shared" si="91"/>
        <v>SI</v>
      </c>
      <c r="BJ140" s="131" t="str">
        <f t="shared" si="92"/>
        <v/>
      </c>
      <c r="BK140" s="237">
        <f t="shared" si="93"/>
        <v>1</v>
      </c>
      <c r="BL140" s="237">
        <f t="shared" si="94"/>
        <v>0</v>
      </c>
      <c r="BM140" s="237">
        <f t="shared" si="95"/>
        <v>1</v>
      </c>
      <c r="BN140" s="237">
        <f t="shared" si="96"/>
        <v>1</v>
      </c>
      <c r="BO140" s="237">
        <f t="shared" si="97"/>
        <v>1</v>
      </c>
      <c r="BP140" s="244">
        <f t="shared" si="98"/>
        <v>4</v>
      </c>
      <c r="BQ140" s="247">
        <f t="shared" si="85"/>
        <v>1</v>
      </c>
      <c r="BR140" s="249"/>
      <c r="BS140" s="555"/>
    </row>
    <row r="141" spans="1:71" s="186" customFormat="1" ht="21.75" customHeight="1" thickBot="1" x14ac:dyDescent="0.3">
      <c r="A141" s="188"/>
      <c r="B141" s="129">
        <v>11</v>
      </c>
      <c r="C141" s="560" t="s">
        <v>417</v>
      </c>
      <c r="D141" s="561"/>
      <c r="E141" s="562"/>
      <c r="F141" s="132" t="s">
        <v>434</v>
      </c>
      <c r="G141" s="133"/>
      <c r="H141">
        <f t="shared" si="74"/>
        <v>1</v>
      </c>
      <c r="I141">
        <f t="shared" si="86"/>
        <v>0</v>
      </c>
      <c r="J141" s="117"/>
      <c r="K141" s="555"/>
      <c r="L141" s="188"/>
      <c r="M141" s="129">
        <v>11</v>
      </c>
      <c r="N141" s="560" t="s">
        <v>417</v>
      </c>
      <c r="O141" s="561"/>
      <c r="P141" s="562"/>
      <c r="Q141" s="132"/>
      <c r="R141" s="133"/>
      <c r="S141">
        <f t="shared" si="75"/>
        <v>0</v>
      </c>
      <c r="T141">
        <f t="shared" si="87"/>
        <v>0</v>
      </c>
      <c r="U141" s="117"/>
      <c r="V141" s="555"/>
      <c r="W141" s="188"/>
      <c r="X141" s="129">
        <v>11</v>
      </c>
      <c r="Y141" s="560" t="s">
        <v>417</v>
      </c>
      <c r="Z141" s="561"/>
      <c r="AA141" s="562"/>
      <c r="AB141" s="132" t="s">
        <v>434</v>
      </c>
      <c r="AC141" s="133"/>
      <c r="AD141">
        <f t="shared" si="76"/>
        <v>1</v>
      </c>
      <c r="AE141">
        <f t="shared" si="88"/>
        <v>0</v>
      </c>
      <c r="AF141" s="117"/>
      <c r="AG141" s="555"/>
      <c r="AH141" s="188"/>
      <c r="AI141" s="129">
        <v>11</v>
      </c>
      <c r="AJ141" s="560" t="s">
        <v>417</v>
      </c>
      <c r="AK141" s="561"/>
      <c r="AL141" s="562"/>
      <c r="AM141" s="132" t="s">
        <v>434</v>
      </c>
      <c r="AN141" s="133"/>
      <c r="AO141">
        <f t="shared" si="77"/>
        <v>1</v>
      </c>
      <c r="AP141">
        <f t="shared" si="89"/>
        <v>0</v>
      </c>
      <c r="AQ141" s="117"/>
      <c r="AR141" s="555"/>
      <c r="AS141" s="188"/>
      <c r="AT141" s="129">
        <v>11</v>
      </c>
      <c r="AU141" s="560" t="s">
        <v>417</v>
      </c>
      <c r="AV141" s="561"/>
      <c r="AW141" s="562"/>
      <c r="AX141" s="132" t="s">
        <v>434</v>
      </c>
      <c r="AY141" s="133"/>
      <c r="AZ141">
        <f t="shared" si="78"/>
        <v>1</v>
      </c>
      <c r="BA141">
        <f t="shared" si="90"/>
        <v>0</v>
      </c>
      <c r="BB141" s="117"/>
      <c r="BC141" s="555"/>
      <c r="BD141" s="236"/>
      <c r="BE141" s="129">
        <v>11</v>
      </c>
      <c r="BF141" s="560" t="s">
        <v>417</v>
      </c>
      <c r="BG141" s="561"/>
      <c r="BH141" s="562"/>
      <c r="BI141" s="131" t="str">
        <f t="shared" si="91"/>
        <v>SI</v>
      </c>
      <c r="BJ141" s="131" t="str">
        <f t="shared" si="92"/>
        <v/>
      </c>
      <c r="BK141" s="237">
        <f t="shared" si="93"/>
        <v>1</v>
      </c>
      <c r="BL141" s="237">
        <f t="shared" si="94"/>
        <v>0</v>
      </c>
      <c r="BM141" s="237">
        <f t="shared" si="95"/>
        <v>1</v>
      </c>
      <c r="BN141" s="237">
        <f t="shared" si="96"/>
        <v>1</v>
      </c>
      <c r="BO141" s="237">
        <f t="shared" si="97"/>
        <v>1</v>
      </c>
      <c r="BP141" s="244">
        <f t="shared" si="98"/>
        <v>4</v>
      </c>
      <c r="BQ141" s="247">
        <f t="shared" si="85"/>
        <v>1</v>
      </c>
      <c r="BR141" s="249"/>
      <c r="BS141" s="555"/>
    </row>
    <row r="142" spans="1:71" s="186" customFormat="1" ht="21.75" customHeight="1" thickBot="1" x14ac:dyDescent="0.3">
      <c r="A142" s="188"/>
      <c r="B142" s="129">
        <v>12</v>
      </c>
      <c r="C142" s="560" t="s">
        <v>418</v>
      </c>
      <c r="D142" s="561"/>
      <c r="E142" s="562"/>
      <c r="F142" s="132" t="s">
        <v>434</v>
      </c>
      <c r="G142" s="133"/>
      <c r="H142">
        <f t="shared" si="74"/>
        <v>1</v>
      </c>
      <c r="I142">
        <f t="shared" si="86"/>
        <v>0</v>
      </c>
      <c r="J142" s="117"/>
      <c r="K142" s="555"/>
      <c r="L142" s="188"/>
      <c r="M142" s="129">
        <v>12</v>
      </c>
      <c r="N142" s="560" t="s">
        <v>418</v>
      </c>
      <c r="O142" s="561"/>
      <c r="P142" s="562"/>
      <c r="Q142" s="132"/>
      <c r="R142" s="133"/>
      <c r="S142">
        <f t="shared" si="75"/>
        <v>0</v>
      </c>
      <c r="T142">
        <f t="shared" si="87"/>
        <v>0</v>
      </c>
      <c r="U142" s="117"/>
      <c r="V142" s="555"/>
      <c r="W142" s="188"/>
      <c r="X142" s="129">
        <v>12</v>
      </c>
      <c r="Y142" s="560" t="s">
        <v>418</v>
      </c>
      <c r="Z142" s="561"/>
      <c r="AA142" s="562"/>
      <c r="AB142" s="132" t="s">
        <v>434</v>
      </c>
      <c r="AC142" s="133"/>
      <c r="AD142">
        <f t="shared" si="76"/>
        <v>1</v>
      </c>
      <c r="AE142">
        <f t="shared" si="88"/>
        <v>0</v>
      </c>
      <c r="AF142" s="117"/>
      <c r="AG142" s="555"/>
      <c r="AH142" s="188"/>
      <c r="AI142" s="129">
        <v>12</v>
      </c>
      <c r="AJ142" s="560" t="s">
        <v>418</v>
      </c>
      <c r="AK142" s="561"/>
      <c r="AL142" s="562"/>
      <c r="AM142" s="132" t="s">
        <v>434</v>
      </c>
      <c r="AN142" s="133"/>
      <c r="AO142">
        <f t="shared" si="77"/>
        <v>1</v>
      </c>
      <c r="AP142">
        <f t="shared" si="89"/>
        <v>0</v>
      </c>
      <c r="AQ142" s="117"/>
      <c r="AR142" s="555"/>
      <c r="AS142" s="188"/>
      <c r="AT142" s="129">
        <v>12</v>
      </c>
      <c r="AU142" s="560" t="s">
        <v>418</v>
      </c>
      <c r="AV142" s="561"/>
      <c r="AW142" s="562"/>
      <c r="AX142" s="132" t="s">
        <v>434</v>
      </c>
      <c r="AY142" s="133"/>
      <c r="AZ142">
        <f t="shared" si="78"/>
        <v>1</v>
      </c>
      <c r="BA142">
        <f t="shared" si="90"/>
        <v>0</v>
      </c>
      <c r="BB142" s="117"/>
      <c r="BC142" s="555"/>
      <c r="BD142" s="236"/>
      <c r="BE142" s="129">
        <v>12</v>
      </c>
      <c r="BF142" s="560" t="s">
        <v>418</v>
      </c>
      <c r="BG142" s="561"/>
      <c r="BH142" s="562"/>
      <c r="BI142" s="131" t="str">
        <f t="shared" si="91"/>
        <v>SI</v>
      </c>
      <c r="BJ142" s="131" t="str">
        <f t="shared" si="92"/>
        <v/>
      </c>
      <c r="BK142" s="237">
        <f t="shared" si="93"/>
        <v>1</v>
      </c>
      <c r="BL142" s="237">
        <f t="shared" si="94"/>
        <v>0</v>
      </c>
      <c r="BM142" s="237">
        <f t="shared" si="95"/>
        <v>1</v>
      </c>
      <c r="BN142" s="237">
        <f t="shared" si="96"/>
        <v>1</v>
      </c>
      <c r="BO142" s="237">
        <f t="shared" si="97"/>
        <v>1</v>
      </c>
      <c r="BP142" s="244">
        <f t="shared" si="98"/>
        <v>4</v>
      </c>
      <c r="BQ142" s="247">
        <f t="shared" si="85"/>
        <v>1</v>
      </c>
      <c r="BR142" s="249"/>
      <c r="BS142" s="555"/>
    </row>
    <row r="143" spans="1:71" s="186" customFormat="1" ht="21.75" customHeight="1" thickBot="1" x14ac:dyDescent="0.3">
      <c r="A143" s="188"/>
      <c r="B143" s="129">
        <v>13</v>
      </c>
      <c r="C143" s="560" t="s">
        <v>419</v>
      </c>
      <c r="D143" s="561"/>
      <c r="E143" s="562"/>
      <c r="F143" s="132"/>
      <c r="G143" s="133" t="s">
        <v>435</v>
      </c>
      <c r="H143">
        <f t="shared" si="74"/>
        <v>0</v>
      </c>
      <c r="I143">
        <f t="shared" si="86"/>
        <v>0</v>
      </c>
      <c r="J143" s="117"/>
      <c r="K143" s="555"/>
      <c r="L143" s="188"/>
      <c r="M143" s="129">
        <v>13</v>
      </c>
      <c r="N143" s="560" t="s">
        <v>419</v>
      </c>
      <c r="O143" s="561"/>
      <c r="P143" s="562"/>
      <c r="Q143" s="132"/>
      <c r="R143" s="133"/>
      <c r="S143">
        <f t="shared" si="75"/>
        <v>0</v>
      </c>
      <c r="T143">
        <f t="shared" si="87"/>
        <v>0</v>
      </c>
      <c r="U143" s="117"/>
      <c r="V143" s="555"/>
      <c r="W143" s="188"/>
      <c r="X143" s="129">
        <v>13</v>
      </c>
      <c r="Y143" s="560" t="s">
        <v>419</v>
      </c>
      <c r="Z143" s="561"/>
      <c r="AA143" s="562"/>
      <c r="AB143" s="132" t="s">
        <v>434</v>
      </c>
      <c r="AC143" s="133"/>
      <c r="AD143">
        <f t="shared" si="76"/>
        <v>1</v>
      </c>
      <c r="AE143">
        <f t="shared" si="88"/>
        <v>0</v>
      </c>
      <c r="AF143" s="117"/>
      <c r="AG143" s="555"/>
      <c r="AH143" s="188"/>
      <c r="AI143" s="129">
        <v>13</v>
      </c>
      <c r="AJ143" s="560" t="s">
        <v>419</v>
      </c>
      <c r="AK143" s="561"/>
      <c r="AL143" s="562"/>
      <c r="AM143" s="132" t="s">
        <v>434</v>
      </c>
      <c r="AN143" s="133"/>
      <c r="AO143">
        <f t="shared" si="77"/>
        <v>1</v>
      </c>
      <c r="AP143">
        <f t="shared" si="89"/>
        <v>0</v>
      </c>
      <c r="AQ143" s="117"/>
      <c r="AR143" s="555"/>
      <c r="AS143" s="188"/>
      <c r="AT143" s="129">
        <v>13</v>
      </c>
      <c r="AU143" s="560" t="s">
        <v>419</v>
      </c>
      <c r="AV143" s="561"/>
      <c r="AW143" s="562"/>
      <c r="AX143" s="132" t="s">
        <v>434</v>
      </c>
      <c r="AY143" s="133"/>
      <c r="AZ143">
        <f t="shared" si="78"/>
        <v>1</v>
      </c>
      <c r="BA143">
        <f t="shared" si="90"/>
        <v>0</v>
      </c>
      <c r="BB143" s="117"/>
      <c r="BC143" s="555"/>
      <c r="BD143" s="236"/>
      <c r="BE143" s="129">
        <v>13</v>
      </c>
      <c r="BF143" s="560" t="s">
        <v>419</v>
      </c>
      <c r="BG143" s="561"/>
      <c r="BH143" s="562"/>
      <c r="BI143" s="131" t="str">
        <f t="shared" si="91"/>
        <v>SI</v>
      </c>
      <c r="BJ143" s="131" t="str">
        <f t="shared" si="92"/>
        <v/>
      </c>
      <c r="BK143" s="237">
        <f t="shared" si="93"/>
        <v>0</v>
      </c>
      <c r="BL143" s="237">
        <f t="shared" si="94"/>
        <v>0</v>
      </c>
      <c r="BM143" s="237">
        <f t="shared" si="95"/>
        <v>1</v>
      </c>
      <c r="BN143" s="237">
        <f t="shared" si="96"/>
        <v>1</v>
      </c>
      <c r="BO143" s="237">
        <f t="shared" si="97"/>
        <v>1</v>
      </c>
      <c r="BP143" s="244">
        <f t="shared" si="98"/>
        <v>3</v>
      </c>
      <c r="BQ143" s="247">
        <f t="shared" si="85"/>
        <v>1</v>
      </c>
      <c r="BR143" s="249"/>
      <c r="BS143" s="555"/>
    </row>
    <row r="144" spans="1:71" s="186" customFormat="1" ht="21.75" customHeight="1" thickBot="1" x14ac:dyDescent="0.3">
      <c r="A144" s="188"/>
      <c r="B144" s="129">
        <v>14</v>
      </c>
      <c r="C144" s="560" t="s">
        <v>420</v>
      </c>
      <c r="D144" s="561"/>
      <c r="E144" s="562"/>
      <c r="F144" s="132"/>
      <c r="G144" s="133" t="s">
        <v>435</v>
      </c>
      <c r="H144">
        <f t="shared" si="74"/>
        <v>0</v>
      </c>
      <c r="I144">
        <f t="shared" si="86"/>
        <v>0</v>
      </c>
      <c r="J144" s="117"/>
      <c r="K144" s="555"/>
      <c r="L144" s="188"/>
      <c r="M144" s="129">
        <v>14</v>
      </c>
      <c r="N144" s="560" t="s">
        <v>420</v>
      </c>
      <c r="O144" s="561"/>
      <c r="P144" s="562"/>
      <c r="Q144" s="132"/>
      <c r="R144" s="133"/>
      <c r="S144">
        <f t="shared" si="75"/>
        <v>0</v>
      </c>
      <c r="T144">
        <f t="shared" si="87"/>
        <v>0</v>
      </c>
      <c r="U144" s="117"/>
      <c r="V144" s="555"/>
      <c r="W144" s="188"/>
      <c r="X144" s="129">
        <v>14</v>
      </c>
      <c r="Y144" s="560" t="s">
        <v>420</v>
      </c>
      <c r="Z144" s="561"/>
      <c r="AA144" s="562"/>
      <c r="AB144" s="132" t="s">
        <v>434</v>
      </c>
      <c r="AC144" s="133"/>
      <c r="AD144">
        <f t="shared" si="76"/>
        <v>1</v>
      </c>
      <c r="AE144">
        <f t="shared" si="88"/>
        <v>0</v>
      </c>
      <c r="AF144" s="117"/>
      <c r="AG144" s="555"/>
      <c r="AH144" s="188"/>
      <c r="AI144" s="129">
        <v>14</v>
      </c>
      <c r="AJ144" s="560" t="s">
        <v>420</v>
      </c>
      <c r="AK144" s="561"/>
      <c r="AL144" s="562"/>
      <c r="AM144" s="132" t="s">
        <v>434</v>
      </c>
      <c r="AN144" s="133"/>
      <c r="AO144">
        <f t="shared" si="77"/>
        <v>1</v>
      </c>
      <c r="AP144">
        <f t="shared" si="89"/>
        <v>0</v>
      </c>
      <c r="AQ144" s="117"/>
      <c r="AR144" s="555"/>
      <c r="AS144" s="188"/>
      <c r="AT144" s="129">
        <v>14</v>
      </c>
      <c r="AU144" s="560" t="s">
        <v>420</v>
      </c>
      <c r="AV144" s="561"/>
      <c r="AW144" s="562"/>
      <c r="AX144" s="132" t="s">
        <v>434</v>
      </c>
      <c r="AY144" s="133"/>
      <c r="AZ144">
        <f t="shared" si="78"/>
        <v>1</v>
      </c>
      <c r="BA144">
        <f t="shared" si="90"/>
        <v>0</v>
      </c>
      <c r="BB144" s="117"/>
      <c r="BC144" s="555"/>
      <c r="BD144" s="236"/>
      <c r="BE144" s="129">
        <v>14</v>
      </c>
      <c r="BF144" s="560" t="s">
        <v>420</v>
      </c>
      <c r="BG144" s="561"/>
      <c r="BH144" s="562"/>
      <c r="BI144" s="131" t="str">
        <f t="shared" si="91"/>
        <v>SI</v>
      </c>
      <c r="BJ144" s="131" t="str">
        <f t="shared" si="92"/>
        <v/>
      </c>
      <c r="BK144" s="237">
        <f t="shared" si="93"/>
        <v>0</v>
      </c>
      <c r="BL144" s="237">
        <f t="shared" si="94"/>
        <v>0</v>
      </c>
      <c r="BM144" s="237">
        <f t="shared" si="95"/>
        <v>1</v>
      </c>
      <c r="BN144" s="237">
        <f t="shared" si="96"/>
        <v>1</v>
      </c>
      <c r="BO144" s="237">
        <f t="shared" si="97"/>
        <v>1</v>
      </c>
      <c r="BP144" s="244">
        <f t="shared" si="98"/>
        <v>3</v>
      </c>
      <c r="BQ144" s="247">
        <f t="shared" si="85"/>
        <v>1</v>
      </c>
      <c r="BR144" s="249"/>
      <c r="BS144" s="555"/>
    </row>
    <row r="145" spans="1:71" ht="21.75" customHeight="1" thickBot="1" x14ac:dyDescent="0.3">
      <c r="A145" s="188"/>
      <c r="B145" s="129">
        <v>15</v>
      </c>
      <c r="C145" s="560" t="s">
        <v>421</v>
      </c>
      <c r="D145" s="561"/>
      <c r="E145" s="562"/>
      <c r="F145" s="132" t="s">
        <v>434</v>
      </c>
      <c r="G145" s="133"/>
      <c r="H145">
        <f t="shared" si="74"/>
        <v>1</v>
      </c>
      <c r="I145">
        <f t="shared" si="86"/>
        <v>0</v>
      </c>
      <c r="J145" s="117"/>
      <c r="K145" s="555"/>
      <c r="L145" s="188"/>
      <c r="M145" s="129">
        <v>15</v>
      </c>
      <c r="N145" s="560" t="s">
        <v>421</v>
      </c>
      <c r="O145" s="561"/>
      <c r="P145" s="562"/>
      <c r="Q145" s="132"/>
      <c r="R145" s="133"/>
      <c r="S145">
        <f t="shared" si="75"/>
        <v>0</v>
      </c>
      <c r="T145">
        <f t="shared" si="87"/>
        <v>0</v>
      </c>
      <c r="U145" s="117"/>
      <c r="V145" s="555"/>
      <c r="W145" s="188"/>
      <c r="X145" s="129">
        <v>15</v>
      </c>
      <c r="Y145" s="560" t="s">
        <v>421</v>
      </c>
      <c r="Z145" s="561"/>
      <c r="AA145" s="562"/>
      <c r="AB145" s="132" t="s">
        <v>434</v>
      </c>
      <c r="AC145" s="133"/>
      <c r="AD145">
        <f t="shared" si="76"/>
        <v>1</v>
      </c>
      <c r="AE145">
        <f t="shared" si="88"/>
        <v>0</v>
      </c>
      <c r="AF145" s="117"/>
      <c r="AG145" s="555"/>
      <c r="AH145" s="188"/>
      <c r="AI145" s="129">
        <v>15</v>
      </c>
      <c r="AJ145" s="560" t="s">
        <v>421</v>
      </c>
      <c r="AK145" s="561"/>
      <c r="AL145" s="562"/>
      <c r="AM145" s="132" t="s">
        <v>434</v>
      </c>
      <c r="AN145" s="133"/>
      <c r="AO145">
        <f t="shared" si="77"/>
        <v>1</v>
      </c>
      <c r="AP145">
        <f t="shared" si="89"/>
        <v>0</v>
      </c>
      <c r="AQ145" s="117"/>
      <c r="AR145" s="555"/>
      <c r="AS145" s="188"/>
      <c r="AT145" s="129">
        <v>15</v>
      </c>
      <c r="AU145" s="560" t="s">
        <v>421</v>
      </c>
      <c r="AV145" s="561"/>
      <c r="AW145" s="562"/>
      <c r="AX145" s="132"/>
      <c r="AY145" s="133" t="s">
        <v>435</v>
      </c>
      <c r="AZ145">
        <f t="shared" si="78"/>
        <v>0</v>
      </c>
      <c r="BA145">
        <f t="shared" si="90"/>
        <v>0</v>
      </c>
      <c r="BB145" s="117"/>
      <c r="BC145" s="555"/>
      <c r="BD145" s="236"/>
      <c r="BE145" s="129">
        <v>15</v>
      </c>
      <c r="BF145" s="560" t="s">
        <v>421</v>
      </c>
      <c r="BG145" s="561"/>
      <c r="BH145" s="562"/>
      <c r="BI145" s="131" t="str">
        <f t="shared" si="91"/>
        <v>SI</v>
      </c>
      <c r="BJ145" s="131" t="str">
        <f t="shared" si="92"/>
        <v/>
      </c>
      <c r="BK145" s="237">
        <f t="shared" si="93"/>
        <v>1</v>
      </c>
      <c r="BL145" s="237">
        <f t="shared" si="94"/>
        <v>0</v>
      </c>
      <c r="BM145" s="237">
        <f t="shared" si="95"/>
        <v>1</v>
      </c>
      <c r="BN145" s="237">
        <f t="shared" si="96"/>
        <v>1</v>
      </c>
      <c r="BO145" s="237">
        <f t="shared" si="97"/>
        <v>0</v>
      </c>
      <c r="BP145" s="244">
        <f t="shared" si="98"/>
        <v>3</v>
      </c>
      <c r="BQ145" s="247">
        <f t="shared" si="85"/>
        <v>1</v>
      </c>
      <c r="BR145" s="249"/>
      <c r="BS145" s="555"/>
    </row>
    <row r="146" spans="1:71" ht="21.75" customHeight="1" thickBot="1" x14ac:dyDescent="0.3">
      <c r="A146" s="188"/>
      <c r="B146" s="129">
        <v>16</v>
      </c>
      <c r="C146" s="560" t="s">
        <v>422</v>
      </c>
      <c r="D146" s="561"/>
      <c r="E146" s="562"/>
      <c r="F146" s="132"/>
      <c r="G146" s="133" t="s">
        <v>435</v>
      </c>
      <c r="H146">
        <f t="shared" si="74"/>
        <v>0</v>
      </c>
      <c r="I146">
        <f t="shared" si="86"/>
        <v>0</v>
      </c>
      <c r="J146" s="117"/>
      <c r="K146" s="555"/>
      <c r="L146" s="188"/>
      <c r="M146" s="129">
        <v>16</v>
      </c>
      <c r="N146" s="560" t="s">
        <v>422</v>
      </c>
      <c r="O146" s="561"/>
      <c r="P146" s="562"/>
      <c r="Q146" s="132"/>
      <c r="R146" s="133"/>
      <c r="S146">
        <f t="shared" si="75"/>
        <v>0</v>
      </c>
      <c r="T146">
        <f t="shared" si="87"/>
        <v>0</v>
      </c>
      <c r="U146" s="117"/>
      <c r="V146" s="555"/>
      <c r="W146" s="188"/>
      <c r="X146" s="129">
        <v>16</v>
      </c>
      <c r="Y146" s="560" t="s">
        <v>422</v>
      </c>
      <c r="Z146" s="561"/>
      <c r="AA146" s="562"/>
      <c r="AB146" s="132"/>
      <c r="AC146" s="133" t="s">
        <v>435</v>
      </c>
      <c r="AD146">
        <f t="shared" si="76"/>
        <v>0</v>
      </c>
      <c r="AE146">
        <f t="shared" si="88"/>
        <v>0</v>
      </c>
      <c r="AF146" s="117"/>
      <c r="AG146" s="555"/>
      <c r="AH146" s="188"/>
      <c r="AI146" s="129">
        <v>16</v>
      </c>
      <c r="AJ146" s="560" t="s">
        <v>422</v>
      </c>
      <c r="AK146" s="561"/>
      <c r="AL146" s="562"/>
      <c r="AM146" s="132"/>
      <c r="AN146" s="251" t="s">
        <v>435</v>
      </c>
      <c r="AO146">
        <f t="shared" si="77"/>
        <v>0</v>
      </c>
      <c r="AP146">
        <f t="shared" si="89"/>
        <v>0</v>
      </c>
      <c r="AQ146" s="117"/>
      <c r="AR146" s="555"/>
      <c r="AS146" s="188"/>
      <c r="AT146" s="129">
        <v>16</v>
      </c>
      <c r="AU146" s="560" t="s">
        <v>422</v>
      </c>
      <c r="AV146" s="561"/>
      <c r="AW146" s="562"/>
      <c r="AX146" s="132"/>
      <c r="AY146" s="133" t="s">
        <v>435</v>
      </c>
      <c r="AZ146">
        <f t="shared" si="78"/>
        <v>0</v>
      </c>
      <c r="BA146">
        <f t="shared" si="90"/>
        <v>0</v>
      </c>
      <c r="BB146" s="117"/>
      <c r="BC146" s="555"/>
      <c r="BD146" s="236"/>
      <c r="BE146" s="129">
        <v>16</v>
      </c>
      <c r="BF146" s="560" t="s">
        <v>422</v>
      </c>
      <c r="BG146" s="561"/>
      <c r="BH146" s="562"/>
      <c r="BI146" s="131" t="str">
        <f t="shared" si="91"/>
        <v/>
      </c>
      <c r="BJ146" s="131" t="str">
        <f t="shared" si="92"/>
        <v>NO</v>
      </c>
      <c r="BK146" s="237">
        <f t="shared" si="93"/>
        <v>0</v>
      </c>
      <c r="BL146" s="237">
        <f t="shared" si="94"/>
        <v>0</v>
      </c>
      <c r="BM146" s="237">
        <f t="shared" si="95"/>
        <v>0</v>
      </c>
      <c r="BN146" s="237">
        <f t="shared" si="96"/>
        <v>0</v>
      </c>
      <c r="BO146" s="237">
        <f t="shared" si="97"/>
        <v>0</v>
      </c>
      <c r="BP146" s="244">
        <f t="shared" si="98"/>
        <v>0</v>
      </c>
      <c r="BQ146" s="247">
        <f t="shared" si="85"/>
        <v>0</v>
      </c>
      <c r="BR146" s="249"/>
      <c r="BS146" s="555"/>
    </row>
    <row r="147" spans="1:71" ht="21.75" customHeight="1" thickBot="1" x14ac:dyDescent="0.3">
      <c r="A147" s="188"/>
      <c r="B147" s="129">
        <v>17</v>
      </c>
      <c r="C147" s="560" t="s">
        <v>423</v>
      </c>
      <c r="D147" s="561"/>
      <c r="E147" s="562"/>
      <c r="F147" s="132" t="s">
        <v>434</v>
      </c>
      <c r="G147" s="133"/>
      <c r="H147">
        <f t="shared" si="74"/>
        <v>1</v>
      </c>
      <c r="I147">
        <f t="shared" si="86"/>
        <v>0</v>
      </c>
      <c r="J147" s="117"/>
      <c r="K147" s="555"/>
      <c r="L147" s="188"/>
      <c r="M147" s="129">
        <v>17</v>
      </c>
      <c r="N147" s="560" t="s">
        <v>423</v>
      </c>
      <c r="O147" s="561"/>
      <c r="P147" s="562"/>
      <c r="Q147" s="132"/>
      <c r="R147" s="133"/>
      <c r="S147">
        <f t="shared" si="75"/>
        <v>0</v>
      </c>
      <c r="T147">
        <f t="shared" si="87"/>
        <v>0</v>
      </c>
      <c r="U147" s="117"/>
      <c r="V147" s="555"/>
      <c r="W147" s="188"/>
      <c r="X147" s="129">
        <v>17</v>
      </c>
      <c r="Y147" s="560" t="s">
        <v>423</v>
      </c>
      <c r="Z147" s="561"/>
      <c r="AA147" s="562"/>
      <c r="AB147" s="132" t="s">
        <v>434</v>
      </c>
      <c r="AC147" s="133"/>
      <c r="AD147">
        <f t="shared" si="76"/>
        <v>1</v>
      </c>
      <c r="AE147">
        <f t="shared" si="88"/>
        <v>0</v>
      </c>
      <c r="AF147" s="117"/>
      <c r="AG147" s="555"/>
      <c r="AH147" s="188"/>
      <c r="AI147" s="129">
        <v>17</v>
      </c>
      <c r="AJ147" s="560" t="s">
        <v>423</v>
      </c>
      <c r="AK147" s="561"/>
      <c r="AL147" s="562"/>
      <c r="AM147" s="132" t="s">
        <v>434</v>
      </c>
      <c r="AN147" s="133"/>
      <c r="AO147">
        <f t="shared" si="77"/>
        <v>1</v>
      </c>
      <c r="AP147">
        <f t="shared" si="89"/>
        <v>0</v>
      </c>
      <c r="AQ147" s="117"/>
      <c r="AR147" s="555"/>
      <c r="AS147" s="188"/>
      <c r="AT147" s="129">
        <v>17</v>
      </c>
      <c r="AU147" s="560" t="s">
        <v>423</v>
      </c>
      <c r="AV147" s="561"/>
      <c r="AW147" s="562"/>
      <c r="AX147" s="132"/>
      <c r="AY147" s="133" t="s">
        <v>435</v>
      </c>
      <c r="AZ147">
        <f t="shared" si="78"/>
        <v>0</v>
      </c>
      <c r="BA147">
        <f t="shared" si="90"/>
        <v>0</v>
      </c>
      <c r="BB147" s="117"/>
      <c r="BC147" s="555"/>
      <c r="BD147" s="236"/>
      <c r="BE147" s="129">
        <v>17</v>
      </c>
      <c r="BF147" s="560" t="s">
        <v>423</v>
      </c>
      <c r="BG147" s="561"/>
      <c r="BH147" s="562"/>
      <c r="BI147" s="131" t="str">
        <f t="shared" si="91"/>
        <v>SI</v>
      </c>
      <c r="BJ147" s="131" t="str">
        <f t="shared" si="92"/>
        <v/>
      </c>
      <c r="BK147" s="237">
        <f t="shared" si="93"/>
        <v>1</v>
      </c>
      <c r="BL147" s="237">
        <f t="shared" si="94"/>
        <v>0</v>
      </c>
      <c r="BM147" s="237">
        <f t="shared" si="95"/>
        <v>1</v>
      </c>
      <c r="BN147" s="237">
        <f t="shared" si="96"/>
        <v>1</v>
      </c>
      <c r="BO147" s="237">
        <f t="shared" si="97"/>
        <v>0</v>
      </c>
      <c r="BP147" s="244">
        <f t="shared" si="98"/>
        <v>3</v>
      </c>
      <c r="BQ147" s="247">
        <f t="shared" si="85"/>
        <v>1</v>
      </c>
      <c r="BR147" s="249"/>
      <c r="BS147" s="555"/>
    </row>
    <row r="148" spans="1:71" ht="21.75" customHeight="1" thickBot="1" x14ac:dyDescent="0.3">
      <c r="A148" s="188"/>
      <c r="B148" s="129">
        <v>18</v>
      </c>
      <c r="C148" s="560" t="s">
        <v>424</v>
      </c>
      <c r="D148" s="561"/>
      <c r="E148" s="562"/>
      <c r="F148" s="132"/>
      <c r="G148" s="133" t="s">
        <v>435</v>
      </c>
      <c r="H148"/>
      <c r="I148"/>
      <c r="J148" s="117"/>
      <c r="K148" s="555"/>
      <c r="L148" s="188"/>
      <c r="M148" s="129">
        <v>18</v>
      </c>
      <c r="N148" s="560" t="s">
        <v>424</v>
      </c>
      <c r="O148" s="561"/>
      <c r="P148" s="562"/>
      <c r="Q148" s="132"/>
      <c r="R148" s="133"/>
      <c r="S148"/>
      <c r="T148"/>
      <c r="U148" s="117"/>
      <c r="V148" s="555"/>
      <c r="W148" s="188"/>
      <c r="X148" s="129">
        <v>18</v>
      </c>
      <c r="Y148" s="560" t="s">
        <v>424</v>
      </c>
      <c r="Z148" s="561"/>
      <c r="AA148" s="562"/>
      <c r="AB148" s="132" t="s">
        <v>434</v>
      </c>
      <c r="AC148" s="133"/>
      <c r="AD148">
        <f t="shared" si="76"/>
        <v>1</v>
      </c>
      <c r="AE148"/>
      <c r="AF148" s="117"/>
      <c r="AG148" s="555"/>
      <c r="AH148" s="188"/>
      <c r="AI148" s="129">
        <v>18</v>
      </c>
      <c r="AJ148" s="560" t="s">
        <v>424</v>
      </c>
      <c r="AK148" s="561"/>
      <c r="AL148" s="562"/>
      <c r="AM148" s="132" t="s">
        <v>434</v>
      </c>
      <c r="AN148" s="133"/>
      <c r="AO148">
        <f t="shared" si="77"/>
        <v>1</v>
      </c>
      <c r="AP148"/>
      <c r="AQ148" s="117"/>
      <c r="AR148" s="555"/>
      <c r="AS148" s="188"/>
      <c r="AT148" s="129">
        <v>18</v>
      </c>
      <c r="AU148" s="560" t="s">
        <v>424</v>
      </c>
      <c r="AV148" s="561"/>
      <c r="AW148" s="562"/>
      <c r="AX148" s="132"/>
      <c r="AY148" s="133" t="s">
        <v>435</v>
      </c>
      <c r="AZ148"/>
      <c r="BA148">
        <f t="shared" si="90"/>
        <v>0</v>
      </c>
      <c r="BB148" s="117"/>
      <c r="BC148" s="555"/>
      <c r="BD148" s="236"/>
      <c r="BE148" s="129">
        <v>18</v>
      </c>
      <c r="BF148" s="560" t="s">
        <v>424</v>
      </c>
      <c r="BG148" s="561"/>
      <c r="BH148" s="562"/>
      <c r="BI148" s="131" t="str">
        <f t="shared" si="91"/>
        <v/>
      </c>
      <c r="BJ148" s="131" t="str">
        <f t="shared" si="92"/>
        <v>NO</v>
      </c>
      <c r="BK148" s="237">
        <f t="shared" si="93"/>
        <v>0</v>
      </c>
      <c r="BL148" s="237">
        <f t="shared" si="94"/>
        <v>0</v>
      </c>
      <c r="BM148" s="237">
        <f t="shared" si="95"/>
        <v>1</v>
      </c>
      <c r="BN148" s="237">
        <f t="shared" si="96"/>
        <v>1</v>
      </c>
      <c r="BO148" s="237">
        <f t="shared" si="97"/>
        <v>0</v>
      </c>
      <c r="BP148" s="244">
        <f t="shared" si="98"/>
        <v>2</v>
      </c>
      <c r="BQ148" s="247">
        <f t="shared" si="85"/>
        <v>0</v>
      </c>
      <c r="BR148" s="249"/>
      <c r="BS148" s="555"/>
    </row>
    <row r="149" spans="1:71" ht="21.75" customHeight="1" thickBot="1" x14ac:dyDescent="0.3">
      <c r="A149" s="188"/>
      <c r="B149" s="130">
        <v>19</v>
      </c>
      <c r="C149" s="563" t="s">
        <v>436</v>
      </c>
      <c r="D149" s="564"/>
      <c r="E149" s="565"/>
      <c r="F149" s="134"/>
      <c r="G149" s="135" t="s">
        <v>435</v>
      </c>
      <c r="H149">
        <f>IF(F149="SI",1,0)</f>
        <v>0</v>
      </c>
      <c r="I149">
        <f>IF(G149="SI",1,0)</f>
        <v>0</v>
      </c>
      <c r="J149" s="117"/>
      <c r="K149" s="555"/>
      <c r="L149" s="188"/>
      <c r="M149" s="130">
        <v>19</v>
      </c>
      <c r="N149" s="563" t="s">
        <v>436</v>
      </c>
      <c r="O149" s="564"/>
      <c r="P149" s="565"/>
      <c r="Q149" s="134"/>
      <c r="R149" s="135"/>
      <c r="S149">
        <f>IF(Q149="SI",1,0)</f>
        <v>0</v>
      </c>
      <c r="T149">
        <f>IF(R149="SI",1,0)</f>
        <v>0</v>
      </c>
      <c r="U149" s="117"/>
      <c r="V149" s="555"/>
      <c r="W149" s="188"/>
      <c r="X149" s="130">
        <v>19</v>
      </c>
      <c r="Y149" s="563" t="s">
        <v>436</v>
      </c>
      <c r="Z149" s="564"/>
      <c r="AA149" s="565"/>
      <c r="AB149" s="134"/>
      <c r="AC149" s="135" t="s">
        <v>435</v>
      </c>
      <c r="AD149">
        <f>IF(AB149="SI",1,0)</f>
        <v>0</v>
      </c>
      <c r="AE149">
        <f>IF(AC149="SI",1,0)</f>
        <v>0</v>
      </c>
      <c r="AF149" s="117"/>
      <c r="AG149" s="555"/>
      <c r="AH149" s="188"/>
      <c r="AI149" s="130">
        <v>19</v>
      </c>
      <c r="AJ149" s="563" t="s">
        <v>436</v>
      </c>
      <c r="AK149" s="564"/>
      <c r="AL149" s="565"/>
      <c r="AM149" s="134" t="s">
        <v>434</v>
      </c>
      <c r="AN149" s="135"/>
      <c r="AO149">
        <f>IF(AM149="SI",1,0)</f>
        <v>1</v>
      </c>
      <c r="AP149">
        <f>IF(AN149="SI",1,0)</f>
        <v>0</v>
      </c>
      <c r="AQ149" s="117"/>
      <c r="AR149" s="555"/>
      <c r="AS149" s="188"/>
      <c r="AT149" s="130">
        <v>19</v>
      </c>
      <c r="AU149" s="563" t="s">
        <v>436</v>
      </c>
      <c r="AV149" s="564"/>
      <c r="AW149" s="565"/>
      <c r="AX149" s="134"/>
      <c r="AY149" s="135" t="s">
        <v>435</v>
      </c>
      <c r="AZ149">
        <f>IF(AX149="SI",1,0)</f>
        <v>0</v>
      </c>
      <c r="BA149">
        <f>IF(AY149="SI",1,0)</f>
        <v>0</v>
      </c>
      <c r="BB149" s="117"/>
      <c r="BC149" s="555"/>
      <c r="BD149" s="236"/>
      <c r="BE149" s="130">
        <v>19</v>
      </c>
      <c r="BF149" s="563" t="s">
        <v>436</v>
      </c>
      <c r="BG149" s="564"/>
      <c r="BH149" s="565"/>
      <c r="BI149" s="131" t="str">
        <f t="shared" si="91"/>
        <v/>
      </c>
      <c r="BJ149" s="131" t="str">
        <f t="shared" si="92"/>
        <v>NO</v>
      </c>
      <c r="BK149" s="237">
        <f t="shared" si="93"/>
        <v>0</v>
      </c>
      <c r="BL149" s="237">
        <f t="shared" si="94"/>
        <v>0</v>
      </c>
      <c r="BM149" s="237">
        <f t="shared" si="95"/>
        <v>0</v>
      </c>
      <c r="BN149" s="237">
        <f t="shared" si="96"/>
        <v>1</v>
      </c>
      <c r="BO149" s="237">
        <f t="shared" si="97"/>
        <v>0</v>
      </c>
      <c r="BP149" s="244">
        <f t="shared" si="98"/>
        <v>1</v>
      </c>
      <c r="BQ149" s="247">
        <f t="shared" si="85"/>
        <v>0</v>
      </c>
      <c r="BR149" s="249"/>
      <c r="BS149" s="555"/>
    </row>
    <row r="150" spans="1:71" x14ac:dyDescent="0.25">
      <c r="A150" s="188"/>
      <c r="B150" s="116"/>
      <c r="C150" s="116"/>
      <c r="D150" s="116"/>
      <c r="E150" s="116"/>
      <c r="F150" s="116"/>
      <c r="G150" s="116"/>
      <c r="H150" s="116"/>
      <c r="I150" s="116"/>
      <c r="J150" s="117"/>
      <c r="K150" s="555"/>
      <c r="L150" s="188"/>
      <c r="M150" s="116"/>
      <c r="N150" s="116"/>
      <c r="O150" s="116"/>
      <c r="P150" s="116"/>
      <c r="Q150" s="116"/>
      <c r="R150" s="116"/>
      <c r="S150" s="116"/>
      <c r="T150" s="116"/>
      <c r="U150" s="117"/>
      <c r="V150" s="555"/>
      <c r="W150" s="188"/>
      <c r="X150" s="116"/>
      <c r="Y150" s="116"/>
      <c r="Z150" s="116"/>
      <c r="AA150" s="116"/>
      <c r="AB150" s="116"/>
      <c r="AC150" s="116"/>
      <c r="AD150" s="116"/>
      <c r="AE150" s="116"/>
      <c r="AF150" s="117"/>
      <c r="AG150" s="555"/>
      <c r="AH150" s="188"/>
      <c r="AI150" s="116"/>
      <c r="AJ150" s="116"/>
      <c r="AK150" s="116"/>
      <c r="AL150" s="116"/>
      <c r="AM150" s="116"/>
      <c r="AN150" s="116"/>
      <c r="AO150" s="116"/>
      <c r="AP150" s="116"/>
      <c r="AQ150" s="117"/>
      <c r="AR150" s="555"/>
      <c r="AS150" s="188"/>
      <c r="AT150" s="116"/>
      <c r="AU150" s="116"/>
      <c r="AV150" s="116"/>
      <c r="AW150" s="116"/>
      <c r="AX150" s="116"/>
      <c r="AY150" s="116"/>
      <c r="AZ150" s="116"/>
      <c r="BA150" s="116"/>
      <c r="BB150" s="117"/>
      <c r="BC150" s="555"/>
      <c r="BD150" s="236"/>
      <c r="BE150" s="237"/>
      <c r="BF150" s="237"/>
      <c r="BG150" s="237"/>
      <c r="BH150" s="237"/>
      <c r="BI150" s="237"/>
      <c r="BJ150" s="237"/>
      <c r="BK150" s="237"/>
      <c r="BL150" s="237"/>
      <c r="BM150" s="237"/>
      <c r="BN150" s="237"/>
      <c r="BO150" s="237"/>
      <c r="BP150" s="238"/>
      <c r="BQ150" s="248"/>
      <c r="BR150" s="249"/>
      <c r="BS150" s="555"/>
    </row>
    <row r="151" spans="1:71" ht="15.75" thickBot="1" x14ac:dyDescent="0.3">
      <c r="A151" s="188"/>
      <c r="B151" s="116"/>
      <c r="C151" s="116"/>
      <c r="D151" s="116"/>
      <c r="E151" s="116"/>
      <c r="F151" s="116"/>
      <c r="G151" s="116"/>
      <c r="H151" s="116"/>
      <c r="I151" s="116"/>
      <c r="J151" s="117"/>
      <c r="K151" s="555"/>
      <c r="L151" s="188"/>
      <c r="M151" s="116"/>
      <c r="N151" s="116"/>
      <c r="O151" s="116"/>
      <c r="P151" s="116"/>
      <c r="Q151" s="116"/>
      <c r="R151" s="116"/>
      <c r="S151" s="116"/>
      <c r="T151" s="116"/>
      <c r="U151" s="117"/>
      <c r="V151" s="555"/>
      <c r="W151" s="188"/>
      <c r="X151" s="116"/>
      <c r="Y151" s="116"/>
      <c r="Z151" s="116"/>
      <c r="AA151" s="116"/>
      <c r="AB151" s="116"/>
      <c r="AC151" s="116"/>
      <c r="AD151" s="116"/>
      <c r="AE151" s="116"/>
      <c r="AF151" s="117"/>
      <c r="AG151" s="555"/>
      <c r="AH151" s="188"/>
      <c r="AI151" s="116"/>
      <c r="AJ151" s="116"/>
      <c r="AK151" s="116"/>
      <c r="AL151" s="116"/>
      <c r="AM151" s="116"/>
      <c r="AN151" s="116"/>
      <c r="AO151" s="116"/>
      <c r="AP151" s="116"/>
      <c r="AQ151" s="117"/>
      <c r="AR151" s="555"/>
      <c r="AS151" s="188"/>
      <c r="AT151" s="116"/>
      <c r="AU151" s="116"/>
      <c r="AV151" s="116"/>
      <c r="AW151" s="116"/>
      <c r="AX151" s="116"/>
      <c r="AY151" s="116"/>
      <c r="AZ151" s="116"/>
      <c r="BA151" s="116"/>
      <c r="BB151" s="117"/>
      <c r="BC151" s="555"/>
      <c r="BD151" s="236"/>
      <c r="BE151" s="237"/>
      <c r="BF151" s="237"/>
      <c r="BG151" s="237"/>
      <c r="BH151" s="237"/>
      <c r="BI151" s="237"/>
      <c r="BJ151" s="237"/>
      <c r="BK151" s="237"/>
      <c r="BL151" s="237"/>
      <c r="BM151" s="237"/>
      <c r="BN151" s="237"/>
      <c r="BO151" s="237"/>
      <c r="BP151" s="238"/>
      <c r="BQ151" s="248"/>
      <c r="BR151" s="249"/>
      <c r="BS151" s="555"/>
    </row>
    <row r="152" spans="1:71" s="186" customFormat="1" ht="30.75" thickBot="1" x14ac:dyDescent="0.3">
      <c r="A152" s="188"/>
      <c r="B152" s="116"/>
      <c r="C152" s="120" t="s">
        <v>425</v>
      </c>
      <c r="D152" s="566">
        <f>IF(F146="SI",19,SUM(H131:H149))</f>
        <v>11</v>
      </c>
      <c r="E152" s="567"/>
      <c r="F152" s="568"/>
      <c r="G152" s="116"/>
      <c r="H152"/>
      <c r="I152"/>
      <c r="J152" s="117"/>
      <c r="K152" s="555"/>
      <c r="L152" s="188"/>
      <c r="M152" s="116"/>
      <c r="N152" s="120" t="s">
        <v>425</v>
      </c>
      <c r="O152" s="566">
        <f>IF(Q146="SI",19,SUM(S131:S149))</f>
        <v>0</v>
      </c>
      <c r="P152" s="567"/>
      <c r="Q152" s="568"/>
      <c r="R152" s="116"/>
      <c r="S152"/>
      <c r="T152"/>
      <c r="U152" s="117"/>
      <c r="V152" s="555"/>
      <c r="W152" s="188"/>
      <c r="X152" s="116"/>
      <c r="Y152" s="120" t="s">
        <v>425</v>
      </c>
      <c r="Z152" s="566">
        <f>IF(AB146="SI",19,SUM(AD131:AD149))</f>
        <v>17</v>
      </c>
      <c r="AA152" s="567"/>
      <c r="AB152" s="568"/>
      <c r="AC152" s="116"/>
      <c r="AD152"/>
      <c r="AE152"/>
      <c r="AF152" s="117"/>
      <c r="AG152" s="555"/>
      <c r="AH152" s="188"/>
      <c r="AI152" s="116"/>
      <c r="AJ152" s="120" t="s">
        <v>425</v>
      </c>
      <c r="AK152" s="566">
        <f>IF(AM146="SI",19,SUM(AO131:AO149))</f>
        <v>12</v>
      </c>
      <c r="AL152" s="567"/>
      <c r="AM152" s="568"/>
      <c r="AN152" s="116"/>
      <c r="AO152"/>
      <c r="AP152"/>
      <c r="AQ152" s="117"/>
      <c r="AR152" s="555"/>
      <c r="AS152" s="188"/>
      <c r="AT152" s="116"/>
      <c r="AU152" s="120" t="s">
        <v>425</v>
      </c>
      <c r="AV152" s="566">
        <f>IF(AX146="SI",19,SUM(AZ131:AZ149))</f>
        <v>11</v>
      </c>
      <c r="AW152" s="567"/>
      <c r="AX152" s="568"/>
      <c r="AY152" s="116"/>
      <c r="AZ152"/>
      <c r="BA152"/>
      <c r="BB152" s="117"/>
      <c r="BC152" s="555"/>
      <c r="BD152" s="236"/>
      <c r="BE152" s="237"/>
      <c r="BF152" s="120" t="s">
        <v>425</v>
      </c>
      <c r="BG152" s="566">
        <f>IF(BI146="SI",19,SUM(BQ131:BQ149))</f>
        <v>12</v>
      </c>
      <c r="BH152" s="567"/>
      <c r="BI152" s="568"/>
      <c r="BJ152" s="237"/>
      <c r="BK152" s="237"/>
      <c r="BL152" s="237"/>
      <c r="BM152" s="237"/>
      <c r="BN152" s="237"/>
      <c r="BO152" s="237"/>
      <c r="BP152" s="238"/>
      <c r="BQ152" s="248"/>
      <c r="BR152" s="249"/>
      <c r="BS152" s="555"/>
    </row>
    <row r="153" spans="1:71" s="186" customFormat="1" ht="30.75" thickBot="1" x14ac:dyDescent="0.3">
      <c r="A153" s="188"/>
      <c r="B153" s="116"/>
      <c r="C153" s="121" t="s">
        <v>437</v>
      </c>
      <c r="D153" s="144" t="s">
        <v>23</v>
      </c>
      <c r="E153" s="145" t="s">
        <v>22</v>
      </c>
      <c r="F153" s="146" t="s">
        <v>25</v>
      </c>
      <c r="G153" s="116"/>
      <c r="H153"/>
      <c r="I153"/>
      <c r="J153" s="117"/>
      <c r="K153" s="555"/>
      <c r="L153" s="188"/>
      <c r="M153" s="116"/>
      <c r="N153" s="121" t="s">
        <v>437</v>
      </c>
      <c r="O153" s="144" t="s">
        <v>23</v>
      </c>
      <c r="P153" s="145" t="s">
        <v>22</v>
      </c>
      <c r="Q153" s="146" t="s">
        <v>25</v>
      </c>
      <c r="R153" s="116"/>
      <c r="S153"/>
      <c r="T153"/>
      <c r="U153" s="117"/>
      <c r="V153" s="555"/>
      <c r="W153" s="188"/>
      <c r="X153" s="116"/>
      <c r="Y153" s="121" t="s">
        <v>437</v>
      </c>
      <c r="Z153" s="144" t="s">
        <v>23</v>
      </c>
      <c r="AA153" s="145" t="s">
        <v>22</v>
      </c>
      <c r="AB153" s="146" t="s">
        <v>25</v>
      </c>
      <c r="AC153" s="116"/>
      <c r="AD153"/>
      <c r="AE153"/>
      <c r="AF153" s="117"/>
      <c r="AG153" s="555"/>
      <c r="AH153" s="188"/>
      <c r="AI153" s="116"/>
      <c r="AJ153" s="121" t="s">
        <v>437</v>
      </c>
      <c r="AK153" s="144" t="s">
        <v>23</v>
      </c>
      <c r="AL153" s="145" t="s">
        <v>22</v>
      </c>
      <c r="AM153" s="146" t="s">
        <v>25</v>
      </c>
      <c r="AN153" s="116"/>
      <c r="AO153"/>
      <c r="AP153"/>
      <c r="AQ153" s="117"/>
      <c r="AR153" s="555"/>
      <c r="AS153" s="188"/>
      <c r="AT153" s="116"/>
      <c r="AU153" s="121" t="s">
        <v>437</v>
      </c>
      <c r="AV153" s="144" t="s">
        <v>23</v>
      </c>
      <c r="AW153" s="145" t="s">
        <v>22</v>
      </c>
      <c r="AX153" s="146" t="s">
        <v>25</v>
      </c>
      <c r="AY153" s="116"/>
      <c r="AZ153"/>
      <c r="BA153"/>
      <c r="BB153" s="117"/>
      <c r="BC153" s="555"/>
      <c r="BD153" s="236"/>
      <c r="BE153" s="237"/>
      <c r="BF153" s="121" t="s">
        <v>437</v>
      </c>
      <c r="BG153" s="144" t="s">
        <v>23</v>
      </c>
      <c r="BH153" s="145" t="s">
        <v>22</v>
      </c>
      <c r="BI153" s="146" t="s">
        <v>25</v>
      </c>
      <c r="BJ153" s="237"/>
      <c r="BK153" s="237"/>
      <c r="BL153" s="237"/>
      <c r="BM153" s="237"/>
      <c r="BN153" s="237"/>
      <c r="BO153" s="237"/>
      <c r="BP153" s="238"/>
      <c r="BQ153" s="248"/>
      <c r="BR153" s="249"/>
      <c r="BS153" s="555"/>
    </row>
    <row r="154" spans="1:71" s="186" customFormat="1" ht="30.75" thickBot="1" x14ac:dyDescent="0.3">
      <c r="A154" s="188"/>
      <c r="B154" s="116"/>
      <c r="C154" s="121" t="s">
        <v>426</v>
      </c>
      <c r="D154" s="122" t="s">
        <v>427</v>
      </c>
      <c r="E154" s="119" t="s">
        <v>428</v>
      </c>
      <c r="F154" s="122" t="s">
        <v>438</v>
      </c>
      <c r="G154" s="116"/>
      <c r="H154"/>
      <c r="I154"/>
      <c r="J154" s="117"/>
      <c r="K154" s="555"/>
      <c r="L154" s="188"/>
      <c r="M154" s="116"/>
      <c r="N154" s="121" t="s">
        <v>426</v>
      </c>
      <c r="O154" s="122" t="s">
        <v>427</v>
      </c>
      <c r="P154" s="119" t="s">
        <v>428</v>
      </c>
      <c r="Q154" s="122" t="s">
        <v>438</v>
      </c>
      <c r="R154" s="116"/>
      <c r="S154"/>
      <c r="T154"/>
      <c r="U154" s="117"/>
      <c r="V154" s="555"/>
      <c r="W154" s="188"/>
      <c r="X154" s="116"/>
      <c r="Y154" s="121" t="s">
        <v>426</v>
      </c>
      <c r="Z154" s="122" t="s">
        <v>427</v>
      </c>
      <c r="AA154" s="119" t="s">
        <v>428</v>
      </c>
      <c r="AB154" s="122" t="s">
        <v>438</v>
      </c>
      <c r="AC154" s="116"/>
      <c r="AD154"/>
      <c r="AE154"/>
      <c r="AF154" s="117"/>
      <c r="AG154" s="555"/>
      <c r="AH154" s="188"/>
      <c r="AI154" s="116"/>
      <c r="AJ154" s="121" t="s">
        <v>426</v>
      </c>
      <c r="AK154" s="122" t="s">
        <v>427</v>
      </c>
      <c r="AL154" s="119" t="s">
        <v>428</v>
      </c>
      <c r="AM154" s="122" t="s">
        <v>438</v>
      </c>
      <c r="AN154" s="116"/>
      <c r="AO154"/>
      <c r="AP154"/>
      <c r="AQ154" s="117"/>
      <c r="AR154" s="555"/>
      <c r="AS154" s="188"/>
      <c r="AT154" s="116"/>
      <c r="AU154" s="121" t="s">
        <v>426</v>
      </c>
      <c r="AV154" s="122" t="s">
        <v>427</v>
      </c>
      <c r="AW154" s="119" t="s">
        <v>428</v>
      </c>
      <c r="AX154" s="122" t="s">
        <v>438</v>
      </c>
      <c r="AY154" s="116"/>
      <c r="AZ154"/>
      <c r="BA154"/>
      <c r="BB154" s="117"/>
      <c r="BC154" s="555"/>
      <c r="BD154" s="236"/>
      <c r="BE154" s="237"/>
      <c r="BF154" s="121" t="s">
        <v>426</v>
      </c>
      <c r="BG154" s="122" t="s">
        <v>427</v>
      </c>
      <c r="BH154" s="119" t="s">
        <v>428</v>
      </c>
      <c r="BI154" s="122" t="s">
        <v>438</v>
      </c>
      <c r="BJ154" s="237"/>
      <c r="BK154" s="237"/>
      <c r="BL154" s="237"/>
      <c r="BM154" s="237"/>
      <c r="BN154" s="237"/>
      <c r="BO154" s="237"/>
      <c r="BP154" s="238"/>
      <c r="BQ154" s="248"/>
      <c r="BR154" s="249"/>
      <c r="BS154" s="555"/>
    </row>
    <row r="155" spans="1:71" s="186" customFormat="1" x14ac:dyDescent="0.25">
      <c r="A155" s="188"/>
      <c r="B155" s="116"/>
      <c r="C155" s="116"/>
      <c r="D155" s="116"/>
      <c r="E155" s="116"/>
      <c r="F155" s="116"/>
      <c r="G155" s="116"/>
      <c r="H155"/>
      <c r="I155"/>
      <c r="J155" s="117"/>
      <c r="K155" s="555"/>
      <c r="L155" s="188"/>
      <c r="M155" s="116"/>
      <c r="N155" s="116"/>
      <c r="O155" s="116"/>
      <c r="P155" s="116"/>
      <c r="Q155" s="116"/>
      <c r="R155" s="116"/>
      <c r="S155"/>
      <c r="T155"/>
      <c r="U155" s="117"/>
      <c r="V155" s="555"/>
      <c r="W155" s="188"/>
      <c r="X155" s="116"/>
      <c r="Y155" s="116"/>
      <c r="Z155" s="116"/>
      <c r="AA155" s="116"/>
      <c r="AB155" s="116"/>
      <c r="AC155" s="116"/>
      <c r="AD155"/>
      <c r="AE155"/>
      <c r="AF155" s="117"/>
      <c r="AG155" s="555"/>
      <c r="AH155" s="188"/>
      <c r="AI155" s="116"/>
      <c r="AJ155" s="116"/>
      <c r="AK155" s="116"/>
      <c r="AL155" s="116"/>
      <c r="AM155" s="116"/>
      <c r="AN155" s="116"/>
      <c r="AO155"/>
      <c r="AP155"/>
      <c r="AQ155" s="117"/>
      <c r="AR155" s="555"/>
      <c r="AS155" s="188"/>
      <c r="AT155" s="116"/>
      <c r="AU155" s="116"/>
      <c r="AV155" s="116"/>
      <c r="AW155" s="116"/>
      <c r="AX155" s="116"/>
      <c r="AY155" s="116"/>
      <c r="AZ155"/>
      <c r="BA155"/>
      <c r="BB155" s="117"/>
      <c r="BC155" s="555"/>
      <c r="BD155" s="236"/>
      <c r="BE155" s="237"/>
      <c r="BF155" s="237"/>
      <c r="BG155" s="237"/>
      <c r="BH155" s="237"/>
      <c r="BI155" s="237"/>
      <c r="BJ155" s="237"/>
      <c r="BK155" s="237"/>
      <c r="BL155" s="237"/>
      <c r="BM155" s="237"/>
      <c r="BN155" s="237"/>
      <c r="BO155" s="237"/>
      <c r="BP155" s="238"/>
      <c r="BQ155" s="248"/>
      <c r="BR155" s="249"/>
      <c r="BS155" s="555"/>
    </row>
    <row r="156" spans="1:71" s="186" customFormat="1" x14ac:dyDescent="0.25">
      <c r="A156" s="188"/>
      <c r="B156" s="116"/>
      <c r="C156" s="116"/>
      <c r="D156" s="116"/>
      <c r="E156" s="116"/>
      <c r="F156" s="116"/>
      <c r="G156" s="116"/>
      <c r="H156"/>
      <c r="I156"/>
      <c r="J156" s="117"/>
      <c r="K156" s="555"/>
      <c r="L156" s="188"/>
      <c r="M156" s="116"/>
      <c r="N156" s="116"/>
      <c r="O156" s="116"/>
      <c r="P156" s="116"/>
      <c r="Q156" s="116"/>
      <c r="R156" s="116"/>
      <c r="S156"/>
      <c r="T156"/>
      <c r="U156" s="117"/>
      <c r="V156" s="555"/>
      <c r="W156" s="188"/>
      <c r="X156" s="116"/>
      <c r="Y156" s="116"/>
      <c r="Z156" s="116"/>
      <c r="AA156" s="116"/>
      <c r="AB156" s="116"/>
      <c r="AC156" s="116"/>
      <c r="AD156"/>
      <c r="AE156"/>
      <c r="AF156" s="117"/>
      <c r="AG156" s="555"/>
      <c r="AH156" s="188"/>
      <c r="AI156" s="116"/>
      <c r="AJ156" s="116"/>
      <c r="AK156" s="116"/>
      <c r="AL156" s="116"/>
      <c r="AM156" s="116"/>
      <c r="AN156" s="116"/>
      <c r="AO156"/>
      <c r="AP156"/>
      <c r="AQ156" s="117"/>
      <c r="AR156" s="555"/>
      <c r="AS156" s="188"/>
      <c r="AT156" s="116"/>
      <c r="AU156" s="116"/>
      <c r="AV156" s="116"/>
      <c r="AW156" s="116"/>
      <c r="AX156" s="116"/>
      <c r="AY156" s="116"/>
      <c r="AZ156"/>
      <c r="BA156"/>
      <c r="BB156" s="117"/>
      <c r="BC156" s="555"/>
      <c r="BD156" s="236"/>
      <c r="BE156" s="237"/>
      <c r="BF156" s="237"/>
      <c r="BG156" s="237"/>
      <c r="BH156" s="237"/>
      <c r="BI156" s="237"/>
      <c r="BJ156" s="237"/>
      <c r="BK156" s="237"/>
      <c r="BL156" s="237"/>
      <c r="BM156" s="237"/>
      <c r="BN156" s="237"/>
      <c r="BO156" s="237"/>
      <c r="BP156" s="238"/>
      <c r="BQ156" s="248"/>
      <c r="BR156" s="249"/>
      <c r="BS156" s="555"/>
    </row>
    <row r="157" spans="1:71" s="186" customFormat="1" x14ac:dyDescent="0.25">
      <c r="A157" s="188"/>
      <c r="B157" s="116" t="s">
        <v>600</v>
      </c>
      <c r="C157" s="116"/>
      <c r="D157" s="116"/>
      <c r="E157" s="123" t="s">
        <v>604</v>
      </c>
      <c r="F157" s="123"/>
      <c r="G157" s="116"/>
      <c r="H157"/>
      <c r="I157"/>
      <c r="J157" s="117"/>
      <c r="K157" s="555"/>
      <c r="L157" s="188"/>
      <c r="M157" s="116"/>
      <c r="N157" s="116"/>
      <c r="O157" s="116"/>
      <c r="P157" s="123"/>
      <c r="Q157" s="123"/>
      <c r="R157" s="116"/>
      <c r="S157"/>
      <c r="T157"/>
      <c r="U157" s="117"/>
      <c r="V157" s="555"/>
      <c r="W157" s="188"/>
      <c r="X157" s="116"/>
      <c r="Y157" s="116"/>
      <c r="Z157" s="116"/>
      <c r="AA157" s="123"/>
      <c r="AB157" s="123"/>
      <c r="AC157" s="116"/>
      <c r="AD157"/>
      <c r="AE157"/>
      <c r="AF157" s="117"/>
      <c r="AG157" s="555"/>
      <c r="AH157" s="188"/>
      <c r="AI157" s="116"/>
      <c r="AJ157" s="116"/>
      <c r="AK157" s="116"/>
      <c r="AL157" s="123"/>
      <c r="AM157" s="123"/>
      <c r="AN157" s="116"/>
      <c r="AO157"/>
      <c r="AP157"/>
      <c r="AQ157" s="117"/>
      <c r="AR157" s="555"/>
      <c r="AS157" s="188"/>
      <c r="AT157" s="116"/>
      <c r="AU157" s="116"/>
      <c r="AV157" s="116"/>
      <c r="AW157" s="123"/>
      <c r="AX157" s="123"/>
      <c r="AY157" s="116"/>
      <c r="AZ157"/>
      <c r="BA157"/>
      <c r="BB157" s="117"/>
      <c r="BC157" s="555"/>
      <c r="BD157" s="236"/>
      <c r="BE157" s="237"/>
      <c r="BF157" s="237"/>
      <c r="BG157" s="237"/>
      <c r="BH157" s="239"/>
      <c r="BI157" s="239"/>
      <c r="BJ157" s="237"/>
      <c r="BK157" s="237"/>
      <c r="BL157" s="237"/>
      <c r="BM157" s="237"/>
      <c r="BN157" s="237"/>
      <c r="BO157" s="237"/>
      <c r="BP157" s="238"/>
      <c r="BQ157" s="248"/>
      <c r="BR157" s="249"/>
      <c r="BS157" s="555"/>
    </row>
    <row r="158" spans="1:71" s="186" customFormat="1" ht="18.75" x14ac:dyDescent="0.3">
      <c r="A158" s="188"/>
      <c r="B158" s="124" t="s">
        <v>358</v>
      </c>
      <c r="C158" s="124"/>
      <c r="D158" s="125"/>
      <c r="E158" s="125" t="s">
        <v>603</v>
      </c>
      <c r="F158" s="125"/>
      <c r="G158" s="116"/>
      <c r="H158"/>
      <c r="I158"/>
      <c r="J158" s="117"/>
      <c r="K158" s="555"/>
      <c r="L158" s="188"/>
      <c r="M158" s="124" t="s">
        <v>358</v>
      </c>
      <c r="N158" s="124"/>
      <c r="O158" s="125"/>
      <c r="P158" s="125" t="s">
        <v>359</v>
      </c>
      <c r="Q158" s="125"/>
      <c r="R158" s="116"/>
      <c r="S158"/>
      <c r="T158"/>
      <c r="U158" s="117"/>
      <c r="V158" s="555"/>
      <c r="W158" s="188"/>
      <c r="X158" s="124" t="s">
        <v>358</v>
      </c>
      <c r="Y158" s="124"/>
      <c r="Z158" s="125"/>
      <c r="AA158" s="125" t="s">
        <v>359</v>
      </c>
      <c r="AB158" s="125"/>
      <c r="AC158" s="116"/>
      <c r="AD158"/>
      <c r="AE158"/>
      <c r="AF158" s="117"/>
      <c r="AG158" s="555"/>
      <c r="AH158" s="188"/>
      <c r="AI158" s="124" t="s">
        <v>358</v>
      </c>
      <c r="AJ158" s="124"/>
      <c r="AK158" s="125"/>
      <c r="AL158" s="125" t="s">
        <v>359</v>
      </c>
      <c r="AM158" s="125"/>
      <c r="AN158" s="116"/>
      <c r="AO158"/>
      <c r="AP158"/>
      <c r="AQ158" s="117"/>
      <c r="AR158" s="555"/>
      <c r="AS158" s="188"/>
      <c r="AT158" s="124" t="s">
        <v>358</v>
      </c>
      <c r="AU158" s="124"/>
      <c r="AV158" s="125"/>
      <c r="AW158" s="125" t="s">
        <v>359</v>
      </c>
      <c r="AX158" s="125"/>
      <c r="AY158" s="116"/>
      <c r="AZ158"/>
      <c r="BA158"/>
      <c r="BB158" s="117"/>
      <c r="BC158" s="555"/>
      <c r="BD158" s="236"/>
      <c r="BE158" s="240" t="s">
        <v>358</v>
      </c>
      <c r="BF158" s="240"/>
      <c r="BG158" s="241"/>
      <c r="BH158" s="241" t="s">
        <v>359</v>
      </c>
      <c r="BI158" s="241"/>
      <c r="BJ158" s="237"/>
      <c r="BK158" s="237"/>
      <c r="BL158" s="237"/>
      <c r="BM158" s="237"/>
      <c r="BN158" s="237"/>
      <c r="BO158" s="237"/>
      <c r="BP158" s="238"/>
      <c r="BQ158" s="248"/>
      <c r="BR158" s="249"/>
      <c r="BS158" s="555"/>
    </row>
    <row r="159" spans="1:71" s="186" customFormat="1" x14ac:dyDescent="0.25">
      <c r="A159" s="188"/>
      <c r="B159" s="116"/>
      <c r="C159" s="116"/>
      <c r="D159" s="116"/>
      <c r="E159" s="116"/>
      <c r="F159" s="116"/>
      <c r="G159" s="116"/>
      <c r="H159" s="116"/>
      <c r="I159" s="116"/>
      <c r="J159" s="117"/>
      <c r="K159" s="555"/>
      <c r="L159" s="188"/>
      <c r="M159" s="116"/>
      <c r="N159" s="116"/>
      <c r="O159" s="116"/>
      <c r="P159" s="116"/>
      <c r="Q159" s="116"/>
      <c r="R159" s="116"/>
      <c r="S159" s="116"/>
      <c r="T159" s="116"/>
      <c r="U159" s="117"/>
      <c r="V159" s="555"/>
      <c r="W159" s="188"/>
      <c r="X159" s="116"/>
      <c r="Y159" s="116"/>
      <c r="Z159" s="116"/>
      <c r="AA159" s="116"/>
      <c r="AB159" s="116"/>
      <c r="AC159" s="116"/>
      <c r="AD159" s="116"/>
      <c r="AE159" s="116"/>
      <c r="AF159" s="117"/>
      <c r="AG159" s="555"/>
      <c r="AH159" s="188"/>
      <c r="AI159" s="116"/>
      <c r="AJ159" s="116"/>
      <c r="AK159" s="116"/>
      <c r="AL159" s="116"/>
      <c r="AM159" s="116"/>
      <c r="AN159" s="116"/>
      <c r="AO159" s="116"/>
      <c r="AP159" s="116"/>
      <c r="AQ159" s="117"/>
      <c r="AR159" s="555"/>
      <c r="AS159" s="188"/>
      <c r="AT159" s="116"/>
      <c r="AU159" s="116"/>
      <c r="AV159" s="116"/>
      <c r="AW159" s="116"/>
      <c r="AX159" s="116"/>
      <c r="AY159" s="116"/>
      <c r="AZ159" s="116"/>
      <c r="BA159" s="116"/>
      <c r="BB159" s="117"/>
      <c r="BC159" s="555"/>
      <c r="BD159" s="236"/>
      <c r="BE159" s="237"/>
      <c r="BF159" s="237"/>
      <c r="BG159" s="237"/>
      <c r="BH159" s="237"/>
      <c r="BI159" s="237"/>
      <c r="BJ159" s="237"/>
      <c r="BK159" s="237"/>
      <c r="BL159" s="237"/>
      <c r="BM159" s="237"/>
      <c r="BN159" s="237"/>
      <c r="BO159" s="237"/>
      <c r="BP159" s="238"/>
      <c r="BQ159" s="248"/>
      <c r="BR159" s="249"/>
      <c r="BS159" s="555"/>
    </row>
    <row r="160" spans="1:71" s="186" customFormat="1" x14ac:dyDescent="0.25">
      <c r="A160" s="558"/>
      <c r="B160" s="558"/>
      <c r="C160" s="558"/>
      <c r="D160" s="558"/>
      <c r="E160" s="558"/>
      <c r="F160" s="558"/>
      <c r="G160" s="558"/>
      <c r="H160" s="558"/>
      <c r="I160" s="558"/>
      <c r="J160" s="558"/>
      <c r="K160" s="558"/>
      <c r="L160" s="558"/>
      <c r="M160" s="558"/>
      <c r="N160" s="558"/>
      <c r="O160" s="558"/>
      <c r="P160" s="558"/>
      <c r="Q160" s="558"/>
      <c r="R160" s="558"/>
      <c r="S160" s="558"/>
      <c r="T160" s="558"/>
      <c r="U160" s="558"/>
      <c r="V160" s="558"/>
      <c r="W160" s="558"/>
      <c r="X160" s="558"/>
      <c r="Y160" s="558"/>
      <c r="Z160" s="558"/>
      <c r="AA160" s="558"/>
      <c r="AB160" s="558"/>
      <c r="AC160" s="558"/>
      <c r="AD160" s="558"/>
      <c r="AE160" s="558"/>
      <c r="AF160" s="558"/>
      <c r="AG160" s="558"/>
      <c r="AH160" s="558"/>
      <c r="AI160" s="558"/>
      <c r="AJ160" s="558"/>
      <c r="AK160" s="558"/>
      <c r="AL160" s="558"/>
      <c r="AM160" s="558"/>
      <c r="AN160" s="558"/>
      <c r="AO160" s="558"/>
      <c r="AP160" s="558"/>
      <c r="AQ160" s="558"/>
      <c r="AR160" s="558"/>
      <c r="AS160" s="558"/>
      <c r="AT160" s="558"/>
      <c r="AU160" s="558"/>
      <c r="AV160" s="558"/>
      <c r="AW160" s="558"/>
      <c r="AX160" s="558"/>
      <c r="AY160" s="558"/>
      <c r="AZ160" s="558"/>
      <c r="BA160" s="558"/>
      <c r="BB160" s="558"/>
      <c r="BC160" s="558"/>
      <c r="BD160" s="558"/>
      <c r="BE160" s="558"/>
      <c r="BF160" s="558"/>
      <c r="BG160" s="558"/>
      <c r="BH160" s="558"/>
      <c r="BI160" s="558"/>
      <c r="BJ160" s="558"/>
      <c r="BK160" s="558"/>
      <c r="BL160" s="558"/>
      <c r="BM160" s="558"/>
      <c r="BN160" s="558"/>
      <c r="BO160" s="558"/>
      <c r="BP160" s="558"/>
      <c r="BQ160" s="558"/>
      <c r="BR160" s="559"/>
      <c r="BS160" s="250"/>
    </row>
    <row r="161" spans="1:71" s="186" customFormat="1" ht="15.75" thickBot="1" x14ac:dyDescent="0.3">
      <c r="A161" s="188"/>
      <c r="B161" s="116"/>
      <c r="C161" s="116"/>
      <c r="D161" s="116"/>
      <c r="E161" s="116"/>
      <c r="F161" s="116"/>
      <c r="G161" s="116"/>
      <c r="H161" s="116"/>
      <c r="I161" s="116"/>
      <c r="J161" s="116"/>
      <c r="K161" s="555"/>
      <c r="L161" s="188"/>
      <c r="M161" s="116"/>
      <c r="N161" s="116"/>
      <c r="O161" s="116"/>
      <c r="P161" s="116"/>
      <c r="Q161" s="116"/>
      <c r="R161" s="116"/>
      <c r="S161" s="116"/>
      <c r="T161" s="116"/>
      <c r="U161" s="116"/>
      <c r="V161" s="555"/>
      <c r="W161" s="188"/>
      <c r="X161" s="116"/>
      <c r="Y161" s="116"/>
      <c r="Z161" s="116"/>
      <c r="AA161" s="116"/>
      <c r="AB161" s="116"/>
      <c r="AC161" s="116"/>
      <c r="AD161" s="116"/>
      <c r="AE161" s="116"/>
      <c r="AF161" s="116"/>
      <c r="AG161" s="555"/>
      <c r="AH161" s="188"/>
      <c r="AI161" s="116"/>
      <c r="AJ161" s="116"/>
      <c r="AK161" s="116"/>
      <c r="AL161" s="116"/>
      <c r="AM161" s="116"/>
      <c r="AN161" s="116"/>
      <c r="AO161" s="116"/>
      <c r="AP161" s="116"/>
      <c r="AQ161" s="116"/>
      <c r="AR161" s="555"/>
      <c r="AS161" s="188"/>
      <c r="AT161" s="116"/>
      <c r="AU161" s="116"/>
      <c r="AV161" s="116"/>
      <c r="AW161" s="116"/>
      <c r="AX161" s="116"/>
      <c r="AY161" s="116"/>
      <c r="AZ161" s="116"/>
      <c r="BA161" s="116"/>
      <c r="BB161" s="116"/>
      <c r="BC161" s="555"/>
      <c r="BD161" s="236"/>
      <c r="BE161" s="237"/>
      <c r="BF161" s="237"/>
      <c r="BG161" s="237"/>
      <c r="BH161" s="237"/>
      <c r="BI161" s="237"/>
      <c r="BJ161" s="237"/>
      <c r="BK161" s="237"/>
      <c r="BL161" s="237"/>
      <c r="BM161" s="237"/>
      <c r="BN161" s="237"/>
      <c r="BO161" s="237"/>
      <c r="BP161" s="237"/>
      <c r="BQ161" s="245"/>
      <c r="BR161" s="249"/>
      <c r="BS161" s="555"/>
    </row>
    <row r="162" spans="1:71" s="186" customFormat="1" ht="15.75" customHeight="1" thickBot="1" x14ac:dyDescent="0.3">
      <c r="A162" s="188"/>
      <c r="B162" s="569" t="s">
        <v>399</v>
      </c>
      <c r="C162" s="570"/>
      <c r="D162" s="571" t="s">
        <v>440</v>
      </c>
      <c r="E162" s="572"/>
      <c r="F162" s="572"/>
      <c r="G162" s="573"/>
      <c r="H162"/>
      <c r="I162"/>
      <c r="J162" s="117"/>
      <c r="K162" s="555"/>
      <c r="L162" s="188"/>
      <c r="M162" s="569" t="s">
        <v>399</v>
      </c>
      <c r="N162" s="570"/>
      <c r="O162" s="571" t="s">
        <v>440</v>
      </c>
      <c r="P162" s="572"/>
      <c r="Q162" s="572"/>
      <c r="R162" s="573"/>
      <c r="S162"/>
      <c r="T162"/>
      <c r="U162" s="117"/>
      <c r="V162" s="555"/>
      <c r="W162" s="188"/>
      <c r="X162" s="569" t="s">
        <v>399</v>
      </c>
      <c r="Y162" s="570"/>
      <c r="Z162" s="571" t="s">
        <v>440</v>
      </c>
      <c r="AA162" s="572"/>
      <c r="AB162" s="572"/>
      <c r="AC162" s="573"/>
      <c r="AD162"/>
      <c r="AE162"/>
      <c r="AF162" s="117"/>
      <c r="AG162" s="555"/>
      <c r="AH162" s="188"/>
      <c r="AI162" s="569" t="s">
        <v>399</v>
      </c>
      <c r="AJ162" s="570"/>
      <c r="AK162" s="571" t="s">
        <v>440</v>
      </c>
      <c r="AL162" s="572"/>
      <c r="AM162" s="572"/>
      <c r="AN162" s="573"/>
      <c r="AO162"/>
      <c r="AP162"/>
      <c r="AQ162" s="117"/>
      <c r="AR162" s="555"/>
      <c r="AS162" s="188"/>
      <c r="AT162" s="569" t="s">
        <v>399</v>
      </c>
      <c r="AU162" s="570"/>
      <c r="AV162" s="571" t="s">
        <v>440</v>
      </c>
      <c r="AW162" s="572"/>
      <c r="AX162" s="572"/>
      <c r="AY162" s="573"/>
      <c r="AZ162"/>
      <c r="BA162"/>
      <c r="BB162" s="117"/>
      <c r="BC162" s="555"/>
      <c r="BD162" s="236"/>
      <c r="BE162" s="569" t="s">
        <v>399</v>
      </c>
      <c r="BF162" s="570"/>
      <c r="BG162" s="571" t="s">
        <v>440</v>
      </c>
      <c r="BH162" s="572"/>
      <c r="BI162" s="572"/>
      <c r="BJ162" s="573"/>
      <c r="BK162" s="237"/>
      <c r="BL162" s="237"/>
      <c r="BM162" s="237"/>
      <c r="BN162" s="237"/>
      <c r="BO162" s="237"/>
      <c r="BP162" s="238"/>
      <c r="BQ162" s="246"/>
      <c r="BR162" s="249"/>
      <c r="BS162" s="555"/>
    </row>
    <row r="163" spans="1:71" s="186" customFormat="1" ht="83.25" customHeight="1" thickBot="1" x14ac:dyDescent="0.3">
      <c r="A163" s="188"/>
      <c r="B163" s="574" t="s">
        <v>432</v>
      </c>
      <c r="C163" s="575"/>
      <c r="D163" s="576" t="str">
        <f>'MRC CONTRATACIÓN - COVID19'!D26</f>
        <v>Posibilidad de recibir o solicitar cualquier dádiva o beneficio a nombre propio o de terceros con el fin de celebrar contratos con terceros sin la capacidad (jurídica, financiera)  ni  la experiencia  para  el suministro de los bienes y/o prestación de los servicios requeridos.</v>
      </c>
      <c r="E163" s="577"/>
      <c r="F163" s="577"/>
      <c r="G163" s="578"/>
      <c r="H163"/>
      <c r="I163"/>
      <c r="J163" s="117"/>
      <c r="K163" s="555"/>
      <c r="L163" s="188"/>
      <c r="M163" s="574" t="s">
        <v>432</v>
      </c>
      <c r="N163" s="575"/>
      <c r="O163" s="576" t="str">
        <f>$D163</f>
        <v>Posibilidad de recibir o solicitar cualquier dádiva o beneficio a nombre propio o de terceros con el fin de celebrar contratos con terceros sin la capacidad (jurídica, financiera)  ni  la experiencia  para  el suministro de los bienes y/o prestación de los servicios requeridos.</v>
      </c>
      <c r="P163" s="577"/>
      <c r="Q163" s="577"/>
      <c r="R163" s="578"/>
      <c r="S163"/>
      <c r="T163"/>
      <c r="U163" s="117"/>
      <c r="V163" s="555"/>
      <c r="W163" s="188"/>
      <c r="X163" s="574" t="s">
        <v>432</v>
      </c>
      <c r="Y163" s="575"/>
      <c r="Z163" s="576" t="str">
        <f>$D163</f>
        <v>Posibilidad de recibir o solicitar cualquier dádiva o beneficio a nombre propio o de terceros con el fin de celebrar contratos con terceros sin la capacidad (jurídica, financiera)  ni  la experiencia  para  el suministro de los bienes y/o prestación de los servicios requeridos.</v>
      </c>
      <c r="AA163" s="577"/>
      <c r="AB163" s="577"/>
      <c r="AC163" s="578"/>
      <c r="AD163"/>
      <c r="AE163"/>
      <c r="AF163" s="117"/>
      <c r="AG163" s="555"/>
      <c r="AH163" s="188"/>
      <c r="AI163" s="574" t="s">
        <v>432</v>
      </c>
      <c r="AJ163" s="575"/>
      <c r="AK163" s="576" t="str">
        <f>$D163</f>
        <v>Posibilidad de recibir o solicitar cualquier dádiva o beneficio a nombre propio o de terceros con el fin de celebrar contratos con terceros sin la capacidad (jurídica, financiera)  ni  la experiencia  para  el suministro de los bienes y/o prestación de los servicios requeridos.</v>
      </c>
      <c r="AL163" s="577"/>
      <c r="AM163" s="577"/>
      <c r="AN163" s="578"/>
      <c r="AO163"/>
      <c r="AP163"/>
      <c r="AQ163" s="117"/>
      <c r="AR163" s="555"/>
      <c r="AS163" s="188"/>
      <c r="AT163" s="574" t="s">
        <v>432</v>
      </c>
      <c r="AU163" s="575"/>
      <c r="AV163" s="576" t="str">
        <f>$D163</f>
        <v>Posibilidad de recibir o solicitar cualquier dádiva o beneficio a nombre propio o de terceros con el fin de celebrar contratos con terceros sin la capacidad (jurídica, financiera)  ni  la experiencia  para  el suministro de los bienes y/o prestación de los servicios requeridos.</v>
      </c>
      <c r="AW163" s="577"/>
      <c r="AX163" s="577"/>
      <c r="AY163" s="578"/>
      <c r="AZ163"/>
      <c r="BA163"/>
      <c r="BB163" s="117"/>
      <c r="BC163" s="555"/>
      <c r="BD163" s="236"/>
      <c r="BE163" s="574" t="s">
        <v>432</v>
      </c>
      <c r="BF163" s="575"/>
      <c r="BG163" s="576" t="str">
        <f>$D163</f>
        <v>Posibilidad de recibir o solicitar cualquier dádiva o beneficio a nombre propio o de terceros con el fin de celebrar contratos con terceros sin la capacidad (jurídica, financiera)  ni  la experiencia  para  el suministro de los bienes y/o prestación de los servicios requeridos.</v>
      </c>
      <c r="BH163" s="577"/>
      <c r="BI163" s="577"/>
      <c r="BJ163" s="578"/>
      <c r="BK163" s="237"/>
      <c r="BL163" s="237"/>
      <c r="BM163" s="237"/>
      <c r="BN163" s="237"/>
      <c r="BO163" s="237"/>
      <c r="BP163" s="238"/>
      <c r="BQ163" s="246"/>
      <c r="BR163" s="249"/>
      <c r="BS163" s="555"/>
    </row>
    <row r="164" spans="1:71" s="186" customFormat="1" ht="15.75" customHeight="1" thickBot="1" x14ac:dyDescent="0.3">
      <c r="A164" s="188"/>
      <c r="B164" s="579" t="s">
        <v>401</v>
      </c>
      <c r="C164" s="580"/>
      <c r="D164" s="571" t="s">
        <v>601</v>
      </c>
      <c r="E164" s="572"/>
      <c r="F164" s="572"/>
      <c r="G164" s="573"/>
      <c r="H164"/>
      <c r="I164"/>
      <c r="J164" s="117"/>
      <c r="K164" s="555"/>
      <c r="L164" s="188"/>
      <c r="M164" s="579" t="s">
        <v>401</v>
      </c>
      <c r="N164" s="580"/>
      <c r="O164" s="571"/>
      <c r="P164" s="572"/>
      <c r="Q164" s="572"/>
      <c r="R164" s="573"/>
      <c r="S164"/>
      <c r="T164"/>
      <c r="U164" s="117"/>
      <c r="V164" s="555"/>
      <c r="W164" s="188"/>
      <c r="X164" s="579" t="s">
        <v>401</v>
      </c>
      <c r="Y164" s="580"/>
      <c r="Z164" s="571"/>
      <c r="AA164" s="572"/>
      <c r="AB164" s="572"/>
      <c r="AC164" s="573"/>
      <c r="AD164"/>
      <c r="AE164"/>
      <c r="AF164" s="117"/>
      <c r="AG164" s="555"/>
      <c r="AH164" s="188"/>
      <c r="AI164" s="579" t="s">
        <v>401</v>
      </c>
      <c r="AJ164" s="580"/>
      <c r="AK164" s="571"/>
      <c r="AL164" s="572"/>
      <c r="AM164" s="572"/>
      <c r="AN164" s="573"/>
      <c r="AO164"/>
      <c r="AP164"/>
      <c r="AQ164" s="117"/>
      <c r="AR164" s="555"/>
      <c r="AS164" s="188"/>
      <c r="AT164" s="579" t="s">
        <v>401</v>
      </c>
      <c r="AU164" s="580"/>
      <c r="AV164" s="571"/>
      <c r="AW164" s="572"/>
      <c r="AX164" s="572"/>
      <c r="AY164" s="573"/>
      <c r="AZ164"/>
      <c r="BA164"/>
      <c r="BB164" s="117"/>
      <c r="BC164" s="555"/>
      <c r="BD164" s="236"/>
      <c r="BE164" s="579" t="s">
        <v>401</v>
      </c>
      <c r="BF164" s="580"/>
      <c r="BG164" s="571"/>
      <c r="BH164" s="572"/>
      <c r="BI164" s="572"/>
      <c r="BJ164" s="573"/>
      <c r="BK164" s="237"/>
      <c r="BL164" s="237"/>
      <c r="BM164" s="237"/>
      <c r="BN164" s="237"/>
      <c r="BO164" s="237"/>
      <c r="BP164" s="238"/>
      <c r="BQ164" s="246"/>
      <c r="BR164" s="249"/>
      <c r="BS164" s="555"/>
    </row>
    <row r="165" spans="1:71" s="186" customFormat="1" ht="15.75" customHeight="1" thickBot="1" x14ac:dyDescent="0.3">
      <c r="A165" s="188"/>
      <c r="B165" s="581" t="s">
        <v>402</v>
      </c>
      <c r="C165" s="582"/>
      <c r="D165" s="571" t="s">
        <v>600</v>
      </c>
      <c r="E165" s="572"/>
      <c r="F165" s="572"/>
      <c r="G165" s="573"/>
      <c r="H165"/>
      <c r="I165"/>
      <c r="J165" s="117"/>
      <c r="K165" s="555"/>
      <c r="L165" s="188"/>
      <c r="M165" s="581" t="s">
        <v>402</v>
      </c>
      <c r="N165" s="582"/>
      <c r="O165" s="571" t="s">
        <v>608</v>
      </c>
      <c r="P165" s="572"/>
      <c r="Q165" s="572"/>
      <c r="R165" s="573"/>
      <c r="S165"/>
      <c r="T165"/>
      <c r="U165" s="117"/>
      <c r="V165" s="555"/>
      <c r="W165" s="188"/>
      <c r="X165" s="581" t="s">
        <v>402</v>
      </c>
      <c r="Y165" s="582"/>
      <c r="Z165" s="616" t="s">
        <v>614</v>
      </c>
      <c r="AA165" s="617"/>
      <c r="AB165" s="617"/>
      <c r="AC165" s="618"/>
      <c r="AD165"/>
      <c r="AE165"/>
      <c r="AF165" s="117"/>
      <c r="AG165" s="555"/>
      <c r="AH165" s="188"/>
      <c r="AI165" s="581" t="s">
        <v>402</v>
      </c>
      <c r="AJ165" s="582"/>
      <c r="AK165" s="616" t="s">
        <v>606</v>
      </c>
      <c r="AL165" s="617"/>
      <c r="AM165" s="617"/>
      <c r="AN165" s="618"/>
      <c r="AO165"/>
      <c r="AP165"/>
      <c r="AQ165" s="117"/>
      <c r="AR165" s="555"/>
      <c r="AS165" s="188"/>
      <c r="AT165" s="581" t="s">
        <v>402</v>
      </c>
      <c r="AU165" s="582"/>
      <c r="AV165" s="571"/>
      <c r="AW165" s="572"/>
      <c r="AX165" s="572"/>
      <c r="AY165" s="573"/>
      <c r="AZ165"/>
      <c r="BA165"/>
      <c r="BB165" s="117"/>
      <c r="BC165" s="555"/>
      <c r="BD165" s="236"/>
      <c r="BE165" s="581" t="s">
        <v>402</v>
      </c>
      <c r="BF165" s="582"/>
      <c r="BG165" s="571"/>
      <c r="BH165" s="572"/>
      <c r="BI165" s="572"/>
      <c r="BJ165" s="573"/>
      <c r="BK165" s="237"/>
      <c r="BL165" s="237"/>
      <c r="BM165" s="237"/>
      <c r="BN165" s="237"/>
      <c r="BO165" s="237"/>
      <c r="BP165" s="238"/>
      <c r="BQ165" s="246"/>
      <c r="BR165" s="249"/>
      <c r="BS165" s="555"/>
    </row>
    <row r="166" spans="1:71" s="186" customFormat="1" ht="15.75" thickBot="1" x14ac:dyDescent="0.3">
      <c r="A166" s="188"/>
      <c r="B166" s="583" t="s">
        <v>403</v>
      </c>
      <c r="C166" s="584"/>
      <c r="D166" s="571" t="s">
        <v>602</v>
      </c>
      <c r="E166" s="572"/>
      <c r="F166" s="572"/>
      <c r="G166" s="573"/>
      <c r="H166"/>
      <c r="I166"/>
      <c r="J166" s="117"/>
      <c r="K166" s="555"/>
      <c r="L166" s="188"/>
      <c r="M166" s="583" t="s">
        <v>403</v>
      </c>
      <c r="N166" s="584"/>
      <c r="O166" s="571"/>
      <c r="P166" s="572"/>
      <c r="Q166" s="572"/>
      <c r="R166" s="573"/>
      <c r="S166"/>
      <c r="T166"/>
      <c r="U166" s="117"/>
      <c r="V166" s="555"/>
      <c r="W166" s="188"/>
      <c r="X166" s="583" t="s">
        <v>403</v>
      </c>
      <c r="Y166" s="584"/>
      <c r="Z166" s="616" t="s">
        <v>602</v>
      </c>
      <c r="AA166" s="617"/>
      <c r="AB166" s="617"/>
      <c r="AC166" s="618"/>
      <c r="AD166"/>
      <c r="AE166"/>
      <c r="AF166" s="117"/>
      <c r="AG166" s="555"/>
      <c r="AH166" s="188"/>
      <c r="AI166" s="583" t="s">
        <v>403</v>
      </c>
      <c r="AJ166" s="584"/>
      <c r="AK166" s="571"/>
      <c r="AL166" s="572"/>
      <c r="AM166" s="572"/>
      <c r="AN166" s="573"/>
      <c r="AO166"/>
      <c r="AP166"/>
      <c r="AQ166" s="117"/>
      <c r="AR166" s="555"/>
      <c r="AS166" s="188"/>
      <c r="AT166" s="583" t="s">
        <v>403</v>
      </c>
      <c r="AU166" s="584"/>
      <c r="AV166" s="571"/>
      <c r="AW166" s="572"/>
      <c r="AX166" s="572"/>
      <c r="AY166" s="573"/>
      <c r="AZ166"/>
      <c r="BA166"/>
      <c r="BB166" s="117"/>
      <c r="BC166" s="555"/>
      <c r="BD166" s="236"/>
      <c r="BE166" s="583" t="s">
        <v>403</v>
      </c>
      <c r="BF166" s="584"/>
      <c r="BG166" s="571"/>
      <c r="BH166" s="572"/>
      <c r="BI166" s="572"/>
      <c r="BJ166" s="573"/>
      <c r="BK166" s="237"/>
      <c r="BL166" s="237"/>
      <c r="BM166" s="237"/>
      <c r="BN166" s="237"/>
      <c r="BO166" s="237"/>
      <c r="BP166" s="238"/>
      <c r="BQ166" s="246"/>
      <c r="BR166" s="249"/>
      <c r="BS166" s="555"/>
    </row>
    <row r="167" spans="1:71" s="186" customFormat="1" x14ac:dyDescent="0.25">
      <c r="A167" s="188"/>
      <c r="B167" s="118"/>
      <c r="C167" s="116"/>
      <c r="D167" s="116"/>
      <c r="E167" s="116"/>
      <c r="F167" s="116"/>
      <c r="G167" s="116"/>
      <c r="H167" s="116"/>
      <c r="I167" s="116"/>
      <c r="J167" s="117"/>
      <c r="K167" s="555"/>
      <c r="L167" s="188"/>
      <c r="M167" s="118"/>
      <c r="N167" s="116"/>
      <c r="O167" s="116"/>
      <c r="P167" s="116"/>
      <c r="Q167" s="116"/>
      <c r="R167" s="116"/>
      <c r="S167" s="116"/>
      <c r="T167" s="116"/>
      <c r="U167" s="117"/>
      <c r="V167" s="555"/>
      <c r="W167" s="188"/>
      <c r="X167" s="118"/>
      <c r="Y167" s="116"/>
      <c r="Z167" s="116"/>
      <c r="AA167" s="116"/>
      <c r="AB167" s="116"/>
      <c r="AC167" s="116"/>
      <c r="AD167" s="116"/>
      <c r="AE167" s="116"/>
      <c r="AF167" s="117"/>
      <c r="AG167" s="555"/>
      <c r="AH167" s="188"/>
      <c r="AI167" s="118"/>
      <c r="AJ167" s="116"/>
      <c r="AK167" s="116"/>
      <c r="AL167" s="116"/>
      <c r="AM167" s="116"/>
      <c r="AN167" s="116"/>
      <c r="AO167" s="116"/>
      <c r="AP167" s="116"/>
      <c r="AQ167" s="117"/>
      <c r="AR167" s="555"/>
      <c r="AS167" s="188"/>
      <c r="AT167" s="118"/>
      <c r="AU167" s="116"/>
      <c r="AV167" s="116"/>
      <c r="AW167" s="116"/>
      <c r="AX167" s="116"/>
      <c r="AY167" s="116"/>
      <c r="AZ167" s="116"/>
      <c r="BA167" s="116"/>
      <c r="BB167" s="117"/>
      <c r="BC167" s="555"/>
      <c r="BD167" s="236"/>
      <c r="BE167" s="242"/>
      <c r="BF167" s="237"/>
      <c r="BG167" s="237"/>
      <c r="BH167" s="237"/>
      <c r="BI167" s="237"/>
      <c r="BJ167" s="237"/>
      <c r="BK167" s="237"/>
      <c r="BL167" s="237"/>
      <c r="BM167" s="237"/>
      <c r="BN167" s="237"/>
      <c r="BO167" s="237"/>
      <c r="BP167" s="238"/>
      <c r="BQ167" s="246"/>
      <c r="BR167" s="249"/>
      <c r="BS167" s="555"/>
    </row>
    <row r="168" spans="1:71" s="186" customFormat="1" ht="15.75" thickBot="1" x14ac:dyDescent="0.3">
      <c r="A168" s="188"/>
      <c r="B168" s="116"/>
      <c r="C168" s="116"/>
      <c r="D168" s="116"/>
      <c r="E168" s="116"/>
      <c r="F168" s="116"/>
      <c r="G168" s="116"/>
      <c r="H168" s="116"/>
      <c r="I168" s="116"/>
      <c r="J168" s="117"/>
      <c r="K168" s="555"/>
      <c r="L168" s="188"/>
      <c r="M168" s="116"/>
      <c r="N168" s="116"/>
      <c r="O168" s="116"/>
      <c r="P168" s="116"/>
      <c r="Q168" s="116"/>
      <c r="R168" s="116"/>
      <c r="S168" s="116"/>
      <c r="T168" s="116"/>
      <c r="U168" s="117"/>
      <c r="V168" s="555"/>
      <c r="W168" s="188"/>
      <c r="X168" s="116"/>
      <c r="Y168" s="116"/>
      <c r="Z168" s="116"/>
      <c r="AA168" s="116"/>
      <c r="AB168" s="116"/>
      <c r="AC168" s="116"/>
      <c r="AD168" s="116"/>
      <c r="AE168" s="116"/>
      <c r="AF168" s="117"/>
      <c r="AG168" s="555"/>
      <c r="AH168" s="188"/>
      <c r="AI168" s="116"/>
      <c r="AJ168" s="116"/>
      <c r="AK168" s="116"/>
      <c r="AL168" s="116"/>
      <c r="AM168" s="116"/>
      <c r="AN168" s="116"/>
      <c r="AO168" s="116"/>
      <c r="AP168" s="116"/>
      <c r="AQ168" s="117"/>
      <c r="AR168" s="555"/>
      <c r="AS168" s="188"/>
      <c r="AT168" s="116"/>
      <c r="AU168" s="116"/>
      <c r="AV168" s="116"/>
      <c r="AW168" s="116"/>
      <c r="AX168" s="116"/>
      <c r="AY168" s="116"/>
      <c r="AZ168" s="116"/>
      <c r="BA168" s="116"/>
      <c r="BB168" s="117"/>
      <c r="BC168" s="555"/>
      <c r="BD168" s="236"/>
      <c r="BE168" s="237"/>
      <c r="BF168" s="237"/>
      <c r="BG168" s="237"/>
      <c r="BH168" s="237"/>
      <c r="BI168" s="237"/>
      <c r="BJ168" s="237"/>
      <c r="BK168" s="237"/>
      <c r="BL168" s="237"/>
      <c r="BM168" s="237"/>
      <c r="BN168" s="237"/>
      <c r="BO168" s="237"/>
      <c r="BP168" s="238"/>
      <c r="BQ168" s="246"/>
      <c r="BR168" s="249"/>
      <c r="BS168" s="555"/>
    </row>
    <row r="169" spans="1:71" s="186" customFormat="1" ht="15.75" thickBot="1" x14ac:dyDescent="0.3">
      <c r="A169" s="188"/>
      <c r="B169" s="585" t="s">
        <v>404</v>
      </c>
      <c r="C169" s="585" t="s">
        <v>439</v>
      </c>
      <c r="D169" s="587"/>
      <c r="E169" s="588"/>
      <c r="F169" s="589" t="s">
        <v>405</v>
      </c>
      <c r="G169" s="590"/>
      <c r="H169"/>
      <c r="I169"/>
      <c r="J169" s="117"/>
      <c r="K169" s="555"/>
      <c r="L169" s="188"/>
      <c r="M169" s="619" t="s">
        <v>404</v>
      </c>
      <c r="N169" s="585" t="s">
        <v>439</v>
      </c>
      <c r="O169" s="587"/>
      <c r="P169" s="588"/>
      <c r="Q169" s="589" t="s">
        <v>405</v>
      </c>
      <c r="R169" s="590"/>
      <c r="S169"/>
      <c r="T169"/>
      <c r="U169" s="117"/>
      <c r="V169" s="555"/>
      <c r="W169" s="188"/>
      <c r="X169" s="619" t="s">
        <v>404</v>
      </c>
      <c r="Y169" s="585" t="s">
        <v>439</v>
      </c>
      <c r="Z169" s="587"/>
      <c r="AA169" s="588"/>
      <c r="AB169" s="589" t="s">
        <v>405</v>
      </c>
      <c r="AC169" s="590"/>
      <c r="AD169"/>
      <c r="AE169"/>
      <c r="AF169" s="117"/>
      <c r="AG169" s="555"/>
      <c r="AH169" s="188"/>
      <c r="AI169" s="619" t="s">
        <v>404</v>
      </c>
      <c r="AJ169" s="585" t="s">
        <v>439</v>
      </c>
      <c r="AK169" s="587"/>
      <c r="AL169" s="588"/>
      <c r="AM169" s="589" t="s">
        <v>405</v>
      </c>
      <c r="AN169" s="590"/>
      <c r="AO169"/>
      <c r="AP169"/>
      <c r="AQ169" s="117"/>
      <c r="AR169" s="555"/>
      <c r="AS169" s="188"/>
      <c r="AT169" s="619" t="s">
        <v>404</v>
      </c>
      <c r="AU169" s="585" t="s">
        <v>439</v>
      </c>
      <c r="AV169" s="587"/>
      <c r="AW169" s="588"/>
      <c r="AX169" s="589" t="s">
        <v>405</v>
      </c>
      <c r="AY169" s="590"/>
      <c r="AZ169"/>
      <c r="BA169"/>
      <c r="BB169" s="117"/>
      <c r="BC169" s="555"/>
      <c r="BD169" s="236"/>
      <c r="BE169" s="585" t="s">
        <v>404</v>
      </c>
      <c r="BF169" s="585" t="s">
        <v>439</v>
      </c>
      <c r="BG169" s="587"/>
      <c r="BH169" s="588"/>
      <c r="BI169" s="589" t="s">
        <v>405</v>
      </c>
      <c r="BJ169" s="590"/>
      <c r="BK169" s="237"/>
      <c r="BL169" s="237"/>
      <c r="BM169" s="237"/>
      <c r="BN169" s="237"/>
      <c r="BO169" s="237"/>
      <c r="BP169" s="238"/>
      <c r="BQ169" s="246"/>
      <c r="BR169" s="249"/>
      <c r="BS169" s="555"/>
    </row>
    <row r="170" spans="1:71" s="186" customFormat="1" ht="30.75" customHeight="1" thickBot="1" x14ac:dyDescent="0.3">
      <c r="A170" s="188"/>
      <c r="B170" s="586"/>
      <c r="C170" s="591" t="s">
        <v>406</v>
      </c>
      <c r="D170" s="592"/>
      <c r="E170" s="593"/>
      <c r="F170" s="126" t="s">
        <v>434</v>
      </c>
      <c r="G170" s="127" t="s">
        <v>435</v>
      </c>
      <c r="H170"/>
      <c r="I170"/>
      <c r="J170" s="117"/>
      <c r="K170" s="555"/>
      <c r="L170" s="188"/>
      <c r="M170" s="620"/>
      <c r="N170" s="591" t="s">
        <v>406</v>
      </c>
      <c r="O170" s="621"/>
      <c r="P170" s="622"/>
      <c r="Q170" s="126" t="s">
        <v>434</v>
      </c>
      <c r="R170" s="127" t="s">
        <v>435</v>
      </c>
      <c r="S170"/>
      <c r="T170"/>
      <c r="U170" s="117"/>
      <c r="V170" s="555"/>
      <c r="W170" s="188"/>
      <c r="X170" s="620"/>
      <c r="Y170" s="591" t="s">
        <v>406</v>
      </c>
      <c r="Z170" s="621"/>
      <c r="AA170" s="622"/>
      <c r="AB170" s="126" t="s">
        <v>434</v>
      </c>
      <c r="AC170" s="127" t="s">
        <v>435</v>
      </c>
      <c r="AD170"/>
      <c r="AE170"/>
      <c r="AF170" s="117"/>
      <c r="AG170" s="555"/>
      <c r="AH170" s="188"/>
      <c r="AI170" s="620"/>
      <c r="AJ170" s="591" t="s">
        <v>406</v>
      </c>
      <c r="AK170" s="621"/>
      <c r="AL170" s="622"/>
      <c r="AM170" s="126" t="s">
        <v>434</v>
      </c>
      <c r="AN170" s="127" t="s">
        <v>435</v>
      </c>
      <c r="AO170"/>
      <c r="AP170"/>
      <c r="AQ170" s="117"/>
      <c r="AR170" s="555"/>
      <c r="AS170" s="188"/>
      <c r="AT170" s="620"/>
      <c r="AU170" s="591" t="s">
        <v>406</v>
      </c>
      <c r="AV170" s="621"/>
      <c r="AW170" s="622"/>
      <c r="AX170" s="126" t="s">
        <v>434</v>
      </c>
      <c r="AY170" s="127" t="s">
        <v>435</v>
      </c>
      <c r="AZ170"/>
      <c r="BA170"/>
      <c r="BB170" s="117"/>
      <c r="BC170" s="555"/>
      <c r="BD170" s="236"/>
      <c r="BE170" s="586"/>
      <c r="BF170" s="591" t="s">
        <v>406</v>
      </c>
      <c r="BG170" s="592"/>
      <c r="BH170" s="593"/>
      <c r="BI170" s="126" t="s">
        <v>434</v>
      </c>
      <c r="BJ170" s="127" t="s">
        <v>435</v>
      </c>
      <c r="BK170" s="237"/>
      <c r="BL170" s="237"/>
      <c r="BM170" s="237"/>
      <c r="BN170" s="237"/>
      <c r="BO170" s="237"/>
      <c r="BP170" s="238"/>
      <c r="BQ170" s="246"/>
      <c r="BR170" s="249"/>
      <c r="BS170" s="555"/>
    </row>
    <row r="171" spans="1:71" s="186" customFormat="1" ht="21.75" customHeight="1" thickBot="1" x14ac:dyDescent="0.3">
      <c r="A171" s="188"/>
      <c r="B171" s="128">
        <v>1</v>
      </c>
      <c r="C171" s="594" t="s">
        <v>407</v>
      </c>
      <c r="D171" s="595"/>
      <c r="E171" s="596"/>
      <c r="F171" s="131" t="s">
        <v>434</v>
      </c>
      <c r="G171" s="131"/>
      <c r="H171">
        <f t="shared" ref="H171:H187" si="99">IF(F171="SI",1,0)</f>
        <v>1</v>
      </c>
      <c r="I171">
        <f>IF(G171="NO",1,0)</f>
        <v>0</v>
      </c>
      <c r="J171" s="117"/>
      <c r="K171" s="555"/>
      <c r="L171" s="188"/>
      <c r="M171" s="128">
        <v>1</v>
      </c>
      <c r="N171" s="594" t="s">
        <v>407</v>
      </c>
      <c r="O171" s="595"/>
      <c r="P171" s="596"/>
      <c r="Q171" s="131"/>
      <c r="R171" s="131"/>
      <c r="S171">
        <f t="shared" ref="S171:S187" si="100">IF(Q171="SI",1,0)</f>
        <v>0</v>
      </c>
      <c r="T171">
        <f>IF(R171="NO",1,0)</f>
        <v>0</v>
      </c>
      <c r="U171" s="117"/>
      <c r="V171" s="555"/>
      <c r="W171" s="188"/>
      <c r="X171" s="128">
        <v>1</v>
      </c>
      <c r="Y171" s="594" t="s">
        <v>407</v>
      </c>
      <c r="Z171" s="595"/>
      <c r="AA171" s="596"/>
      <c r="AB171" s="131" t="s">
        <v>434</v>
      </c>
      <c r="AC171" s="131"/>
      <c r="AD171">
        <f t="shared" ref="AD171:AD188" si="101">IF(AB171="SI",1,0)</f>
        <v>1</v>
      </c>
      <c r="AE171">
        <f>IF(AC171="NO",1,0)</f>
        <v>0</v>
      </c>
      <c r="AF171" s="117"/>
      <c r="AG171" s="555"/>
      <c r="AH171" s="188"/>
      <c r="AI171" s="128">
        <v>1</v>
      </c>
      <c r="AJ171" s="594" t="s">
        <v>407</v>
      </c>
      <c r="AK171" s="595"/>
      <c r="AL171" s="596"/>
      <c r="AM171" s="131" t="s">
        <v>434</v>
      </c>
      <c r="AN171" s="131"/>
      <c r="AO171">
        <f t="shared" ref="AO171:AO188" si="102">IF(AM171="SI",1,0)</f>
        <v>1</v>
      </c>
      <c r="AP171">
        <f>IF(AN171="NO",1,0)</f>
        <v>0</v>
      </c>
      <c r="AQ171" s="117"/>
      <c r="AR171" s="555"/>
      <c r="AS171" s="188"/>
      <c r="AT171" s="128">
        <v>1</v>
      </c>
      <c r="AU171" s="594" t="s">
        <v>407</v>
      </c>
      <c r="AV171" s="595"/>
      <c r="AW171" s="596"/>
      <c r="AX171" s="131"/>
      <c r="AY171" s="131" t="s">
        <v>435</v>
      </c>
      <c r="AZ171">
        <f t="shared" ref="AZ171:AZ187" si="103">IF(AX171="SI",1,0)</f>
        <v>0</v>
      </c>
      <c r="BA171">
        <f>IF(AY171="NO",1,0)</f>
        <v>1</v>
      </c>
      <c r="BB171" s="117"/>
      <c r="BC171" s="555"/>
      <c r="BD171" s="236"/>
      <c r="BE171" s="128">
        <v>1</v>
      </c>
      <c r="BF171" s="594" t="s">
        <v>407</v>
      </c>
      <c r="BG171" s="595"/>
      <c r="BH171" s="596"/>
      <c r="BI171" s="131" t="str">
        <f>IF($BQ171=1,"SI","")</f>
        <v>SI</v>
      </c>
      <c r="BJ171" s="131" t="str">
        <f>IF($BQ171=0,"NO","")</f>
        <v/>
      </c>
      <c r="BK171" s="237">
        <f t="shared" ref="BK171:BK177" si="104">H171</f>
        <v>1</v>
      </c>
      <c r="BL171" s="237">
        <f t="shared" ref="BL171:BL177" si="105">S171</f>
        <v>0</v>
      </c>
      <c r="BM171" s="237">
        <f t="shared" ref="BM171:BM177" si="106">AD171</f>
        <v>1</v>
      </c>
      <c r="BN171" s="237">
        <f t="shared" ref="BN171:BN177" si="107">AO171</f>
        <v>1</v>
      </c>
      <c r="BO171" s="237">
        <f t="shared" ref="BO171:BO177" si="108">AZ171</f>
        <v>0</v>
      </c>
      <c r="BP171" s="244">
        <f t="shared" ref="BP171:BP177" si="109">COUNTIF(BK171:BO171,1)</f>
        <v>3</v>
      </c>
      <c r="BQ171" s="247">
        <f t="shared" ref="BQ171:BQ189" si="110">IF(BP171&gt;=3,1,0)</f>
        <v>1</v>
      </c>
      <c r="BR171" s="249"/>
      <c r="BS171" s="555"/>
    </row>
    <row r="172" spans="1:71" s="186" customFormat="1" ht="21.75" customHeight="1" thickBot="1" x14ac:dyDescent="0.3">
      <c r="A172" s="188"/>
      <c r="B172" s="129">
        <v>2</v>
      </c>
      <c r="C172" s="560" t="s">
        <v>408</v>
      </c>
      <c r="D172" s="561"/>
      <c r="E172" s="562"/>
      <c r="F172" s="132" t="s">
        <v>434</v>
      </c>
      <c r="G172" s="133"/>
      <c r="H172">
        <f t="shared" si="99"/>
        <v>1</v>
      </c>
      <c r="I172">
        <f t="shared" ref="I172:I187" si="111">IF(G172="SI",1,0)</f>
        <v>0</v>
      </c>
      <c r="J172" s="117"/>
      <c r="K172" s="555"/>
      <c r="L172" s="188"/>
      <c r="M172" s="129">
        <v>2</v>
      </c>
      <c r="N172" s="560" t="s">
        <v>408</v>
      </c>
      <c r="O172" s="561"/>
      <c r="P172" s="562"/>
      <c r="Q172" s="132"/>
      <c r="R172" s="133"/>
      <c r="S172">
        <f t="shared" si="100"/>
        <v>0</v>
      </c>
      <c r="T172">
        <f t="shared" ref="T172:T187" si="112">IF(R172="SI",1,0)</f>
        <v>0</v>
      </c>
      <c r="U172" s="117"/>
      <c r="V172" s="555"/>
      <c r="W172" s="188"/>
      <c r="X172" s="129">
        <v>2</v>
      </c>
      <c r="Y172" s="560" t="s">
        <v>408</v>
      </c>
      <c r="Z172" s="561"/>
      <c r="AA172" s="562"/>
      <c r="AB172" s="132" t="s">
        <v>434</v>
      </c>
      <c r="AC172" s="133"/>
      <c r="AD172">
        <f t="shared" si="101"/>
        <v>1</v>
      </c>
      <c r="AE172">
        <f t="shared" ref="AE172:AE187" si="113">IF(AC172="SI",1,0)</f>
        <v>0</v>
      </c>
      <c r="AF172" s="117"/>
      <c r="AG172" s="555"/>
      <c r="AH172" s="188"/>
      <c r="AI172" s="129">
        <v>2</v>
      </c>
      <c r="AJ172" s="560" t="s">
        <v>408</v>
      </c>
      <c r="AK172" s="561"/>
      <c r="AL172" s="562"/>
      <c r="AM172" s="132"/>
      <c r="AN172" s="133" t="s">
        <v>435</v>
      </c>
      <c r="AO172">
        <f t="shared" si="102"/>
        <v>0</v>
      </c>
      <c r="AP172">
        <f t="shared" ref="AP172:AP187" si="114">IF(AN172="SI",1,0)</f>
        <v>0</v>
      </c>
      <c r="AQ172" s="117"/>
      <c r="AR172" s="555"/>
      <c r="AS172" s="188"/>
      <c r="AT172" s="129">
        <v>2</v>
      </c>
      <c r="AU172" s="560" t="s">
        <v>408</v>
      </c>
      <c r="AV172" s="561"/>
      <c r="AW172" s="562"/>
      <c r="AX172" s="132" t="s">
        <v>434</v>
      </c>
      <c r="AY172" s="133"/>
      <c r="AZ172">
        <f t="shared" si="103"/>
        <v>1</v>
      </c>
      <c r="BA172">
        <f t="shared" ref="BA172:BA188" si="115">IF(AY172="SI",1,0)</f>
        <v>0</v>
      </c>
      <c r="BB172" s="117"/>
      <c r="BC172" s="555"/>
      <c r="BD172" s="236"/>
      <c r="BE172" s="129">
        <v>2</v>
      </c>
      <c r="BF172" s="560" t="s">
        <v>408</v>
      </c>
      <c r="BG172" s="561"/>
      <c r="BH172" s="562"/>
      <c r="BI172" s="131" t="str">
        <f t="shared" ref="BI172:BI189" si="116">IF($BQ172=1,"SI","")</f>
        <v>SI</v>
      </c>
      <c r="BJ172" s="131" t="str">
        <f t="shared" ref="BJ172:BJ189" si="117">IF($BQ172=0,"NO","")</f>
        <v/>
      </c>
      <c r="BK172" s="237">
        <f t="shared" si="104"/>
        <v>1</v>
      </c>
      <c r="BL172" s="237">
        <f t="shared" si="105"/>
        <v>0</v>
      </c>
      <c r="BM172" s="237">
        <f t="shared" si="106"/>
        <v>1</v>
      </c>
      <c r="BN172" s="237">
        <f t="shared" si="107"/>
        <v>0</v>
      </c>
      <c r="BO172" s="237">
        <f t="shared" si="108"/>
        <v>1</v>
      </c>
      <c r="BP172" s="244">
        <f t="shared" si="109"/>
        <v>3</v>
      </c>
      <c r="BQ172" s="247">
        <f t="shared" si="110"/>
        <v>1</v>
      </c>
      <c r="BR172" s="249"/>
      <c r="BS172" s="555"/>
    </row>
    <row r="173" spans="1:71" s="186" customFormat="1" ht="21.75" customHeight="1" thickBot="1" x14ac:dyDescent="0.3">
      <c r="A173" s="188"/>
      <c r="B173" s="129">
        <v>3</v>
      </c>
      <c r="C173" s="560" t="s">
        <v>409</v>
      </c>
      <c r="D173" s="561"/>
      <c r="E173" s="562"/>
      <c r="F173" s="132"/>
      <c r="G173" s="133" t="s">
        <v>435</v>
      </c>
      <c r="H173">
        <f t="shared" si="99"/>
        <v>0</v>
      </c>
      <c r="I173">
        <f t="shared" si="111"/>
        <v>0</v>
      </c>
      <c r="J173" s="117"/>
      <c r="K173" s="555"/>
      <c r="L173" s="188"/>
      <c r="M173" s="129">
        <v>3</v>
      </c>
      <c r="N173" s="560" t="s">
        <v>409</v>
      </c>
      <c r="O173" s="561"/>
      <c r="P173" s="562"/>
      <c r="Q173" s="132"/>
      <c r="R173" s="133"/>
      <c r="S173">
        <f t="shared" si="100"/>
        <v>0</v>
      </c>
      <c r="T173">
        <f t="shared" si="112"/>
        <v>0</v>
      </c>
      <c r="U173" s="117"/>
      <c r="V173" s="555"/>
      <c r="W173" s="188"/>
      <c r="X173" s="129">
        <v>3</v>
      </c>
      <c r="Y173" s="560" t="s">
        <v>409</v>
      </c>
      <c r="Z173" s="561"/>
      <c r="AA173" s="562"/>
      <c r="AB173" s="132" t="s">
        <v>434</v>
      </c>
      <c r="AC173" s="133"/>
      <c r="AD173">
        <f t="shared" si="101"/>
        <v>1</v>
      </c>
      <c r="AE173">
        <f t="shared" si="113"/>
        <v>0</v>
      </c>
      <c r="AF173" s="117"/>
      <c r="AG173" s="555"/>
      <c r="AH173" s="188"/>
      <c r="AI173" s="129">
        <v>3</v>
      </c>
      <c r="AJ173" s="560" t="s">
        <v>409</v>
      </c>
      <c r="AK173" s="561"/>
      <c r="AL173" s="562"/>
      <c r="AM173" s="132"/>
      <c r="AN173" s="133" t="s">
        <v>435</v>
      </c>
      <c r="AO173">
        <f t="shared" si="102"/>
        <v>0</v>
      </c>
      <c r="AP173">
        <f t="shared" si="114"/>
        <v>0</v>
      </c>
      <c r="AQ173" s="117"/>
      <c r="AR173" s="555"/>
      <c r="AS173" s="188"/>
      <c r="AT173" s="129">
        <v>3</v>
      </c>
      <c r="AU173" s="560" t="s">
        <v>409</v>
      </c>
      <c r="AV173" s="561"/>
      <c r="AW173" s="562"/>
      <c r="AX173" s="132"/>
      <c r="AY173" s="133" t="s">
        <v>435</v>
      </c>
      <c r="AZ173">
        <f t="shared" si="103"/>
        <v>0</v>
      </c>
      <c r="BA173">
        <f t="shared" si="115"/>
        <v>0</v>
      </c>
      <c r="BB173" s="117"/>
      <c r="BC173" s="555"/>
      <c r="BD173" s="236"/>
      <c r="BE173" s="129">
        <v>3</v>
      </c>
      <c r="BF173" s="560" t="s">
        <v>409</v>
      </c>
      <c r="BG173" s="561"/>
      <c r="BH173" s="562"/>
      <c r="BI173" s="131" t="str">
        <f t="shared" si="116"/>
        <v/>
      </c>
      <c r="BJ173" s="131" t="str">
        <f t="shared" si="117"/>
        <v>NO</v>
      </c>
      <c r="BK173" s="237">
        <f t="shared" si="104"/>
        <v>0</v>
      </c>
      <c r="BL173" s="237">
        <f t="shared" si="105"/>
        <v>0</v>
      </c>
      <c r="BM173" s="237">
        <f t="shared" si="106"/>
        <v>1</v>
      </c>
      <c r="BN173" s="237">
        <f t="shared" si="107"/>
        <v>0</v>
      </c>
      <c r="BO173" s="237">
        <f t="shared" si="108"/>
        <v>0</v>
      </c>
      <c r="BP173" s="244">
        <f t="shared" si="109"/>
        <v>1</v>
      </c>
      <c r="BQ173" s="247">
        <f t="shared" si="110"/>
        <v>0</v>
      </c>
      <c r="BR173" s="249"/>
      <c r="BS173" s="555"/>
    </row>
    <row r="174" spans="1:71" s="186" customFormat="1" ht="21.75" customHeight="1" thickBot="1" x14ac:dyDescent="0.3">
      <c r="A174" s="188"/>
      <c r="B174" s="129">
        <v>4</v>
      </c>
      <c r="C174" s="560" t="s">
        <v>410</v>
      </c>
      <c r="D174" s="561"/>
      <c r="E174" s="562"/>
      <c r="F174" s="132"/>
      <c r="G174" s="133" t="s">
        <v>435</v>
      </c>
      <c r="H174">
        <f t="shared" si="99"/>
        <v>0</v>
      </c>
      <c r="I174">
        <f t="shared" si="111"/>
        <v>0</v>
      </c>
      <c r="J174" s="117"/>
      <c r="K174" s="555"/>
      <c r="L174" s="188"/>
      <c r="M174" s="129">
        <v>4</v>
      </c>
      <c r="N174" s="560" t="s">
        <v>410</v>
      </c>
      <c r="O174" s="561"/>
      <c r="P174" s="562"/>
      <c r="Q174" s="132"/>
      <c r="R174" s="133"/>
      <c r="S174">
        <f t="shared" si="100"/>
        <v>0</v>
      </c>
      <c r="T174">
        <f t="shared" si="112"/>
        <v>0</v>
      </c>
      <c r="U174" s="117"/>
      <c r="V174" s="555"/>
      <c r="W174" s="188"/>
      <c r="X174" s="129">
        <v>4</v>
      </c>
      <c r="Y174" s="560" t="s">
        <v>410</v>
      </c>
      <c r="Z174" s="561"/>
      <c r="AA174" s="562"/>
      <c r="AB174" s="132" t="s">
        <v>434</v>
      </c>
      <c r="AC174" s="133"/>
      <c r="AD174">
        <f t="shared" si="101"/>
        <v>1</v>
      </c>
      <c r="AE174">
        <f t="shared" si="113"/>
        <v>0</v>
      </c>
      <c r="AF174" s="117"/>
      <c r="AG174" s="555"/>
      <c r="AH174" s="188"/>
      <c r="AI174" s="129">
        <v>4</v>
      </c>
      <c r="AJ174" s="560" t="s">
        <v>410</v>
      </c>
      <c r="AK174" s="561"/>
      <c r="AL174" s="562"/>
      <c r="AM174" s="132"/>
      <c r="AN174" s="133" t="s">
        <v>435</v>
      </c>
      <c r="AO174">
        <f t="shared" si="102"/>
        <v>0</v>
      </c>
      <c r="AP174">
        <f t="shared" si="114"/>
        <v>0</v>
      </c>
      <c r="AQ174" s="117"/>
      <c r="AR174" s="555"/>
      <c r="AS174" s="188"/>
      <c r="AT174" s="129">
        <v>4</v>
      </c>
      <c r="AU174" s="560" t="s">
        <v>410</v>
      </c>
      <c r="AV174" s="561"/>
      <c r="AW174" s="562"/>
      <c r="AX174" s="132"/>
      <c r="AY174" s="133" t="s">
        <v>435</v>
      </c>
      <c r="AZ174">
        <f t="shared" si="103"/>
        <v>0</v>
      </c>
      <c r="BA174">
        <f t="shared" si="115"/>
        <v>0</v>
      </c>
      <c r="BB174" s="117"/>
      <c r="BC174" s="555"/>
      <c r="BD174" s="236"/>
      <c r="BE174" s="129">
        <v>4</v>
      </c>
      <c r="BF174" s="560" t="s">
        <v>410</v>
      </c>
      <c r="BG174" s="561"/>
      <c r="BH174" s="562"/>
      <c r="BI174" s="131" t="str">
        <f t="shared" si="116"/>
        <v/>
      </c>
      <c r="BJ174" s="131" t="str">
        <f t="shared" si="117"/>
        <v>NO</v>
      </c>
      <c r="BK174" s="237">
        <f t="shared" si="104"/>
        <v>0</v>
      </c>
      <c r="BL174" s="237">
        <f t="shared" si="105"/>
        <v>0</v>
      </c>
      <c r="BM174" s="237">
        <f t="shared" si="106"/>
        <v>1</v>
      </c>
      <c r="BN174" s="237">
        <f t="shared" si="107"/>
        <v>0</v>
      </c>
      <c r="BO174" s="237">
        <f t="shared" si="108"/>
        <v>0</v>
      </c>
      <c r="BP174" s="244">
        <f t="shared" si="109"/>
        <v>1</v>
      </c>
      <c r="BQ174" s="247">
        <f t="shared" si="110"/>
        <v>0</v>
      </c>
      <c r="BR174" s="249"/>
      <c r="BS174" s="555"/>
    </row>
    <row r="175" spans="1:71" s="186" customFormat="1" ht="21.75" customHeight="1" thickBot="1" x14ac:dyDescent="0.3">
      <c r="A175" s="188"/>
      <c r="B175" s="129">
        <v>5</v>
      </c>
      <c r="C175" s="560" t="s">
        <v>411</v>
      </c>
      <c r="D175" s="561"/>
      <c r="E175" s="562"/>
      <c r="F175" s="132" t="s">
        <v>434</v>
      </c>
      <c r="G175" s="133"/>
      <c r="H175">
        <f t="shared" si="99"/>
        <v>1</v>
      </c>
      <c r="I175">
        <f t="shared" si="111"/>
        <v>0</v>
      </c>
      <c r="J175" s="117"/>
      <c r="K175" s="555"/>
      <c r="L175" s="188"/>
      <c r="M175" s="129">
        <v>5</v>
      </c>
      <c r="N175" s="560" t="s">
        <v>411</v>
      </c>
      <c r="O175" s="561"/>
      <c r="P175" s="562"/>
      <c r="Q175" s="132"/>
      <c r="R175" s="133"/>
      <c r="S175">
        <f t="shared" si="100"/>
        <v>0</v>
      </c>
      <c r="T175">
        <f t="shared" si="112"/>
        <v>0</v>
      </c>
      <c r="U175" s="117"/>
      <c r="V175" s="555"/>
      <c r="W175" s="188"/>
      <c r="X175" s="129">
        <v>5</v>
      </c>
      <c r="Y175" s="560" t="s">
        <v>411</v>
      </c>
      <c r="Z175" s="561"/>
      <c r="AA175" s="562"/>
      <c r="AB175" s="132" t="s">
        <v>434</v>
      </c>
      <c r="AC175" s="133"/>
      <c r="AD175">
        <f t="shared" si="101"/>
        <v>1</v>
      </c>
      <c r="AE175">
        <f t="shared" si="113"/>
        <v>0</v>
      </c>
      <c r="AF175" s="117"/>
      <c r="AG175" s="555"/>
      <c r="AH175" s="188"/>
      <c r="AI175" s="129">
        <v>5</v>
      </c>
      <c r="AJ175" s="560" t="s">
        <v>411</v>
      </c>
      <c r="AK175" s="561"/>
      <c r="AL175" s="562"/>
      <c r="AM175" s="132"/>
      <c r="AN175" s="133" t="s">
        <v>435</v>
      </c>
      <c r="AO175">
        <f t="shared" si="102"/>
        <v>0</v>
      </c>
      <c r="AP175">
        <f t="shared" si="114"/>
        <v>0</v>
      </c>
      <c r="AQ175" s="117"/>
      <c r="AR175" s="555"/>
      <c r="AS175" s="188"/>
      <c r="AT175" s="129">
        <v>5</v>
      </c>
      <c r="AU175" s="560" t="s">
        <v>411</v>
      </c>
      <c r="AV175" s="561"/>
      <c r="AW175" s="562"/>
      <c r="AX175" s="132" t="s">
        <v>434</v>
      </c>
      <c r="AY175" s="133"/>
      <c r="AZ175">
        <f t="shared" si="103"/>
        <v>1</v>
      </c>
      <c r="BA175">
        <f t="shared" si="115"/>
        <v>0</v>
      </c>
      <c r="BB175" s="117"/>
      <c r="BC175" s="555"/>
      <c r="BD175" s="236"/>
      <c r="BE175" s="129">
        <v>5</v>
      </c>
      <c r="BF175" s="560" t="s">
        <v>411</v>
      </c>
      <c r="BG175" s="561"/>
      <c r="BH175" s="562"/>
      <c r="BI175" s="131" t="str">
        <f t="shared" si="116"/>
        <v>SI</v>
      </c>
      <c r="BJ175" s="131" t="str">
        <f t="shared" si="117"/>
        <v/>
      </c>
      <c r="BK175" s="237">
        <f t="shared" si="104"/>
        <v>1</v>
      </c>
      <c r="BL175" s="237">
        <f t="shared" si="105"/>
        <v>0</v>
      </c>
      <c r="BM175" s="237">
        <f t="shared" si="106"/>
        <v>1</v>
      </c>
      <c r="BN175" s="237">
        <f t="shared" si="107"/>
        <v>0</v>
      </c>
      <c r="BO175" s="237">
        <f t="shared" si="108"/>
        <v>1</v>
      </c>
      <c r="BP175" s="244">
        <f t="shared" si="109"/>
        <v>3</v>
      </c>
      <c r="BQ175" s="247">
        <f t="shared" si="110"/>
        <v>1</v>
      </c>
      <c r="BR175" s="249"/>
      <c r="BS175" s="555"/>
    </row>
    <row r="176" spans="1:71" s="186" customFormat="1" ht="21.75" customHeight="1" thickBot="1" x14ac:dyDescent="0.3">
      <c r="A176" s="188"/>
      <c r="B176" s="129">
        <v>6</v>
      </c>
      <c r="C176" s="560" t="s">
        <v>412</v>
      </c>
      <c r="D176" s="561"/>
      <c r="E176" s="562"/>
      <c r="F176" s="132" t="s">
        <v>434</v>
      </c>
      <c r="G176" s="133"/>
      <c r="H176">
        <f t="shared" si="99"/>
        <v>1</v>
      </c>
      <c r="I176">
        <f t="shared" si="111"/>
        <v>0</v>
      </c>
      <c r="J176" s="117"/>
      <c r="K176" s="555"/>
      <c r="L176" s="188"/>
      <c r="M176" s="129">
        <v>6</v>
      </c>
      <c r="N176" s="560" t="s">
        <v>412</v>
      </c>
      <c r="O176" s="561"/>
      <c r="P176" s="562"/>
      <c r="Q176" s="132"/>
      <c r="R176" s="133"/>
      <c r="S176">
        <f t="shared" si="100"/>
        <v>0</v>
      </c>
      <c r="T176">
        <f t="shared" si="112"/>
        <v>0</v>
      </c>
      <c r="U176" s="117"/>
      <c r="V176" s="555"/>
      <c r="W176" s="188"/>
      <c r="X176" s="129">
        <v>6</v>
      </c>
      <c r="Y176" s="560" t="s">
        <v>412</v>
      </c>
      <c r="Z176" s="561"/>
      <c r="AA176" s="562"/>
      <c r="AB176" s="132" t="s">
        <v>434</v>
      </c>
      <c r="AC176" s="133"/>
      <c r="AD176">
        <f t="shared" si="101"/>
        <v>1</v>
      </c>
      <c r="AE176">
        <f t="shared" si="113"/>
        <v>0</v>
      </c>
      <c r="AF176" s="117"/>
      <c r="AG176" s="555"/>
      <c r="AH176" s="188"/>
      <c r="AI176" s="129">
        <v>6</v>
      </c>
      <c r="AJ176" s="560" t="s">
        <v>412</v>
      </c>
      <c r="AK176" s="561"/>
      <c r="AL176" s="562"/>
      <c r="AM176" s="132" t="s">
        <v>434</v>
      </c>
      <c r="AN176" s="133"/>
      <c r="AO176">
        <f t="shared" si="102"/>
        <v>1</v>
      </c>
      <c r="AP176">
        <f t="shared" si="114"/>
        <v>0</v>
      </c>
      <c r="AQ176" s="117"/>
      <c r="AR176" s="555"/>
      <c r="AS176" s="188"/>
      <c r="AT176" s="129">
        <v>6</v>
      </c>
      <c r="AU176" s="560" t="s">
        <v>412</v>
      </c>
      <c r="AV176" s="561"/>
      <c r="AW176" s="562"/>
      <c r="AX176" s="132" t="s">
        <v>434</v>
      </c>
      <c r="AY176" s="133"/>
      <c r="AZ176">
        <f t="shared" si="103"/>
        <v>1</v>
      </c>
      <c r="BA176">
        <f t="shared" si="115"/>
        <v>0</v>
      </c>
      <c r="BB176" s="117"/>
      <c r="BC176" s="555"/>
      <c r="BD176" s="236"/>
      <c r="BE176" s="129">
        <v>6</v>
      </c>
      <c r="BF176" s="560" t="s">
        <v>412</v>
      </c>
      <c r="BG176" s="561"/>
      <c r="BH176" s="562"/>
      <c r="BI176" s="131" t="str">
        <f t="shared" si="116"/>
        <v>SI</v>
      </c>
      <c r="BJ176" s="131" t="str">
        <f t="shared" si="117"/>
        <v/>
      </c>
      <c r="BK176" s="237">
        <f t="shared" si="104"/>
        <v>1</v>
      </c>
      <c r="BL176" s="237">
        <f t="shared" si="105"/>
        <v>0</v>
      </c>
      <c r="BM176" s="237">
        <f t="shared" si="106"/>
        <v>1</v>
      </c>
      <c r="BN176" s="237">
        <f t="shared" si="107"/>
        <v>1</v>
      </c>
      <c r="BO176" s="237">
        <f t="shared" si="108"/>
        <v>1</v>
      </c>
      <c r="BP176" s="244">
        <f t="shared" si="109"/>
        <v>4</v>
      </c>
      <c r="BQ176" s="247">
        <f t="shared" si="110"/>
        <v>1</v>
      </c>
      <c r="BR176" s="249"/>
      <c r="BS176" s="555"/>
    </row>
    <row r="177" spans="1:71" ht="21.75" customHeight="1" thickBot="1" x14ac:dyDescent="0.3">
      <c r="A177" s="188"/>
      <c r="B177" s="129">
        <v>7</v>
      </c>
      <c r="C177" s="560" t="s">
        <v>413</v>
      </c>
      <c r="D177" s="561"/>
      <c r="E177" s="562"/>
      <c r="F177" s="132" t="s">
        <v>434</v>
      </c>
      <c r="G177" s="133"/>
      <c r="H177">
        <f t="shared" si="99"/>
        <v>1</v>
      </c>
      <c r="I177">
        <f t="shared" si="111"/>
        <v>0</v>
      </c>
      <c r="J177" s="117"/>
      <c r="K177" s="555"/>
      <c r="L177" s="188"/>
      <c r="M177" s="129">
        <v>7</v>
      </c>
      <c r="N177" s="560" t="s">
        <v>413</v>
      </c>
      <c r="O177" s="561"/>
      <c r="P177" s="562"/>
      <c r="Q177" s="132"/>
      <c r="R177" s="133"/>
      <c r="S177">
        <f t="shared" si="100"/>
        <v>0</v>
      </c>
      <c r="T177">
        <f t="shared" si="112"/>
        <v>0</v>
      </c>
      <c r="U177" s="117"/>
      <c r="V177" s="555"/>
      <c r="W177" s="188"/>
      <c r="X177" s="129">
        <v>7</v>
      </c>
      <c r="Y177" s="560" t="s">
        <v>413</v>
      </c>
      <c r="Z177" s="561"/>
      <c r="AA177" s="562"/>
      <c r="AB177" s="132" t="s">
        <v>434</v>
      </c>
      <c r="AC177" s="133"/>
      <c r="AD177">
        <f t="shared" si="101"/>
        <v>1</v>
      </c>
      <c r="AE177">
        <f t="shared" si="113"/>
        <v>0</v>
      </c>
      <c r="AF177" s="117"/>
      <c r="AG177" s="555"/>
      <c r="AH177" s="188"/>
      <c r="AI177" s="129">
        <v>7</v>
      </c>
      <c r="AJ177" s="560" t="s">
        <v>413</v>
      </c>
      <c r="AK177" s="561"/>
      <c r="AL177" s="562"/>
      <c r="AM177" s="132" t="s">
        <v>434</v>
      </c>
      <c r="AN177" s="133"/>
      <c r="AO177">
        <f t="shared" si="102"/>
        <v>1</v>
      </c>
      <c r="AP177">
        <f t="shared" si="114"/>
        <v>0</v>
      </c>
      <c r="AQ177" s="117"/>
      <c r="AR177" s="555"/>
      <c r="AS177" s="188"/>
      <c r="AT177" s="129">
        <v>7</v>
      </c>
      <c r="AU177" s="560" t="s">
        <v>413</v>
      </c>
      <c r="AV177" s="561"/>
      <c r="AW177" s="562"/>
      <c r="AX177" s="132" t="s">
        <v>434</v>
      </c>
      <c r="AY177" s="133"/>
      <c r="AZ177">
        <f t="shared" si="103"/>
        <v>1</v>
      </c>
      <c r="BA177">
        <f t="shared" si="115"/>
        <v>0</v>
      </c>
      <c r="BB177" s="117"/>
      <c r="BC177" s="555"/>
      <c r="BD177" s="236"/>
      <c r="BE177" s="129">
        <v>7</v>
      </c>
      <c r="BF177" s="560" t="s">
        <v>413</v>
      </c>
      <c r="BG177" s="561"/>
      <c r="BH177" s="562"/>
      <c r="BI177" s="131" t="str">
        <f t="shared" si="116"/>
        <v>SI</v>
      </c>
      <c r="BJ177" s="131" t="str">
        <f t="shared" si="117"/>
        <v/>
      </c>
      <c r="BK177" s="237">
        <f t="shared" si="104"/>
        <v>1</v>
      </c>
      <c r="BL177" s="237">
        <f t="shared" si="105"/>
        <v>0</v>
      </c>
      <c r="BM177" s="237">
        <f t="shared" si="106"/>
        <v>1</v>
      </c>
      <c r="BN177" s="237">
        <f t="shared" si="107"/>
        <v>1</v>
      </c>
      <c r="BO177" s="237">
        <f t="shared" si="108"/>
        <v>1</v>
      </c>
      <c r="BP177" s="244">
        <f t="shared" si="109"/>
        <v>4</v>
      </c>
      <c r="BQ177" s="247">
        <f t="shared" si="110"/>
        <v>1</v>
      </c>
      <c r="BR177" s="249"/>
      <c r="BS177" s="555"/>
    </row>
    <row r="178" spans="1:71" ht="35.25" customHeight="1" thickBot="1" x14ac:dyDescent="0.3">
      <c r="A178" s="188"/>
      <c r="B178" s="129">
        <v>8</v>
      </c>
      <c r="C178" s="560" t="s">
        <v>414</v>
      </c>
      <c r="D178" s="561"/>
      <c r="E178" s="562"/>
      <c r="F178" s="132"/>
      <c r="G178" s="133" t="s">
        <v>435</v>
      </c>
      <c r="H178">
        <f t="shared" si="99"/>
        <v>0</v>
      </c>
      <c r="I178">
        <f t="shared" si="111"/>
        <v>0</v>
      </c>
      <c r="J178" s="117"/>
      <c r="K178" s="555"/>
      <c r="L178" s="188"/>
      <c r="M178" s="129">
        <v>8</v>
      </c>
      <c r="N178" s="560" t="s">
        <v>414</v>
      </c>
      <c r="O178" s="561"/>
      <c r="P178" s="562"/>
      <c r="Q178" s="132"/>
      <c r="R178" s="133"/>
      <c r="S178">
        <f t="shared" si="100"/>
        <v>0</v>
      </c>
      <c r="T178">
        <f t="shared" si="112"/>
        <v>0</v>
      </c>
      <c r="U178" s="117"/>
      <c r="V178" s="555"/>
      <c r="W178" s="188"/>
      <c r="X178" s="129">
        <v>8</v>
      </c>
      <c r="Y178" s="560" t="s">
        <v>414</v>
      </c>
      <c r="Z178" s="561"/>
      <c r="AA178" s="562"/>
      <c r="AB178" s="132" t="s">
        <v>434</v>
      </c>
      <c r="AC178" s="133"/>
      <c r="AD178">
        <f t="shared" si="101"/>
        <v>1</v>
      </c>
      <c r="AE178">
        <f t="shared" si="113"/>
        <v>0</v>
      </c>
      <c r="AF178" s="117"/>
      <c r="AG178" s="555"/>
      <c r="AH178" s="188"/>
      <c r="AI178" s="129">
        <v>8</v>
      </c>
      <c r="AJ178" s="560" t="s">
        <v>414</v>
      </c>
      <c r="AK178" s="561"/>
      <c r="AL178" s="562"/>
      <c r="AM178" s="132" t="s">
        <v>434</v>
      </c>
      <c r="AN178" s="133"/>
      <c r="AO178">
        <f t="shared" si="102"/>
        <v>1</v>
      </c>
      <c r="AP178">
        <f t="shared" si="114"/>
        <v>0</v>
      </c>
      <c r="AQ178" s="117"/>
      <c r="AR178" s="555"/>
      <c r="AS178" s="188"/>
      <c r="AT178" s="129">
        <v>8</v>
      </c>
      <c r="AU178" s="560" t="s">
        <v>414</v>
      </c>
      <c r="AV178" s="561"/>
      <c r="AW178" s="562"/>
      <c r="AX178" s="132"/>
      <c r="AY178" s="133" t="s">
        <v>435</v>
      </c>
      <c r="AZ178">
        <f t="shared" si="103"/>
        <v>0</v>
      </c>
      <c r="BA178">
        <f t="shared" si="115"/>
        <v>0</v>
      </c>
      <c r="BB178" s="117"/>
      <c r="BC178" s="555"/>
      <c r="BD178" s="236"/>
      <c r="BE178" s="129">
        <v>8</v>
      </c>
      <c r="BF178" s="560" t="s">
        <v>414</v>
      </c>
      <c r="BG178" s="561"/>
      <c r="BH178" s="562"/>
      <c r="BI178" s="131" t="str">
        <f t="shared" si="116"/>
        <v/>
      </c>
      <c r="BJ178" s="131" t="str">
        <f t="shared" si="117"/>
        <v>NO</v>
      </c>
      <c r="BK178" s="237">
        <f t="shared" ref="BK178:BK189" si="118">H178</f>
        <v>0</v>
      </c>
      <c r="BL178" s="237">
        <f t="shared" ref="BL178:BL189" si="119">S178</f>
        <v>0</v>
      </c>
      <c r="BM178" s="237">
        <f t="shared" ref="BM178:BM189" si="120">AD178</f>
        <v>1</v>
      </c>
      <c r="BN178" s="237">
        <f t="shared" ref="BN178:BN189" si="121">AO178</f>
        <v>1</v>
      </c>
      <c r="BO178" s="237">
        <f t="shared" ref="BO178:BO189" si="122">AZ178</f>
        <v>0</v>
      </c>
      <c r="BP178" s="244">
        <f t="shared" ref="BP178:BP189" si="123">COUNTIF(BK178:BO178,1)</f>
        <v>2</v>
      </c>
      <c r="BQ178" s="247">
        <f t="shared" si="110"/>
        <v>0</v>
      </c>
      <c r="BR178" s="249"/>
      <c r="BS178" s="555"/>
    </row>
    <row r="179" spans="1:71" ht="28.5" customHeight="1" thickBot="1" x14ac:dyDescent="0.3">
      <c r="A179" s="188"/>
      <c r="B179" s="129">
        <v>9</v>
      </c>
      <c r="C179" s="560" t="s">
        <v>415</v>
      </c>
      <c r="D179" s="561"/>
      <c r="E179" s="562"/>
      <c r="F179" s="132" t="s">
        <v>434</v>
      </c>
      <c r="G179" s="133"/>
      <c r="H179">
        <f t="shared" si="99"/>
        <v>1</v>
      </c>
      <c r="I179">
        <f t="shared" si="111"/>
        <v>0</v>
      </c>
      <c r="J179" s="117"/>
      <c r="K179" s="555"/>
      <c r="L179" s="188"/>
      <c r="M179" s="129">
        <v>9</v>
      </c>
      <c r="N179" s="560" t="s">
        <v>415</v>
      </c>
      <c r="O179" s="561"/>
      <c r="P179" s="562"/>
      <c r="Q179" s="132"/>
      <c r="R179" s="133"/>
      <c r="S179">
        <f t="shared" si="100"/>
        <v>0</v>
      </c>
      <c r="T179">
        <f t="shared" si="112"/>
        <v>0</v>
      </c>
      <c r="U179" s="117"/>
      <c r="V179" s="555"/>
      <c r="W179" s="188"/>
      <c r="X179" s="129">
        <v>9</v>
      </c>
      <c r="Y179" s="560" t="s">
        <v>415</v>
      </c>
      <c r="Z179" s="561"/>
      <c r="AA179" s="562"/>
      <c r="AB179" s="132" t="s">
        <v>434</v>
      </c>
      <c r="AC179" s="133"/>
      <c r="AD179">
        <f t="shared" si="101"/>
        <v>1</v>
      </c>
      <c r="AE179">
        <f t="shared" si="113"/>
        <v>0</v>
      </c>
      <c r="AF179" s="117"/>
      <c r="AG179" s="555"/>
      <c r="AH179" s="188"/>
      <c r="AI179" s="129">
        <v>9</v>
      </c>
      <c r="AJ179" s="560" t="s">
        <v>415</v>
      </c>
      <c r="AK179" s="561"/>
      <c r="AL179" s="562"/>
      <c r="AM179" s="132"/>
      <c r="AN179" s="133" t="s">
        <v>435</v>
      </c>
      <c r="AO179">
        <f t="shared" si="102"/>
        <v>0</v>
      </c>
      <c r="AP179">
        <f t="shared" si="114"/>
        <v>0</v>
      </c>
      <c r="AQ179" s="117"/>
      <c r="AR179" s="555"/>
      <c r="AS179" s="188"/>
      <c r="AT179" s="129">
        <v>9</v>
      </c>
      <c r="AU179" s="560" t="s">
        <v>415</v>
      </c>
      <c r="AV179" s="561"/>
      <c r="AW179" s="562"/>
      <c r="AX179" s="132"/>
      <c r="AY179" s="133" t="s">
        <v>435</v>
      </c>
      <c r="AZ179">
        <f t="shared" si="103"/>
        <v>0</v>
      </c>
      <c r="BA179">
        <f t="shared" si="115"/>
        <v>0</v>
      </c>
      <c r="BB179" s="117"/>
      <c r="BC179" s="555"/>
      <c r="BD179" s="236"/>
      <c r="BE179" s="129">
        <v>9</v>
      </c>
      <c r="BF179" s="560" t="s">
        <v>415</v>
      </c>
      <c r="BG179" s="561"/>
      <c r="BH179" s="562"/>
      <c r="BI179" s="131" t="str">
        <f t="shared" si="116"/>
        <v/>
      </c>
      <c r="BJ179" s="131" t="str">
        <f t="shared" si="117"/>
        <v>NO</v>
      </c>
      <c r="BK179" s="237">
        <f t="shared" si="118"/>
        <v>1</v>
      </c>
      <c r="BL179" s="237">
        <f t="shared" si="119"/>
        <v>0</v>
      </c>
      <c r="BM179" s="237">
        <f t="shared" si="120"/>
        <v>1</v>
      </c>
      <c r="BN179" s="237">
        <f t="shared" si="121"/>
        <v>0</v>
      </c>
      <c r="BO179" s="237">
        <f t="shared" si="122"/>
        <v>0</v>
      </c>
      <c r="BP179" s="244">
        <f t="shared" si="123"/>
        <v>2</v>
      </c>
      <c r="BQ179" s="247">
        <f t="shared" si="110"/>
        <v>0</v>
      </c>
      <c r="BR179" s="249"/>
      <c r="BS179" s="555"/>
    </row>
    <row r="180" spans="1:71" ht="35.25" customHeight="1" thickBot="1" x14ac:dyDescent="0.3">
      <c r="A180" s="188"/>
      <c r="B180" s="129">
        <v>10</v>
      </c>
      <c r="C180" s="560" t="s">
        <v>416</v>
      </c>
      <c r="D180" s="561"/>
      <c r="E180" s="562"/>
      <c r="F180" s="132" t="s">
        <v>434</v>
      </c>
      <c r="G180" s="133"/>
      <c r="H180">
        <f t="shared" si="99"/>
        <v>1</v>
      </c>
      <c r="I180">
        <f t="shared" si="111"/>
        <v>0</v>
      </c>
      <c r="J180" s="117"/>
      <c r="K180" s="555"/>
      <c r="L180" s="188"/>
      <c r="M180" s="129">
        <v>10</v>
      </c>
      <c r="N180" s="560" t="s">
        <v>416</v>
      </c>
      <c r="O180" s="561"/>
      <c r="P180" s="562"/>
      <c r="Q180" s="132"/>
      <c r="R180" s="133"/>
      <c r="S180">
        <f t="shared" si="100"/>
        <v>0</v>
      </c>
      <c r="T180">
        <f t="shared" si="112"/>
        <v>0</v>
      </c>
      <c r="U180" s="117"/>
      <c r="V180" s="555"/>
      <c r="W180" s="188"/>
      <c r="X180" s="129">
        <v>10</v>
      </c>
      <c r="Y180" s="560" t="s">
        <v>416</v>
      </c>
      <c r="Z180" s="561"/>
      <c r="AA180" s="562"/>
      <c r="AB180" s="132" t="s">
        <v>434</v>
      </c>
      <c r="AC180" s="133"/>
      <c r="AD180">
        <f t="shared" si="101"/>
        <v>1</v>
      </c>
      <c r="AE180">
        <f t="shared" si="113"/>
        <v>0</v>
      </c>
      <c r="AF180" s="117"/>
      <c r="AG180" s="555"/>
      <c r="AH180" s="188"/>
      <c r="AI180" s="129">
        <v>10</v>
      </c>
      <c r="AJ180" s="560" t="s">
        <v>416</v>
      </c>
      <c r="AK180" s="561"/>
      <c r="AL180" s="562"/>
      <c r="AM180" s="132" t="s">
        <v>434</v>
      </c>
      <c r="AN180" s="133"/>
      <c r="AO180">
        <f t="shared" si="102"/>
        <v>1</v>
      </c>
      <c r="AP180">
        <f t="shared" si="114"/>
        <v>0</v>
      </c>
      <c r="AQ180" s="117"/>
      <c r="AR180" s="555"/>
      <c r="AS180" s="188"/>
      <c r="AT180" s="129">
        <v>10</v>
      </c>
      <c r="AU180" s="560" t="s">
        <v>416</v>
      </c>
      <c r="AV180" s="561"/>
      <c r="AW180" s="562"/>
      <c r="AX180" s="132" t="s">
        <v>434</v>
      </c>
      <c r="AY180" s="133"/>
      <c r="AZ180">
        <f t="shared" si="103"/>
        <v>1</v>
      </c>
      <c r="BA180">
        <f t="shared" si="115"/>
        <v>0</v>
      </c>
      <c r="BB180" s="117"/>
      <c r="BC180" s="555"/>
      <c r="BD180" s="236"/>
      <c r="BE180" s="129">
        <v>10</v>
      </c>
      <c r="BF180" s="560" t="s">
        <v>416</v>
      </c>
      <c r="BG180" s="561"/>
      <c r="BH180" s="562"/>
      <c r="BI180" s="131" t="str">
        <f t="shared" si="116"/>
        <v>SI</v>
      </c>
      <c r="BJ180" s="131" t="str">
        <f t="shared" si="117"/>
        <v/>
      </c>
      <c r="BK180" s="237">
        <f t="shared" si="118"/>
        <v>1</v>
      </c>
      <c r="BL180" s="237">
        <f t="shared" si="119"/>
        <v>0</v>
      </c>
      <c r="BM180" s="237">
        <f t="shared" si="120"/>
        <v>1</v>
      </c>
      <c r="BN180" s="237">
        <f t="shared" si="121"/>
        <v>1</v>
      </c>
      <c r="BO180" s="237">
        <f t="shared" si="122"/>
        <v>1</v>
      </c>
      <c r="BP180" s="244">
        <f t="shared" si="123"/>
        <v>4</v>
      </c>
      <c r="BQ180" s="247">
        <f t="shared" si="110"/>
        <v>1</v>
      </c>
      <c r="BR180" s="249"/>
      <c r="BS180" s="555"/>
    </row>
    <row r="181" spans="1:71" ht="21.75" customHeight="1" thickBot="1" x14ac:dyDescent="0.3">
      <c r="A181" s="188"/>
      <c r="B181" s="129">
        <v>11</v>
      </c>
      <c r="C181" s="560" t="s">
        <v>417</v>
      </c>
      <c r="D181" s="561"/>
      <c r="E181" s="562"/>
      <c r="F181" s="132" t="s">
        <v>434</v>
      </c>
      <c r="G181" s="133"/>
      <c r="H181">
        <f t="shared" si="99"/>
        <v>1</v>
      </c>
      <c r="I181">
        <f t="shared" si="111"/>
        <v>0</v>
      </c>
      <c r="J181" s="117"/>
      <c r="K181" s="555"/>
      <c r="L181" s="188"/>
      <c r="M181" s="129">
        <v>11</v>
      </c>
      <c r="N181" s="560" t="s">
        <v>417</v>
      </c>
      <c r="O181" s="561"/>
      <c r="P181" s="562"/>
      <c r="Q181" s="132"/>
      <c r="R181" s="133"/>
      <c r="S181">
        <f t="shared" si="100"/>
        <v>0</v>
      </c>
      <c r="T181">
        <f t="shared" si="112"/>
        <v>0</v>
      </c>
      <c r="U181" s="117"/>
      <c r="V181" s="555"/>
      <c r="W181" s="188"/>
      <c r="X181" s="129">
        <v>11</v>
      </c>
      <c r="Y181" s="560" t="s">
        <v>417</v>
      </c>
      <c r="Z181" s="561"/>
      <c r="AA181" s="562"/>
      <c r="AB181" s="132" t="s">
        <v>434</v>
      </c>
      <c r="AC181" s="133"/>
      <c r="AD181">
        <f t="shared" si="101"/>
        <v>1</v>
      </c>
      <c r="AE181">
        <f t="shared" si="113"/>
        <v>0</v>
      </c>
      <c r="AF181" s="117"/>
      <c r="AG181" s="555"/>
      <c r="AH181" s="188"/>
      <c r="AI181" s="129">
        <v>11</v>
      </c>
      <c r="AJ181" s="560" t="s">
        <v>417</v>
      </c>
      <c r="AK181" s="561"/>
      <c r="AL181" s="562"/>
      <c r="AM181" s="132" t="s">
        <v>434</v>
      </c>
      <c r="AN181" s="133"/>
      <c r="AO181">
        <f t="shared" si="102"/>
        <v>1</v>
      </c>
      <c r="AP181">
        <f t="shared" si="114"/>
        <v>0</v>
      </c>
      <c r="AQ181" s="117"/>
      <c r="AR181" s="555"/>
      <c r="AS181" s="188"/>
      <c r="AT181" s="129">
        <v>11</v>
      </c>
      <c r="AU181" s="560" t="s">
        <v>417</v>
      </c>
      <c r="AV181" s="561"/>
      <c r="AW181" s="562"/>
      <c r="AX181" s="132" t="s">
        <v>434</v>
      </c>
      <c r="AY181" s="133"/>
      <c r="AZ181">
        <f t="shared" si="103"/>
        <v>1</v>
      </c>
      <c r="BA181">
        <f t="shared" si="115"/>
        <v>0</v>
      </c>
      <c r="BB181" s="117"/>
      <c r="BC181" s="555"/>
      <c r="BD181" s="236"/>
      <c r="BE181" s="129">
        <v>11</v>
      </c>
      <c r="BF181" s="560" t="s">
        <v>417</v>
      </c>
      <c r="BG181" s="561"/>
      <c r="BH181" s="562"/>
      <c r="BI181" s="131" t="str">
        <f t="shared" si="116"/>
        <v>SI</v>
      </c>
      <c r="BJ181" s="131" t="str">
        <f t="shared" si="117"/>
        <v/>
      </c>
      <c r="BK181" s="237">
        <f t="shared" si="118"/>
        <v>1</v>
      </c>
      <c r="BL181" s="237">
        <f t="shared" si="119"/>
        <v>0</v>
      </c>
      <c r="BM181" s="237">
        <f t="shared" si="120"/>
        <v>1</v>
      </c>
      <c r="BN181" s="237">
        <f t="shared" si="121"/>
        <v>1</v>
      </c>
      <c r="BO181" s="237">
        <f t="shared" si="122"/>
        <v>1</v>
      </c>
      <c r="BP181" s="244">
        <f t="shared" si="123"/>
        <v>4</v>
      </c>
      <c r="BQ181" s="247">
        <f t="shared" si="110"/>
        <v>1</v>
      </c>
      <c r="BR181" s="249"/>
      <c r="BS181" s="555"/>
    </row>
    <row r="182" spans="1:71" ht="21.75" customHeight="1" thickBot="1" x14ac:dyDescent="0.3">
      <c r="A182" s="188"/>
      <c r="B182" s="129">
        <v>12</v>
      </c>
      <c r="C182" s="560" t="s">
        <v>418</v>
      </c>
      <c r="D182" s="561"/>
      <c r="E182" s="562"/>
      <c r="F182" s="132" t="s">
        <v>434</v>
      </c>
      <c r="G182" s="133"/>
      <c r="H182">
        <f t="shared" si="99"/>
        <v>1</v>
      </c>
      <c r="I182">
        <f t="shared" si="111"/>
        <v>0</v>
      </c>
      <c r="J182" s="117"/>
      <c r="K182" s="555"/>
      <c r="L182" s="188"/>
      <c r="M182" s="129">
        <v>12</v>
      </c>
      <c r="N182" s="560" t="s">
        <v>418</v>
      </c>
      <c r="O182" s="561"/>
      <c r="P182" s="562"/>
      <c r="Q182" s="132"/>
      <c r="R182" s="133"/>
      <c r="S182">
        <f t="shared" si="100"/>
        <v>0</v>
      </c>
      <c r="T182">
        <f t="shared" si="112"/>
        <v>0</v>
      </c>
      <c r="U182" s="117"/>
      <c r="V182" s="555"/>
      <c r="W182" s="188"/>
      <c r="X182" s="129">
        <v>12</v>
      </c>
      <c r="Y182" s="560" t="s">
        <v>418</v>
      </c>
      <c r="Z182" s="561"/>
      <c r="AA182" s="562"/>
      <c r="AB182" s="132" t="s">
        <v>434</v>
      </c>
      <c r="AC182" s="133"/>
      <c r="AD182">
        <f t="shared" si="101"/>
        <v>1</v>
      </c>
      <c r="AE182">
        <f t="shared" si="113"/>
        <v>0</v>
      </c>
      <c r="AF182" s="117"/>
      <c r="AG182" s="555"/>
      <c r="AH182" s="188"/>
      <c r="AI182" s="129">
        <v>12</v>
      </c>
      <c r="AJ182" s="560" t="s">
        <v>418</v>
      </c>
      <c r="AK182" s="561"/>
      <c r="AL182" s="562"/>
      <c r="AM182" s="132" t="s">
        <v>434</v>
      </c>
      <c r="AN182" s="133"/>
      <c r="AO182">
        <f t="shared" si="102"/>
        <v>1</v>
      </c>
      <c r="AP182">
        <f t="shared" si="114"/>
        <v>0</v>
      </c>
      <c r="AQ182" s="117"/>
      <c r="AR182" s="555"/>
      <c r="AS182" s="188"/>
      <c r="AT182" s="129">
        <v>12</v>
      </c>
      <c r="AU182" s="560" t="s">
        <v>418</v>
      </c>
      <c r="AV182" s="561"/>
      <c r="AW182" s="562"/>
      <c r="AX182" s="132" t="s">
        <v>434</v>
      </c>
      <c r="AY182" s="133"/>
      <c r="AZ182">
        <f t="shared" si="103"/>
        <v>1</v>
      </c>
      <c r="BA182">
        <f t="shared" si="115"/>
        <v>0</v>
      </c>
      <c r="BB182" s="117"/>
      <c r="BC182" s="555"/>
      <c r="BD182" s="236"/>
      <c r="BE182" s="129">
        <v>12</v>
      </c>
      <c r="BF182" s="560" t="s">
        <v>418</v>
      </c>
      <c r="BG182" s="561"/>
      <c r="BH182" s="562"/>
      <c r="BI182" s="131" t="str">
        <f t="shared" si="116"/>
        <v>SI</v>
      </c>
      <c r="BJ182" s="131" t="str">
        <f t="shared" si="117"/>
        <v/>
      </c>
      <c r="BK182" s="237">
        <f t="shared" si="118"/>
        <v>1</v>
      </c>
      <c r="BL182" s="237">
        <f t="shared" si="119"/>
        <v>0</v>
      </c>
      <c r="BM182" s="237">
        <f t="shared" si="120"/>
        <v>1</v>
      </c>
      <c r="BN182" s="237">
        <f t="shared" si="121"/>
        <v>1</v>
      </c>
      <c r="BO182" s="237">
        <f t="shared" si="122"/>
        <v>1</v>
      </c>
      <c r="BP182" s="244">
        <f t="shared" si="123"/>
        <v>4</v>
      </c>
      <c r="BQ182" s="247">
        <f t="shared" si="110"/>
        <v>1</v>
      </c>
      <c r="BR182" s="249"/>
      <c r="BS182" s="555"/>
    </row>
    <row r="183" spans="1:71" ht="21.75" customHeight="1" thickBot="1" x14ac:dyDescent="0.3">
      <c r="A183" s="188"/>
      <c r="B183" s="129">
        <v>13</v>
      </c>
      <c r="C183" s="560" t="s">
        <v>419</v>
      </c>
      <c r="D183" s="561"/>
      <c r="E183" s="562"/>
      <c r="F183" s="132"/>
      <c r="G183" s="133" t="s">
        <v>435</v>
      </c>
      <c r="H183">
        <f t="shared" si="99"/>
        <v>0</v>
      </c>
      <c r="I183">
        <f t="shared" si="111"/>
        <v>0</v>
      </c>
      <c r="J183" s="117"/>
      <c r="K183" s="555"/>
      <c r="L183" s="188"/>
      <c r="M183" s="129">
        <v>13</v>
      </c>
      <c r="N183" s="560" t="s">
        <v>419</v>
      </c>
      <c r="O183" s="561"/>
      <c r="P183" s="562"/>
      <c r="Q183" s="132"/>
      <c r="R183" s="133"/>
      <c r="S183">
        <f t="shared" si="100"/>
        <v>0</v>
      </c>
      <c r="T183">
        <f t="shared" si="112"/>
        <v>0</v>
      </c>
      <c r="U183" s="117"/>
      <c r="V183" s="555"/>
      <c r="W183" s="188"/>
      <c r="X183" s="129">
        <v>13</v>
      </c>
      <c r="Y183" s="560" t="s">
        <v>419</v>
      </c>
      <c r="Z183" s="561"/>
      <c r="AA183" s="562"/>
      <c r="AB183" s="132" t="s">
        <v>434</v>
      </c>
      <c r="AC183" s="133"/>
      <c r="AD183">
        <f t="shared" si="101"/>
        <v>1</v>
      </c>
      <c r="AE183">
        <f t="shared" si="113"/>
        <v>0</v>
      </c>
      <c r="AF183" s="117"/>
      <c r="AG183" s="555"/>
      <c r="AH183" s="188"/>
      <c r="AI183" s="129">
        <v>13</v>
      </c>
      <c r="AJ183" s="560" t="s">
        <v>419</v>
      </c>
      <c r="AK183" s="561"/>
      <c r="AL183" s="562"/>
      <c r="AM183" s="132" t="s">
        <v>434</v>
      </c>
      <c r="AN183" s="133"/>
      <c r="AO183">
        <f t="shared" si="102"/>
        <v>1</v>
      </c>
      <c r="AP183">
        <f t="shared" si="114"/>
        <v>0</v>
      </c>
      <c r="AQ183" s="117"/>
      <c r="AR183" s="555"/>
      <c r="AS183" s="188"/>
      <c r="AT183" s="129">
        <v>13</v>
      </c>
      <c r="AU183" s="560" t="s">
        <v>419</v>
      </c>
      <c r="AV183" s="561"/>
      <c r="AW183" s="562"/>
      <c r="AX183" s="132" t="s">
        <v>434</v>
      </c>
      <c r="AY183" s="133"/>
      <c r="AZ183">
        <f t="shared" si="103"/>
        <v>1</v>
      </c>
      <c r="BA183">
        <f t="shared" si="115"/>
        <v>0</v>
      </c>
      <c r="BB183" s="117"/>
      <c r="BC183" s="555"/>
      <c r="BD183" s="236"/>
      <c r="BE183" s="129">
        <v>13</v>
      </c>
      <c r="BF183" s="560" t="s">
        <v>419</v>
      </c>
      <c r="BG183" s="561"/>
      <c r="BH183" s="562"/>
      <c r="BI183" s="131" t="str">
        <f t="shared" si="116"/>
        <v>SI</v>
      </c>
      <c r="BJ183" s="131" t="str">
        <f t="shared" si="117"/>
        <v/>
      </c>
      <c r="BK183" s="237">
        <f t="shared" si="118"/>
        <v>0</v>
      </c>
      <c r="BL183" s="237">
        <f t="shared" si="119"/>
        <v>0</v>
      </c>
      <c r="BM183" s="237">
        <f t="shared" si="120"/>
        <v>1</v>
      </c>
      <c r="BN183" s="237">
        <f t="shared" si="121"/>
        <v>1</v>
      </c>
      <c r="BO183" s="237">
        <f t="shared" si="122"/>
        <v>1</v>
      </c>
      <c r="BP183" s="244">
        <f t="shared" si="123"/>
        <v>3</v>
      </c>
      <c r="BQ183" s="247">
        <f t="shared" si="110"/>
        <v>1</v>
      </c>
      <c r="BR183" s="249"/>
      <c r="BS183" s="555"/>
    </row>
    <row r="184" spans="1:71" ht="21.75" customHeight="1" thickBot="1" x14ac:dyDescent="0.3">
      <c r="A184" s="188"/>
      <c r="B184" s="129">
        <v>14</v>
      </c>
      <c r="C184" s="560" t="s">
        <v>420</v>
      </c>
      <c r="D184" s="561"/>
      <c r="E184" s="562"/>
      <c r="F184" s="132"/>
      <c r="G184" s="133" t="s">
        <v>435</v>
      </c>
      <c r="H184">
        <f t="shared" si="99"/>
        <v>0</v>
      </c>
      <c r="I184">
        <f t="shared" si="111"/>
        <v>0</v>
      </c>
      <c r="J184" s="117"/>
      <c r="K184" s="555"/>
      <c r="L184" s="188"/>
      <c r="M184" s="129">
        <v>14</v>
      </c>
      <c r="N184" s="560" t="s">
        <v>420</v>
      </c>
      <c r="O184" s="561"/>
      <c r="P184" s="562"/>
      <c r="Q184" s="132"/>
      <c r="R184" s="133"/>
      <c r="S184">
        <f t="shared" si="100"/>
        <v>0</v>
      </c>
      <c r="T184">
        <f t="shared" si="112"/>
        <v>0</v>
      </c>
      <c r="U184" s="117"/>
      <c r="V184" s="555"/>
      <c r="W184" s="188"/>
      <c r="X184" s="129">
        <v>14</v>
      </c>
      <c r="Y184" s="560" t="s">
        <v>420</v>
      </c>
      <c r="Z184" s="561"/>
      <c r="AA184" s="562"/>
      <c r="AB184" s="132" t="s">
        <v>434</v>
      </c>
      <c r="AC184" s="133"/>
      <c r="AD184">
        <f t="shared" si="101"/>
        <v>1</v>
      </c>
      <c r="AE184">
        <f t="shared" si="113"/>
        <v>0</v>
      </c>
      <c r="AF184" s="117"/>
      <c r="AG184" s="555"/>
      <c r="AH184" s="188"/>
      <c r="AI184" s="129">
        <v>14</v>
      </c>
      <c r="AJ184" s="560" t="s">
        <v>420</v>
      </c>
      <c r="AK184" s="561"/>
      <c r="AL184" s="562"/>
      <c r="AM184" s="132" t="s">
        <v>434</v>
      </c>
      <c r="AN184" s="133"/>
      <c r="AO184">
        <f t="shared" si="102"/>
        <v>1</v>
      </c>
      <c r="AP184">
        <f t="shared" si="114"/>
        <v>0</v>
      </c>
      <c r="AQ184" s="117"/>
      <c r="AR184" s="555"/>
      <c r="AS184" s="188"/>
      <c r="AT184" s="129">
        <v>14</v>
      </c>
      <c r="AU184" s="560" t="s">
        <v>420</v>
      </c>
      <c r="AV184" s="561"/>
      <c r="AW184" s="562"/>
      <c r="AX184" s="132" t="s">
        <v>434</v>
      </c>
      <c r="AY184" s="133"/>
      <c r="AZ184">
        <f t="shared" si="103"/>
        <v>1</v>
      </c>
      <c r="BA184">
        <f t="shared" si="115"/>
        <v>0</v>
      </c>
      <c r="BB184" s="117"/>
      <c r="BC184" s="555"/>
      <c r="BD184" s="236"/>
      <c r="BE184" s="129">
        <v>14</v>
      </c>
      <c r="BF184" s="560" t="s">
        <v>420</v>
      </c>
      <c r="BG184" s="561"/>
      <c r="BH184" s="562"/>
      <c r="BI184" s="131" t="str">
        <f t="shared" si="116"/>
        <v>SI</v>
      </c>
      <c r="BJ184" s="131" t="str">
        <f t="shared" si="117"/>
        <v/>
      </c>
      <c r="BK184" s="237">
        <f t="shared" si="118"/>
        <v>0</v>
      </c>
      <c r="BL184" s="237">
        <f t="shared" si="119"/>
        <v>0</v>
      </c>
      <c r="BM184" s="237">
        <f t="shared" si="120"/>
        <v>1</v>
      </c>
      <c r="BN184" s="237">
        <f t="shared" si="121"/>
        <v>1</v>
      </c>
      <c r="BO184" s="237">
        <f t="shared" si="122"/>
        <v>1</v>
      </c>
      <c r="BP184" s="244">
        <f t="shared" si="123"/>
        <v>3</v>
      </c>
      <c r="BQ184" s="247">
        <f t="shared" si="110"/>
        <v>1</v>
      </c>
      <c r="BR184" s="249"/>
      <c r="BS184" s="555"/>
    </row>
    <row r="185" spans="1:71" ht="21.75" customHeight="1" thickBot="1" x14ac:dyDescent="0.3">
      <c r="A185" s="188"/>
      <c r="B185" s="129">
        <v>15</v>
      </c>
      <c r="C185" s="560" t="s">
        <v>421</v>
      </c>
      <c r="D185" s="561"/>
      <c r="E185" s="562"/>
      <c r="F185" s="132" t="s">
        <v>434</v>
      </c>
      <c r="G185" s="133"/>
      <c r="H185">
        <f t="shared" si="99"/>
        <v>1</v>
      </c>
      <c r="I185">
        <f t="shared" si="111"/>
        <v>0</v>
      </c>
      <c r="J185" s="117"/>
      <c r="K185" s="555"/>
      <c r="L185" s="188"/>
      <c r="M185" s="129">
        <v>15</v>
      </c>
      <c r="N185" s="560" t="s">
        <v>421</v>
      </c>
      <c r="O185" s="561"/>
      <c r="P185" s="562"/>
      <c r="Q185" s="132"/>
      <c r="R185" s="133"/>
      <c r="S185">
        <f t="shared" si="100"/>
        <v>0</v>
      </c>
      <c r="T185">
        <f t="shared" si="112"/>
        <v>0</v>
      </c>
      <c r="U185" s="117"/>
      <c r="V185" s="555"/>
      <c r="W185" s="188"/>
      <c r="X185" s="129">
        <v>15</v>
      </c>
      <c r="Y185" s="560" t="s">
        <v>421</v>
      </c>
      <c r="Z185" s="561"/>
      <c r="AA185" s="562"/>
      <c r="AB185" s="132" t="s">
        <v>434</v>
      </c>
      <c r="AC185" s="133"/>
      <c r="AD185">
        <f t="shared" si="101"/>
        <v>1</v>
      </c>
      <c r="AE185">
        <f t="shared" si="113"/>
        <v>0</v>
      </c>
      <c r="AF185" s="117"/>
      <c r="AG185" s="555"/>
      <c r="AH185" s="188"/>
      <c r="AI185" s="129">
        <v>15</v>
      </c>
      <c r="AJ185" s="560" t="s">
        <v>421</v>
      </c>
      <c r="AK185" s="561"/>
      <c r="AL185" s="562"/>
      <c r="AM185" s="132" t="s">
        <v>434</v>
      </c>
      <c r="AN185" s="133"/>
      <c r="AO185">
        <f t="shared" si="102"/>
        <v>1</v>
      </c>
      <c r="AP185">
        <f t="shared" si="114"/>
        <v>0</v>
      </c>
      <c r="AQ185" s="117"/>
      <c r="AR185" s="555"/>
      <c r="AS185" s="188"/>
      <c r="AT185" s="129">
        <v>15</v>
      </c>
      <c r="AU185" s="560" t="s">
        <v>421</v>
      </c>
      <c r="AV185" s="561"/>
      <c r="AW185" s="562"/>
      <c r="AX185" s="132"/>
      <c r="AY185" s="133" t="s">
        <v>435</v>
      </c>
      <c r="AZ185">
        <f t="shared" si="103"/>
        <v>0</v>
      </c>
      <c r="BA185">
        <f t="shared" si="115"/>
        <v>0</v>
      </c>
      <c r="BB185" s="117"/>
      <c r="BC185" s="555"/>
      <c r="BD185" s="236"/>
      <c r="BE185" s="129">
        <v>15</v>
      </c>
      <c r="BF185" s="560" t="s">
        <v>421</v>
      </c>
      <c r="BG185" s="561"/>
      <c r="BH185" s="562"/>
      <c r="BI185" s="131" t="str">
        <f t="shared" si="116"/>
        <v>SI</v>
      </c>
      <c r="BJ185" s="131" t="str">
        <f t="shared" si="117"/>
        <v/>
      </c>
      <c r="BK185" s="237">
        <f t="shared" si="118"/>
        <v>1</v>
      </c>
      <c r="BL185" s="237">
        <f t="shared" si="119"/>
        <v>0</v>
      </c>
      <c r="BM185" s="237">
        <f t="shared" si="120"/>
        <v>1</v>
      </c>
      <c r="BN185" s="237">
        <f t="shared" si="121"/>
        <v>1</v>
      </c>
      <c r="BO185" s="237">
        <f t="shared" si="122"/>
        <v>0</v>
      </c>
      <c r="BP185" s="244">
        <f t="shared" si="123"/>
        <v>3</v>
      </c>
      <c r="BQ185" s="247">
        <f t="shared" si="110"/>
        <v>1</v>
      </c>
      <c r="BR185" s="249"/>
      <c r="BS185" s="555"/>
    </row>
    <row r="186" spans="1:71" ht="21.75" customHeight="1" thickBot="1" x14ac:dyDescent="0.3">
      <c r="A186" s="188"/>
      <c r="B186" s="129">
        <v>16</v>
      </c>
      <c r="C186" s="560" t="s">
        <v>422</v>
      </c>
      <c r="D186" s="561"/>
      <c r="E186" s="562"/>
      <c r="F186" s="132"/>
      <c r="G186" s="133" t="s">
        <v>435</v>
      </c>
      <c r="H186">
        <f t="shared" si="99"/>
        <v>0</v>
      </c>
      <c r="I186">
        <f t="shared" si="111"/>
        <v>0</v>
      </c>
      <c r="J186" s="117"/>
      <c r="K186" s="555"/>
      <c r="L186" s="188"/>
      <c r="M186" s="129">
        <v>16</v>
      </c>
      <c r="N186" s="560" t="s">
        <v>422</v>
      </c>
      <c r="O186" s="561"/>
      <c r="P186" s="562"/>
      <c r="Q186" s="132"/>
      <c r="R186" s="133"/>
      <c r="S186">
        <f t="shared" si="100"/>
        <v>0</v>
      </c>
      <c r="T186">
        <f t="shared" si="112"/>
        <v>0</v>
      </c>
      <c r="U186" s="117"/>
      <c r="V186" s="555"/>
      <c r="W186" s="188"/>
      <c r="X186" s="129">
        <v>16</v>
      </c>
      <c r="Y186" s="560" t="s">
        <v>422</v>
      </c>
      <c r="Z186" s="561"/>
      <c r="AA186" s="562"/>
      <c r="AB186" s="132"/>
      <c r="AC186" s="133" t="s">
        <v>435</v>
      </c>
      <c r="AD186">
        <f t="shared" si="101"/>
        <v>0</v>
      </c>
      <c r="AE186">
        <f t="shared" si="113"/>
        <v>0</v>
      </c>
      <c r="AF186" s="117"/>
      <c r="AG186" s="555"/>
      <c r="AH186" s="188"/>
      <c r="AI186" s="129">
        <v>16</v>
      </c>
      <c r="AJ186" s="560" t="s">
        <v>422</v>
      </c>
      <c r="AK186" s="561"/>
      <c r="AL186" s="562"/>
      <c r="AM186" s="132"/>
      <c r="AN186" s="251" t="s">
        <v>435</v>
      </c>
      <c r="AO186">
        <f t="shared" si="102"/>
        <v>0</v>
      </c>
      <c r="AP186">
        <f t="shared" si="114"/>
        <v>0</v>
      </c>
      <c r="AQ186" s="117"/>
      <c r="AR186" s="555"/>
      <c r="AS186" s="188"/>
      <c r="AT186" s="129">
        <v>16</v>
      </c>
      <c r="AU186" s="560" t="s">
        <v>422</v>
      </c>
      <c r="AV186" s="561"/>
      <c r="AW186" s="562"/>
      <c r="AX186" s="132"/>
      <c r="AY186" s="133" t="s">
        <v>435</v>
      </c>
      <c r="AZ186">
        <f t="shared" si="103"/>
        <v>0</v>
      </c>
      <c r="BA186">
        <f t="shared" si="115"/>
        <v>0</v>
      </c>
      <c r="BB186" s="117"/>
      <c r="BC186" s="555"/>
      <c r="BD186" s="236"/>
      <c r="BE186" s="129">
        <v>16</v>
      </c>
      <c r="BF186" s="560" t="s">
        <v>422</v>
      </c>
      <c r="BG186" s="561"/>
      <c r="BH186" s="562"/>
      <c r="BI186" s="131" t="str">
        <f t="shared" si="116"/>
        <v/>
      </c>
      <c r="BJ186" s="131" t="str">
        <f t="shared" si="117"/>
        <v>NO</v>
      </c>
      <c r="BK186" s="237">
        <f t="shared" si="118"/>
        <v>0</v>
      </c>
      <c r="BL186" s="237">
        <f t="shared" si="119"/>
        <v>0</v>
      </c>
      <c r="BM186" s="237">
        <f t="shared" si="120"/>
        <v>0</v>
      </c>
      <c r="BN186" s="237">
        <f t="shared" si="121"/>
        <v>0</v>
      </c>
      <c r="BO186" s="237">
        <f t="shared" si="122"/>
        <v>0</v>
      </c>
      <c r="BP186" s="244">
        <f t="shared" si="123"/>
        <v>0</v>
      </c>
      <c r="BQ186" s="247">
        <f t="shared" si="110"/>
        <v>0</v>
      </c>
      <c r="BR186" s="249"/>
      <c r="BS186" s="555"/>
    </row>
    <row r="187" spans="1:71" ht="21.75" customHeight="1" thickBot="1" x14ac:dyDescent="0.3">
      <c r="A187" s="188"/>
      <c r="B187" s="129">
        <v>17</v>
      </c>
      <c r="C187" s="560" t="s">
        <v>423</v>
      </c>
      <c r="D187" s="561"/>
      <c r="E187" s="562"/>
      <c r="F187" s="132" t="s">
        <v>434</v>
      </c>
      <c r="G187" s="133"/>
      <c r="H187">
        <f t="shared" si="99"/>
        <v>1</v>
      </c>
      <c r="I187">
        <f t="shared" si="111"/>
        <v>0</v>
      </c>
      <c r="J187" s="117"/>
      <c r="K187" s="555"/>
      <c r="L187" s="188"/>
      <c r="M187" s="129">
        <v>17</v>
      </c>
      <c r="N187" s="560" t="s">
        <v>423</v>
      </c>
      <c r="O187" s="561"/>
      <c r="P187" s="562"/>
      <c r="Q187" s="132"/>
      <c r="R187" s="133"/>
      <c r="S187">
        <f t="shared" si="100"/>
        <v>0</v>
      </c>
      <c r="T187">
        <f t="shared" si="112"/>
        <v>0</v>
      </c>
      <c r="U187" s="117"/>
      <c r="V187" s="555"/>
      <c r="W187" s="188"/>
      <c r="X187" s="129">
        <v>17</v>
      </c>
      <c r="Y187" s="560" t="s">
        <v>423</v>
      </c>
      <c r="Z187" s="561"/>
      <c r="AA187" s="562"/>
      <c r="AB187" s="132" t="s">
        <v>434</v>
      </c>
      <c r="AC187" s="133"/>
      <c r="AD187">
        <f t="shared" si="101"/>
        <v>1</v>
      </c>
      <c r="AE187">
        <f t="shared" si="113"/>
        <v>0</v>
      </c>
      <c r="AF187" s="117"/>
      <c r="AG187" s="555"/>
      <c r="AH187" s="188"/>
      <c r="AI187" s="129">
        <v>17</v>
      </c>
      <c r="AJ187" s="560" t="s">
        <v>423</v>
      </c>
      <c r="AK187" s="561"/>
      <c r="AL187" s="562"/>
      <c r="AM187" s="132" t="s">
        <v>434</v>
      </c>
      <c r="AN187" s="133"/>
      <c r="AO187">
        <f t="shared" si="102"/>
        <v>1</v>
      </c>
      <c r="AP187">
        <f t="shared" si="114"/>
        <v>0</v>
      </c>
      <c r="AQ187" s="117"/>
      <c r="AR187" s="555"/>
      <c r="AS187" s="188"/>
      <c r="AT187" s="129">
        <v>17</v>
      </c>
      <c r="AU187" s="560" t="s">
        <v>423</v>
      </c>
      <c r="AV187" s="561"/>
      <c r="AW187" s="562"/>
      <c r="AX187" s="132"/>
      <c r="AY187" s="133" t="s">
        <v>435</v>
      </c>
      <c r="AZ187">
        <f t="shared" si="103"/>
        <v>0</v>
      </c>
      <c r="BA187">
        <f t="shared" si="115"/>
        <v>0</v>
      </c>
      <c r="BB187" s="117"/>
      <c r="BC187" s="555"/>
      <c r="BD187" s="236"/>
      <c r="BE187" s="129">
        <v>17</v>
      </c>
      <c r="BF187" s="560" t="s">
        <v>423</v>
      </c>
      <c r="BG187" s="561"/>
      <c r="BH187" s="562"/>
      <c r="BI187" s="131" t="str">
        <f t="shared" si="116"/>
        <v>SI</v>
      </c>
      <c r="BJ187" s="131" t="str">
        <f t="shared" si="117"/>
        <v/>
      </c>
      <c r="BK187" s="237">
        <f t="shared" si="118"/>
        <v>1</v>
      </c>
      <c r="BL187" s="237">
        <f t="shared" si="119"/>
        <v>0</v>
      </c>
      <c r="BM187" s="237">
        <f t="shared" si="120"/>
        <v>1</v>
      </c>
      <c r="BN187" s="237">
        <f t="shared" si="121"/>
        <v>1</v>
      </c>
      <c r="BO187" s="237">
        <f t="shared" si="122"/>
        <v>0</v>
      </c>
      <c r="BP187" s="244">
        <f t="shared" si="123"/>
        <v>3</v>
      </c>
      <c r="BQ187" s="247">
        <f t="shared" si="110"/>
        <v>1</v>
      </c>
      <c r="BR187" s="249"/>
      <c r="BS187" s="555"/>
    </row>
    <row r="188" spans="1:71" ht="21.75" customHeight="1" thickBot="1" x14ac:dyDescent="0.3">
      <c r="A188" s="188"/>
      <c r="B188" s="129">
        <v>18</v>
      </c>
      <c r="C188" s="560" t="s">
        <v>424</v>
      </c>
      <c r="D188" s="561"/>
      <c r="E188" s="562"/>
      <c r="F188" s="132"/>
      <c r="G188" s="133" t="s">
        <v>435</v>
      </c>
      <c r="H188"/>
      <c r="I188"/>
      <c r="J188" s="117"/>
      <c r="K188" s="555"/>
      <c r="L188" s="188"/>
      <c r="M188" s="129">
        <v>18</v>
      </c>
      <c r="N188" s="560" t="s">
        <v>424</v>
      </c>
      <c r="O188" s="561"/>
      <c r="P188" s="562"/>
      <c r="Q188" s="132"/>
      <c r="R188" s="133"/>
      <c r="S188"/>
      <c r="T188"/>
      <c r="U188" s="117"/>
      <c r="V188" s="555"/>
      <c r="W188" s="188"/>
      <c r="X188" s="129">
        <v>18</v>
      </c>
      <c r="Y188" s="560" t="s">
        <v>424</v>
      </c>
      <c r="Z188" s="561"/>
      <c r="AA188" s="562"/>
      <c r="AB188" s="132" t="s">
        <v>434</v>
      </c>
      <c r="AC188" s="133"/>
      <c r="AD188">
        <f t="shared" si="101"/>
        <v>1</v>
      </c>
      <c r="AE188"/>
      <c r="AF188" s="117"/>
      <c r="AG188" s="555"/>
      <c r="AH188" s="188"/>
      <c r="AI188" s="129">
        <v>18</v>
      </c>
      <c r="AJ188" s="560" t="s">
        <v>424</v>
      </c>
      <c r="AK188" s="561"/>
      <c r="AL188" s="562"/>
      <c r="AM188" s="132" t="s">
        <v>434</v>
      </c>
      <c r="AN188" s="133"/>
      <c r="AO188">
        <f t="shared" si="102"/>
        <v>1</v>
      </c>
      <c r="AP188"/>
      <c r="AQ188" s="117"/>
      <c r="AR188" s="555"/>
      <c r="AS188" s="188"/>
      <c r="AT188" s="129">
        <v>18</v>
      </c>
      <c r="AU188" s="560" t="s">
        <v>424</v>
      </c>
      <c r="AV188" s="561"/>
      <c r="AW188" s="562"/>
      <c r="AX188" s="132"/>
      <c r="AY188" s="133" t="s">
        <v>435</v>
      </c>
      <c r="AZ188"/>
      <c r="BA188">
        <f t="shared" si="115"/>
        <v>0</v>
      </c>
      <c r="BB188" s="117"/>
      <c r="BC188" s="555"/>
      <c r="BD188" s="236"/>
      <c r="BE188" s="129">
        <v>18</v>
      </c>
      <c r="BF188" s="560" t="s">
        <v>424</v>
      </c>
      <c r="BG188" s="561"/>
      <c r="BH188" s="562"/>
      <c r="BI188" s="131" t="str">
        <f t="shared" si="116"/>
        <v/>
      </c>
      <c r="BJ188" s="131" t="str">
        <f t="shared" si="117"/>
        <v>NO</v>
      </c>
      <c r="BK188" s="237">
        <f t="shared" si="118"/>
        <v>0</v>
      </c>
      <c r="BL188" s="237">
        <f t="shared" si="119"/>
        <v>0</v>
      </c>
      <c r="BM188" s="237">
        <f t="shared" si="120"/>
        <v>1</v>
      </c>
      <c r="BN188" s="237">
        <f t="shared" si="121"/>
        <v>1</v>
      </c>
      <c r="BO188" s="237">
        <f t="shared" si="122"/>
        <v>0</v>
      </c>
      <c r="BP188" s="244">
        <f t="shared" si="123"/>
        <v>2</v>
      </c>
      <c r="BQ188" s="247">
        <f t="shared" si="110"/>
        <v>0</v>
      </c>
      <c r="BR188" s="249"/>
      <c r="BS188" s="555"/>
    </row>
    <row r="189" spans="1:71" ht="21.75" customHeight="1" thickBot="1" x14ac:dyDescent="0.3">
      <c r="A189" s="188"/>
      <c r="B189" s="130">
        <v>19</v>
      </c>
      <c r="C189" s="563" t="s">
        <v>436</v>
      </c>
      <c r="D189" s="564"/>
      <c r="E189" s="565"/>
      <c r="F189" s="134"/>
      <c r="G189" s="135" t="s">
        <v>435</v>
      </c>
      <c r="H189">
        <f>IF(F189="SI",1,0)</f>
        <v>0</v>
      </c>
      <c r="I189">
        <f>IF(G189="SI",1,0)</f>
        <v>0</v>
      </c>
      <c r="J189" s="117"/>
      <c r="K189" s="555"/>
      <c r="L189" s="188"/>
      <c r="M189" s="130">
        <v>19</v>
      </c>
      <c r="N189" s="563" t="s">
        <v>436</v>
      </c>
      <c r="O189" s="564"/>
      <c r="P189" s="565"/>
      <c r="Q189" s="134"/>
      <c r="R189" s="135"/>
      <c r="S189">
        <f>IF(Q189="SI",1,0)</f>
        <v>0</v>
      </c>
      <c r="T189">
        <f>IF(R189="SI",1,0)</f>
        <v>0</v>
      </c>
      <c r="U189" s="117"/>
      <c r="V189" s="555"/>
      <c r="W189" s="188"/>
      <c r="X189" s="130">
        <v>19</v>
      </c>
      <c r="Y189" s="563" t="s">
        <v>436</v>
      </c>
      <c r="Z189" s="564"/>
      <c r="AA189" s="565"/>
      <c r="AB189" s="134"/>
      <c r="AC189" s="135" t="s">
        <v>435</v>
      </c>
      <c r="AD189">
        <f>IF(AB189="SI",1,0)</f>
        <v>0</v>
      </c>
      <c r="AE189">
        <f>IF(AC189="SI",1,0)</f>
        <v>0</v>
      </c>
      <c r="AF189" s="117"/>
      <c r="AG189" s="555"/>
      <c r="AH189" s="188"/>
      <c r="AI189" s="130">
        <v>19</v>
      </c>
      <c r="AJ189" s="563" t="s">
        <v>436</v>
      </c>
      <c r="AK189" s="564"/>
      <c r="AL189" s="565"/>
      <c r="AM189" s="134" t="s">
        <v>434</v>
      </c>
      <c r="AN189" s="135"/>
      <c r="AO189">
        <f>IF(AM189="SI",1,0)</f>
        <v>1</v>
      </c>
      <c r="AP189">
        <f>IF(AN189="SI",1,0)</f>
        <v>0</v>
      </c>
      <c r="AQ189" s="117"/>
      <c r="AR189" s="555"/>
      <c r="AS189" s="188"/>
      <c r="AT189" s="130">
        <v>19</v>
      </c>
      <c r="AU189" s="563" t="s">
        <v>436</v>
      </c>
      <c r="AV189" s="564"/>
      <c r="AW189" s="565"/>
      <c r="AX189" s="134"/>
      <c r="AY189" s="135" t="s">
        <v>435</v>
      </c>
      <c r="AZ189">
        <f>IF(AX189="SI",1,0)</f>
        <v>0</v>
      </c>
      <c r="BA189">
        <f>IF(AY189="SI",1,0)</f>
        <v>0</v>
      </c>
      <c r="BB189" s="117"/>
      <c r="BC189" s="555"/>
      <c r="BD189" s="236"/>
      <c r="BE189" s="130">
        <v>19</v>
      </c>
      <c r="BF189" s="563" t="s">
        <v>436</v>
      </c>
      <c r="BG189" s="564"/>
      <c r="BH189" s="565"/>
      <c r="BI189" s="131" t="str">
        <f t="shared" si="116"/>
        <v/>
      </c>
      <c r="BJ189" s="131" t="str">
        <f t="shared" si="117"/>
        <v>NO</v>
      </c>
      <c r="BK189" s="237">
        <f t="shared" si="118"/>
        <v>0</v>
      </c>
      <c r="BL189" s="237">
        <f t="shared" si="119"/>
        <v>0</v>
      </c>
      <c r="BM189" s="237">
        <f t="shared" si="120"/>
        <v>0</v>
      </c>
      <c r="BN189" s="237">
        <f t="shared" si="121"/>
        <v>1</v>
      </c>
      <c r="BO189" s="237">
        <f t="shared" si="122"/>
        <v>0</v>
      </c>
      <c r="BP189" s="244">
        <f t="shared" si="123"/>
        <v>1</v>
      </c>
      <c r="BQ189" s="247">
        <f t="shared" si="110"/>
        <v>0</v>
      </c>
      <c r="BR189" s="249"/>
      <c r="BS189" s="555"/>
    </row>
    <row r="190" spans="1:71" x14ac:dyDescent="0.25">
      <c r="A190" s="188"/>
      <c r="B190" s="116"/>
      <c r="C190" s="116"/>
      <c r="D190" s="116"/>
      <c r="E190" s="116"/>
      <c r="F190" s="116"/>
      <c r="G190" s="116"/>
      <c r="H190" s="116"/>
      <c r="I190" s="116"/>
      <c r="J190" s="117"/>
      <c r="K190" s="555"/>
      <c r="L190" s="188"/>
      <c r="M190" s="116"/>
      <c r="N190" s="116"/>
      <c r="O190" s="116"/>
      <c r="P190" s="116"/>
      <c r="Q190" s="116"/>
      <c r="R190" s="116"/>
      <c r="S190" s="116"/>
      <c r="T190" s="116"/>
      <c r="U190" s="117"/>
      <c r="V190" s="555"/>
      <c r="W190" s="188"/>
      <c r="X190" s="116"/>
      <c r="Y190" s="116"/>
      <c r="Z190" s="116"/>
      <c r="AA190" s="116"/>
      <c r="AB190" s="116"/>
      <c r="AC190" s="116"/>
      <c r="AD190" s="116"/>
      <c r="AE190" s="116"/>
      <c r="AF190" s="117"/>
      <c r="AG190" s="555"/>
      <c r="AH190" s="188"/>
      <c r="AI190" s="116"/>
      <c r="AJ190" s="116"/>
      <c r="AK190" s="116"/>
      <c r="AL190" s="116"/>
      <c r="AM190" s="116"/>
      <c r="AN190" s="116"/>
      <c r="AO190" s="116"/>
      <c r="AP190" s="116"/>
      <c r="AQ190" s="117"/>
      <c r="AR190" s="555"/>
      <c r="AS190" s="188"/>
      <c r="AT190" s="116"/>
      <c r="AU190" s="116"/>
      <c r="AV190" s="116"/>
      <c r="AW190" s="116"/>
      <c r="AX190" s="116"/>
      <c r="AY190" s="116"/>
      <c r="AZ190" s="116"/>
      <c r="BA190" s="116"/>
      <c r="BB190" s="117"/>
      <c r="BC190" s="555"/>
      <c r="BD190" s="236"/>
      <c r="BE190" s="237"/>
      <c r="BF190" s="237"/>
      <c r="BG190" s="237"/>
      <c r="BH190" s="237"/>
      <c r="BI190" s="237"/>
      <c r="BJ190" s="237"/>
      <c r="BK190" s="237"/>
      <c r="BL190" s="237"/>
      <c r="BM190" s="237"/>
      <c r="BN190" s="237"/>
      <c r="BO190" s="237"/>
      <c r="BP190" s="238"/>
      <c r="BQ190" s="248"/>
      <c r="BR190" s="249"/>
      <c r="BS190" s="555"/>
    </row>
    <row r="191" spans="1:71" ht="15.75" thickBot="1" x14ac:dyDescent="0.3">
      <c r="A191" s="188"/>
      <c r="B191" s="116"/>
      <c r="C191" s="116"/>
      <c r="D191" s="116"/>
      <c r="E191" s="116"/>
      <c r="F191" s="116"/>
      <c r="G191" s="116"/>
      <c r="H191" s="116"/>
      <c r="I191" s="116"/>
      <c r="J191" s="117"/>
      <c r="K191" s="555"/>
      <c r="L191" s="188"/>
      <c r="M191" s="116"/>
      <c r="N191" s="116"/>
      <c r="O191" s="116"/>
      <c r="P191" s="116"/>
      <c r="Q191" s="116"/>
      <c r="R191" s="116"/>
      <c r="S191" s="116"/>
      <c r="T191" s="116"/>
      <c r="U191" s="117"/>
      <c r="V191" s="555"/>
      <c r="W191" s="188"/>
      <c r="X191" s="116"/>
      <c r="Y191" s="116"/>
      <c r="Z191" s="116"/>
      <c r="AA191" s="116"/>
      <c r="AB191" s="116"/>
      <c r="AC191" s="116"/>
      <c r="AD191" s="116"/>
      <c r="AE191" s="116"/>
      <c r="AF191" s="117"/>
      <c r="AG191" s="555"/>
      <c r="AH191" s="188"/>
      <c r="AI191" s="116"/>
      <c r="AJ191" s="116"/>
      <c r="AK191" s="116"/>
      <c r="AL191" s="116"/>
      <c r="AM191" s="116"/>
      <c r="AN191" s="116"/>
      <c r="AO191" s="116"/>
      <c r="AP191" s="116"/>
      <c r="AQ191" s="117"/>
      <c r="AR191" s="555"/>
      <c r="AS191" s="188"/>
      <c r="AT191" s="116"/>
      <c r="AU191" s="116"/>
      <c r="AV191" s="116"/>
      <c r="AW191" s="116"/>
      <c r="AX191" s="116"/>
      <c r="AY191" s="116"/>
      <c r="AZ191" s="116"/>
      <c r="BA191" s="116"/>
      <c r="BB191" s="117"/>
      <c r="BC191" s="555"/>
      <c r="BD191" s="236"/>
      <c r="BE191" s="237"/>
      <c r="BF191" s="237"/>
      <c r="BG191" s="237"/>
      <c r="BH191" s="237"/>
      <c r="BI191" s="237"/>
      <c r="BJ191" s="237"/>
      <c r="BK191" s="237"/>
      <c r="BL191" s="237"/>
      <c r="BM191" s="237"/>
      <c r="BN191" s="237"/>
      <c r="BO191" s="237"/>
      <c r="BP191" s="238"/>
      <c r="BQ191" s="248"/>
      <c r="BR191" s="249"/>
      <c r="BS191" s="555"/>
    </row>
    <row r="192" spans="1:71" s="186" customFormat="1" ht="30.75" thickBot="1" x14ac:dyDescent="0.3">
      <c r="A192" s="188"/>
      <c r="B192" s="116"/>
      <c r="C192" s="120" t="s">
        <v>425</v>
      </c>
      <c r="D192" s="566">
        <f>IF(F186="SI",19,SUM(H171:H189))</f>
        <v>11</v>
      </c>
      <c r="E192" s="567"/>
      <c r="F192" s="568"/>
      <c r="G192" s="116"/>
      <c r="H192"/>
      <c r="I192"/>
      <c r="J192" s="117"/>
      <c r="K192" s="555"/>
      <c r="L192" s="188"/>
      <c r="M192" s="116"/>
      <c r="N192" s="120" t="s">
        <v>425</v>
      </c>
      <c r="O192" s="566">
        <f>IF(Q186="SI",19,SUM(S171:S189))</f>
        <v>0</v>
      </c>
      <c r="P192" s="567"/>
      <c r="Q192" s="568"/>
      <c r="R192" s="116"/>
      <c r="S192"/>
      <c r="T192"/>
      <c r="U192" s="117"/>
      <c r="V192" s="555"/>
      <c r="W192" s="188"/>
      <c r="X192" s="116"/>
      <c r="Y192" s="120" t="s">
        <v>425</v>
      </c>
      <c r="Z192" s="566">
        <f>IF(AB186="SI",19,SUM(AD171:AD189))</f>
        <v>17</v>
      </c>
      <c r="AA192" s="567"/>
      <c r="AB192" s="568"/>
      <c r="AC192" s="116"/>
      <c r="AD192"/>
      <c r="AE192"/>
      <c r="AF192" s="117"/>
      <c r="AG192" s="555"/>
      <c r="AH192" s="188"/>
      <c r="AI192" s="116"/>
      <c r="AJ192" s="120" t="s">
        <v>425</v>
      </c>
      <c r="AK192" s="566">
        <f>IF(AM186="SI",19,SUM(AO171:AO189))</f>
        <v>13</v>
      </c>
      <c r="AL192" s="567"/>
      <c r="AM192" s="568"/>
      <c r="AN192" s="116"/>
      <c r="AO192"/>
      <c r="AP192"/>
      <c r="AQ192" s="117"/>
      <c r="AR192" s="555"/>
      <c r="AS192" s="188"/>
      <c r="AT192" s="116"/>
      <c r="AU192" s="120" t="s">
        <v>425</v>
      </c>
      <c r="AV192" s="566">
        <f>IF(AX186="SI",19,SUM(AZ171:AZ189))</f>
        <v>9</v>
      </c>
      <c r="AW192" s="567"/>
      <c r="AX192" s="568"/>
      <c r="AY192" s="116"/>
      <c r="AZ192"/>
      <c r="BA192"/>
      <c r="BB192" s="117"/>
      <c r="BC192" s="555"/>
      <c r="BD192" s="236"/>
      <c r="BE192" s="237"/>
      <c r="BF192" s="120" t="s">
        <v>425</v>
      </c>
      <c r="BG192" s="566">
        <f>IF(BI186="SI",19,SUM(BQ171:BQ189))</f>
        <v>12</v>
      </c>
      <c r="BH192" s="567"/>
      <c r="BI192" s="568"/>
      <c r="BJ192" s="237"/>
      <c r="BK192" s="237"/>
      <c r="BL192" s="237"/>
      <c r="BM192" s="237"/>
      <c r="BN192" s="237"/>
      <c r="BO192" s="237"/>
      <c r="BP192" s="238"/>
      <c r="BQ192" s="248"/>
      <c r="BR192" s="249"/>
      <c r="BS192" s="555"/>
    </row>
    <row r="193" spans="1:71" s="186" customFormat="1" ht="30.75" thickBot="1" x14ac:dyDescent="0.3">
      <c r="A193" s="188"/>
      <c r="B193" s="116"/>
      <c r="C193" s="121" t="s">
        <v>437</v>
      </c>
      <c r="D193" s="144" t="s">
        <v>23</v>
      </c>
      <c r="E193" s="145" t="s">
        <v>22</v>
      </c>
      <c r="F193" s="146" t="s">
        <v>25</v>
      </c>
      <c r="G193" s="116"/>
      <c r="H193"/>
      <c r="I193"/>
      <c r="J193" s="117"/>
      <c r="K193" s="555"/>
      <c r="L193" s="188"/>
      <c r="M193" s="116"/>
      <c r="N193" s="121" t="s">
        <v>437</v>
      </c>
      <c r="O193" s="144" t="s">
        <v>23</v>
      </c>
      <c r="P193" s="145" t="s">
        <v>22</v>
      </c>
      <c r="Q193" s="146" t="s">
        <v>25</v>
      </c>
      <c r="R193" s="116"/>
      <c r="S193"/>
      <c r="T193"/>
      <c r="U193" s="117"/>
      <c r="V193" s="555"/>
      <c r="W193" s="188"/>
      <c r="X193" s="116"/>
      <c r="Y193" s="121" t="s">
        <v>437</v>
      </c>
      <c r="Z193" s="144" t="s">
        <v>23</v>
      </c>
      <c r="AA193" s="145" t="s">
        <v>22</v>
      </c>
      <c r="AB193" s="146" t="s">
        <v>25</v>
      </c>
      <c r="AC193" s="116"/>
      <c r="AD193"/>
      <c r="AE193"/>
      <c r="AF193" s="117"/>
      <c r="AG193" s="555"/>
      <c r="AH193" s="188"/>
      <c r="AI193" s="116"/>
      <c r="AJ193" s="121" t="s">
        <v>437</v>
      </c>
      <c r="AK193" s="144" t="s">
        <v>23</v>
      </c>
      <c r="AL193" s="145" t="s">
        <v>22</v>
      </c>
      <c r="AM193" s="146" t="s">
        <v>25</v>
      </c>
      <c r="AN193" s="116"/>
      <c r="AO193"/>
      <c r="AP193"/>
      <c r="AQ193" s="117"/>
      <c r="AR193" s="555"/>
      <c r="AS193" s="188"/>
      <c r="AT193" s="116"/>
      <c r="AU193" s="121" t="s">
        <v>437</v>
      </c>
      <c r="AV193" s="144" t="s">
        <v>23</v>
      </c>
      <c r="AW193" s="145" t="s">
        <v>22</v>
      </c>
      <c r="AX193" s="146" t="s">
        <v>25</v>
      </c>
      <c r="AY193" s="116"/>
      <c r="AZ193"/>
      <c r="BA193"/>
      <c r="BB193" s="117"/>
      <c r="BC193" s="555"/>
      <c r="BD193" s="236"/>
      <c r="BE193" s="237"/>
      <c r="BF193" s="121" t="s">
        <v>437</v>
      </c>
      <c r="BG193" s="144" t="s">
        <v>23</v>
      </c>
      <c r="BH193" s="145" t="s">
        <v>22</v>
      </c>
      <c r="BI193" s="146" t="s">
        <v>25</v>
      </c>
      <c r="BJ193" s="237"/>
      <c r="BK193" s="237"/>
      <c r="BL193" s="237"/>
      <c r="BM193" s="237"/>
      <c r="BN193" s="237"/>
      <c r="BO193" s="237"/>
      <c r="BP193" s="238"/>
      <c r="BQ193" s="248"/>
      <c r="BR193" s="249"/>
      <c r="BS193" s="555"/>
    </row>
    <row r="194" spans="1:71" s="186" customFormat="1" ht="30.75" thickBot="1" x14ac:dyDescent="0.3">
      <c r="A194" s="188"/>
      <c r="B194" s="116"/>
      <c r="C194" s="121" t="s">
        <v>426</v>
      </c>
      <c r="D194" s="122" t="s">
        <v>427</v>
      </c>
      <c r="E194" s="119" t="s">
        <v>428</v>
      </c>
      <c r="F194" s="122" t="s">
        <v>438</v>
      </c>
      <c r="G194" s="116"/>
      <c r="H194"/>
      <c r="I194"/>
      <c r="J194" s="117"/>
      <c r="K194" s="555"/>
      <c r="L194" s="188"/>
      <c r="M194" s="116"/>
      <c r="N194" s="121" t="s">
        <v>426</v>
      </c>
      <c r="O194" s="122" t="s">
        <v>427</v>
      </c>
      <c r="P194" s="119" t="s">
        <v>428</v>
      </c>
      <c r="Q194" s="122" t="s">
        <v>438</v>
      </c>
      <c r="R194" s="116"/>
      <c r="S194"/>
      <c r="T194"/>
      <c r="U194" s="117"/>
      <c r="V194" s="555"/>
      <c r="W194" s="188"/>
      <c r="X194" s="116"/>
      <c r="Y194" s="121" t="s">
        <v>426</v>
      </c>
      <c r="Z194" s="122" t="s">
        <v>427</v>
      </c>
      <c r="AA194" s="119" t="s">
        <v>428</v>
      </c>
      <c r="AB194" s="122" t="s">
        <v>438</v>
      </c>
      <c r="AC194" s="116"/>
      <c r="AD194"/>
      <c r="AE194"/>
      <c r="AF194" s="117"/>
      <c r="AG194" s="555"/>
      <c r="AH194" s="188"/>
      <c r="AI194" s="116"/>
      <c r="AJ194" s="121" t="s">
        <v>426</v>
      </c>
      <c r="AK194" s="122" t="s">
        <v>427</v>
      </c>
      <c r="AL194" s="119" t="s">
        <v>428</v>
      </c>
      <c r="AM194" s="122" t="s">
        <v>438</v>
      </c>
      <c r="AN194" s="116"/>
      <c r="AO194"/>
      <c r="AP194"/>
      <c r="AQ194" s="117"/>
      <c r="AR194" s="555"/>
      <c r="AS194" s="188"/>
      <c r="AT194" s="116"/>
      <c r="AU194" s="121" t="s">
        <v>426</v>
      </c>
      <c r="AV194" s="122" t="s">
        <v>427</v>
      </c>
      <c r="AW194" s="119" t="s">
        <v>428</v>
      </c>
      <c r="AX194" s="122" t="s">
        <v>438</v>
      </c>
      <c r="AY194" s="116"/>
      <c r="AZ194"/>
      <c r="BA194"/>
      <c r="BB194" s="117"/>
      <c r="BC194" s="555"/>
      <c r="BD194" s="236"/>
      <c r="BE194" s="237"/>
      <c r="BF194" s="121" t="s">
        <v>426</v>
      </c>
      <c r="BG194" s="122" t="s">
        <v>427</v>
      </c>
      <c r="BH194" s="119" t="s">
        <v>428</v>
      </c>
      <c r="BI194" s="122" t="s">
        <v>438</v>
      </c>
      <c r="BJ194" s="237"/>
      <c r="BK194" s="237"/>
      <c r="BL194" s="237"/>
      <c r="BM194" s="237"/>
      <c r="BN194" s="237"/>
      <c r="BO194" s="237"/>
      <c r="BP194" s="238"/>
      <c r="BQ194" s="248"/>
      <c r="BR194" s="249"/>
      <c r="BS194" s="555"/>
    </row>
    <row r="195" spans="1:71" s="186" customFormat="1" x14ac:dyDescent="0.25">
      <c r="A195" s="188"/>
      <c r="B195" s="116"/>
      <c r="C195" s="116"/>
      <c r="D195" s="116"/>
      <c r="E195" s="116"/>
      <c r="F195" s="116"/>
      <c r="G195" s="116"/>
      <c r="H195"/>
      <c r="I195"/>
      <c r="J195" s="117"/>
      <c r="K195" s="555"/>
      <c r="L195" s="188"/>
      <c r="M195" s="116"/>
      <c r="N195" s="116"/>
      <c r="O195" s="116"/>
      <c r="P195" s="116"/>
      <c r="Q195" s="116"/>
      <c r="R195" s="116"/>
      <c r="S195"/>
      <c r="T195"/>
      <c r="U195" s="117"/>
      <c r="V195" s="555"/>
      <c r="W195" s="188"/>
      <c r="X195" s="116"/>
      <c r="Y195" s="116"/>
      <c r="Z195" s="116"/>
      <c r="AA195" s="116"/>
      <c r="AB195" s="116"/>
      <c r="AC195" s="116"/>
      <c r="AD195"/>
      <c r="AE195"/>
      <c r="AF195" s="117"/>
      <c r="AG195" s="555"/>
      <c r="AH195" s="188"/>
      <c r="AI195" s="116"/>
      <c r="AJ195" s="116"/>
      <c r="AK195" s="116"/>
      <c r="AL195" s="116"/>
      <c r="AM195" s="116"/>
      <c r="AN195" s="116"/>
      <c r="AO195"/>
      <c r="AP195"/>
      <c r="AQ195" s="117"/>
      <c r="AR195" s="555"/>
      <c r="AS195" s="188"/>
      <c r="AT195" s="116"/>
      <c r="AU195" s="116"/>
      <c r="AV195" s="116"/>
      <c r="AW195" s="116"/>
      <c r="AX195" s="116"/>
      <c r="AY195" s="116"/>
      <c r="AZ195"/>
      <c r="BA195"/>
      <c r="BB195" s="117"/>
      <c r="BC195" s="555"/>
      <c r="BD195" s="236"/>
      <c r="BE195" s="237"/>
      <c r="BF195" s="237"/>
      <c r="BG195" s="237"/>
      <c r="BH195" s="237"/>
      <c r="BI195" s="237"/>
      <c r="BJ195" s="237"/>
      <c r="BK195" s="237"/>
      <c r="BL195" s="237"/>
      <c r="BM195" s="237"/>
      <c r="BN195" s="237"/>
      <c r="BO195" s="237"/>
      <c r="BP195" s="238"/>
      <c r="BQ195" s="248"/>
      <c r="BR195" s="249"/>
      <c r="BS195" s="555"/>
    </row>
    <row r="196" spans="1:71" s="186" customFormat="1" x14ac:dyDescent="0.25">
      <c r="A196" s="188"/>
      <c r="B196" s="116"/>
      <c r="C196" s="116"/>
      <c r="D196" s="116"/>
      <c r="E196" s="116"/>
      <c r="F196" s="116"/>
      <c r="G196" s="116"/>
      <c r="H196"/>
      <c r="I196"/>
      <c r="J196" s="117"/>
      <c r="K196" s="555"/>
      <c r="L196" s="188"/>
      <c r="M196" s="116"/>
      <c r="N196" s="116"/>
      <c r="O196" s="116"/>
      <c r="P196" s="116"/>
      <c r="Q196" s="116"/>
      <c r="R196" s="116"/>
      <c r="S196"/>
      <c r="T196"/>
      <c r="U196" s="117"/>
      <c r="V196" s="555"/>
      <c r="W196" s="188"/>
      <c r="X196" s="116"/>
      <c r="Y196" s="116"/>
      <c r="Z196" s="116"/>
      <c r="AA196" s="116"/>
      <c r="AB196" s="116"/>
      <c r="AC196" s="116"/>
      <c r="AD196"/>
      <c r="AE196"/>
      <c r="AF196" s="117"/>
      <c r="AG196" s="555"/>
      <c r="AH196" s="188"/>
      <c r="AI196" s="116"/>
      <c r="AJ196" s="116"/>
      <c r="AK196" s="116"/>
      <c r="AL196" s="116"/>
      <c r="AM196" s="116"/>
      <c r="AN196" s="116"/>
      <c r="AO196"/>
      <c r="AP196"/>
      <c r="AQ196" s="117"/>
      <c r="AR196" s="555"/>
      <c r="AS196" s="188"/>
      <c r="AT196" s="116"/>
      <c r="AU196" s="116"/>
      <c r="AV196" s="116"/>
      <c r="AW196" s="116"/>
      <c r="AX196" s="116"/>
      <c r="AY196" s="116"/>
      <c r="AZ196"/>
      <c r="BA196"/>
      <c r="BB196" s="117"/>
      <c r="BC196" s="555"/>
      <c r="BD196" s="236"/>
      <c r="BE196" s="237"/>
      <c r="BF196" s="237"/>
      <c r="BG196" s="237"/>
      <c r="BH196" s="237"/>
      <c r="BI196" s="237"/>
      <c r="BJ196" s="237"/>
      <c r="BK196" s="237"/>
      <c r="BL196" s="237"/>
      <c r="BM196" s="237"/>
      <c r="BN196" s="237"/>
      <c r="BO196" s="237"/>
      <c r="BP196" s="238"/>
      <c r="BQ196" s="248"/>
      <c r="BR196" s="249"/>
      <c r="BS196" s="555"/>
    </row>
    <row r="197" spans="1:71" s="186" customFormat="1" x14ac:dyDescent="0.25">
      <c r="A197" s="188"/>
      <c r="B197" s="116" t="s">
        <v>600</v>
      </c>
      <c r="C197" s="116"/>
      <c r="D197" s="116"/>
      <c r="E197" s="123" t="s">
        <v>604</v>
      </c>
      <c r="F197" s="123"/>
      <c r="G197" s="116"/>
      <c r="H197"/>
      <c r="I197"/>
      <c r="J197" s="117"/>
      <c r="K197" s="555"/>
      <c r="L197" s="188"/>
      <c r="M197" s="116"/>
      <c r="N197" s="116"/>
      <c r="O197" s="116"/>
      <c r="P197" s="123"/>
      <c r="Q197" s="123"/>
      <c r="R197" s="116"/>
      <c r="S197"/>
      <c r="T197"/>
      <c r="U197" s="117"/>
      <c r="V197" s="555"/>
      <c r="W197" s="188"/>
      <c r="X197" s="116"/>
      <c r="Y197" s="116"/>
      <c r="Z197" s="116"/>
      <c r="AA197" s="123"/>
      <c r="AB197" s="123"/>
      <c r="AC197" s="116"/>
      <c r="AD197"/>
      <c r="AE197"/>
      <c r="AF197" s="117"/>
      <c r="AG197" s="555"/>
      <c r="AH197" s="188"/>
      <c r="AI197" s="116"/>
      <c r="AJ197" s="116"/>
      <c r="AK197" s="116"/>
      <c r="AL197" s="123"/>
      <c r="AM197" s="123"/>
      <c r="AN197" s="116"/>
      <c r="AO197"/>
      <c r="AP197"/>
      <c r="AQ197" s="117"/>
      <c r="AR197" s="555"/>
      <c r="AS197" s="188"/>
      <c r="AT197" s="116"/>
      <c r="AU197" s="116"/>
      <c r="AV197" s="116"/>
      <c r="AW197" s="123"/>
      <c r="AX197" s="123"/>
      <c r="AY197" s="116"/>
      <c r="AZ197"/>
      <c r="BA197"/>
      <c r="BB197" s="117"/>
      <c r="BC197" s="555"/>
      <c r="BD197" s="236"/>
      <c r="BE197" s="237"/>
      <c r="BF197" s="237"/>
      <c r="BG197" s="237"/>
      <c r="BH197" s="239"/>
      <c r="BI197" s="239"/>
      <c r="BJ197" s="237"/>
      <c r="BK197" s="237"/>
      <c r="BL197" s="237"/>
      <c r="BM197" s="237"/>
      <c r="BN197" s="237"/>
      <c r="BO197" s="237"/>
      <c r="BP197" s="238"/>
      <c r="BQ197" s="248"/>
      <c r="BR197" s="249"/>
      <c r="BS197" s="555"/>
    </row>
    <row r="198" spans="1:71" s="186" customFormat="1" ht="18.75" x14ac:dyDescent="0.3">
      <c r="A198" s="188"/>
      <c r="B198" s="124" t="s">
        <v>358</v>
      </c>
      <c r="C198" s="124"/>
      <c r="D198" s="125"/>
      <c r="E198" s="125" t="s">
        <v>603</v>
      </c>
      <c r="F198" s="125"/>
      <c r="G198" s="116"/>
      <c r="H198"/>
      <c r="I198"/>
      <c r="J198" s="117"/>
      <c r="K198" s="555"/>
      <c r="L198" s="188"/>
      <c r="M198" s="124" t="s">
        <v>358</v>
      </c>
      <c r="N198" s="124"/>
      <c r="O198" s="125"/>
      <c r="P198" s="125" t="s">
        <v>359</v>
      </c>
      <c r="Q198" s="125"/>
      <c r="R198" s="116"/>
      <c r="S198"/>
      <c r="T198"/>
      <c r="U198" s="117"/>
      <c r="V198" s="555"/>
      <c r="W198" s="188"/>
      <c r="X198" s="124" t="s">
        <v>358</v>
      </c>
      <c r="Y198" s="124"/>
      <c r="Z198" s="125"/>
      <c r="AA198" s="125" t="s">
        <v>359</v>
      </c>
      <c r="AB198" s="125"/>
      <c r="AC198" s="116"/>
      <c r="AD198"/>
      <c r="AE198"/>
      <c r="AF198" s="117"/>
      <c r="AG198" s="555"/>
      <c r="AH198" s="188"/>
      <c r="AI198" s="124" t="s">
        <v>358</v>
      </c>
      <c r="AJ198" s="124"/>
      <c r="AK198" s="125"/>
      <c r="AL198" s="125" t="s">
        <v>359</v>
      </c>
      <c r="AM198" s="125"/>
      <c r="AN198" s="116"/>
      <c r="AO198"/>
      <c r="AP198"/>
      <c r="AQ198" s="117"/>
      <c r="AR198" s="555"/>
      <c r="AS198" s="188"/>
      <c r="AT198" s="124" t="s">
        <v>358</v>
      </c>
      <c r="AU198" s="124"/>
      <c r="AV198" s="125"/>
      <c r="AW198" s="125" t="s">
        <v>359</v>
      </c>
      <c r="AX198" s="125"/>
      <c r="AY198" s="116"/>
      <c r="AZ198"/>
      <c r="BA198"/>
      <c r="BB198" s="117"/>
      <c r="BC198" s="555"/>
      <c r="BD198" s="236"/>
      <c r="BE198" s="240" t="s">
        <v>358</v>
      </c>
      <c r="BF198" s="240"/>
      <c r="BG198" s="241"/>
      <c r="BH198" s="241" t="s">
        <v>359</v>
      </c>
      <c r="BI198" s="241"/>
      <c r="BJ198" s="237"/>
      <c r="BK198" s="237"/>
      <c r="BL198" s="237"/>
      <c r="BM198" s="237"/>
      <c r="BN198" s="237"/>
      <c r="BO198" s="237"/>
      <c r="BP198" s="238"/>
      <c r="BQ198" s="248"/>
      <c r="BR198" s="249"/>
      <c r="BS198" s="555"/>
    </row>
    <row r="199" spans="1:71" s="186" customFormat="1" x14ac:dyDescent="0.25">
      <c r="A199" s="188"/>
      <c r="B199" s="116"/>
      <c r="C199" s="116"/>
      <c r="D199" s="116"/>
      <c r="E199" s="116"/>
      <c r="F199" s="116"/>
      <c r="G199" s="116"/>
      <c r="H199" s="116"/>
      <c r="I199" s="116"/>
      <c r="J199" s="117"/>
      <c r="K199" s="555"/>
      <c r="L199" s="188"/>
      <c r="M199" s="116"/>
      <c r="N199" s="116"/>
      <c r="O199" s="116"/>
      <c r="P199" s="116"/>
      <c r="Q199" s="116"/>
      <c r="R199" s="116"/>
      <c r="S199" s="116"/>
      <c r="T199" s="116"/>
      <c r="U199" s="117"/>
      <c r="V199" s="555"/>
      <c r="W199" s="188"/>
      <c r="X199" s="116"/>
      <c r="Y199" s="116"/>
      <c r="Z199" s="116"/>
      <c r="AA199" s="116"/>
      <c r="AB199" s="116"/>
      <c r="AC199" s="116"/>
      <c r="AD199" s="116"/>
      <c r="AE199" s="116"/>
      <c r="AF199" s="117"/>
      <c r="AG199" s="555"/>
      <c r="AH199" s="188"/>
      <c r="AI199" s="116"/>
      <c r="AJ199" s="116"/>
      <c r="AK199" s="116"/>
      <c r="AL199" s="116"/>
      <c r="AM199" s="116"/>
      <c r="AN199" s="116"/>
      <c r="AO199" s="116"/>
      <c r="AP199" s="116"/>
      <c r="AQ199" s="117"/>
      <c r="AR199" s="555"/>
      <c r="AS199" s="188"/>
      <c r="AT199" s="116"/>
      <c r="AU199" s="116"/>
      <c r="AV199" s="116"/>
      <c r="AW199" s="116"/>
      <c r="AX199" s="116"/>
      <c r="AY199" s="116"/>
      <c r="AZ199" s="116"/>
      <c r="BA199" s="116"/>
      <c r="BB199" s="117"/>
      <c r="BC199" s="555"/>
      <c r="BD199" s="236"/>
      <c r="BE199" s="237"/>
      <c r="BF199" s="237"/>
      <c r="BG199" s="237"/>
      <c r="BH199" s="237"/>
      <c r="BI199" s="237"/>
      <c r="BJ199" s="237"/>
      <c r="BK199" s="237"/>
      <c r="BL199" s="237"/>
      <c r="BM199" s="237"/>
      <c r="BN199" s="237"/>
      <c r="BO199" s="237"/>
      <c r="BP199" s="238"/>
      <c r="BQ199" s="248"/>
      <c r="BR199" s="249"/>
      <c r="BS199" s="555"/>
    </row>
    <row r="200" spans="1:71" s="186" customFormat="1" x14ac:dyDescent="0.25">
      <c r="A200" s="558"/>
      <c r="B200" s="558"/>
      <c r="C200" s="558"/>
      <c r="D200" s="558"/>
      <c r="E200" s="558"/>
      <c r="F200" s="558"/>
      <c r="G200" s="558"/>
      <c r="H200" s="558"/>
      <c r="I200" s="558"/>
      <c r="J200" s="558"/>
      <c r="K200" s="558"/>
      <c r="L200" s="558"/>
      <c r="M200" s="558"/>
      <c r="N200" s="558"/>
      <c r="O200" s="558"/>
      <c r="P200" s="558"/>
      <c r="Q200" s="558"/>
      <c r="R200" s="558"/>
      <c r="S200" s="558"/>
      <c r="T200" s="558"/>
      <c r="U200" s="558"/>
      <c r="V200" s="558"/>
      <c r="W200" s="558"/>
      <c r="X200" s="558"/>
      <c r="Y200" s="558"/>
      <c r="Z200" s="558"/>
      <c r="AA200" s="558"/>
      <c r="AB200" s="558"/>
      <c r="AC200" s="558"/>
      <c r="AD200" s="558"/>
      <c r="AE200" s="558"/>
      <c r="AF200" s="558"/>
      <c r="AG200" s="558"/>
      <c r="AH200" s="558"/>
      <c r="AI200" s="558"/>
      <c r="AJ200" s="558"/>
      <c r="AK200" s="558"/>
      <c r="AL200" s="558"/>
      <c r="AM200" s="558"/>
      <c r="AN200" s="558"/>
      <c r="AO200" s="558"/>
      <c r="AP200" s="558"/>
      <c r="AQ200" s="558"/>
      <c r="AR200" s="558"/>
      <c r="AS200" s="558"/>
      <c r="AT200" s="558"/>
      <c r="AU200" s="558"/>
      <c r="AV200" s="558"/>
      <c r="AW200" s="558"/>
      <c r="AX200" s="558"/>
      <c r="AY200" s="558"/>
      <c r="AZ200" s="558"/>
      <c r="BA200" s="558"/>
      <c r="BB200" s="558"/>
      <c r="BC200" s="558"/>
      <c r="BD200" s="558"/>
      <c r="BE200" s="558"/>
      <c r="BF200" s="558"/>
      <c r="BG200" s="558"/>
      <c r="BH200" s="558"/>
      <c r="BI200" s="558"/>
      <c r="BJ200" s="558"/>
      <c r="BK200" s="558"/>
      <c r="BL200" s="558"/>
      <c r="BM200" s="558"/>
      <c r="BN200" s="558"/>
      <c r="BO200" s="558"/>
      <c r="BP200" s="558"/>
      <c r="BQ200" s="558"/>
      <c r="BR200" s="559"/>
      <c r="BS200" s="250"/>
    </row>
    <row r="201" spans="1:71" ht="15.75" thickBot="1" x14ac:dyDescent="0.3">
      <c r="A201" s="188"/>
      <c r="B201" s="116"/>
      <c r="C201" s="116"/>
      <c r="D201" s="116"/>
      <c r="E201" s="116"/>
      <c r="F201" s="116"/>
      <c r="G201" s="116"/>
      <c r="H201" s="116"/>
      <c r="I201" s="116"/>
      <c r="J201" s="116"/>
      <c r="K201" s="555"/>
      <c r="L201" s="188"/>
      <c r="M201" s="116"/>
      <c r="N201" s="116"/>
      <c r="O201" s="116"/>
      <c r="P201" s="116"/>
      <c r="Q201" s="116"/>
      <c r="R201" s="116"/>
      <c r="S201" s="116"/>
      <c r="T201" s="116"/>
      <c r="U201" s="116"/>
      <c r="V201" s="555"/>
      <c r="W201" s="188"/>
      <c r="X201" s="116"/>
      <c r="Y201" s="116"/>
      <c r="Z201" s="116"/>
      <c r="AA201" s="116"/>
      <c r="AB201" s="116"/>
      <c r="AC201" s="116"/>
      <c r="AD201" s="116"/>
      <c r="AE201" s="116"/>
      <c r="AF201" s="116"/>
      <c r="AG201" s="555"/>
      <c r="AH201" s="188"/>
      <c r="AI201" s="116"/>
      <c r="AJ201" s="116"/>
      <c r="AK201" s="116"/>
      <c r="AL201" s="116"/>
      <c r="AM201" s="116"/>
      <c r="AN201" s="116"/>
      <c r="AO201" s="116"/>
      <c r="AP201" s="116"/>
      <c r="AQ201" s="116"/>
      <c r="AR201" s="555"/>
      <c r="AS201" s="188"/>
      <c r="AT201" s="116"/>
      <c r="AU201" s="116"/>
      <c r="AV201" s="116"/>
      <c r="AW201" s="116"/>
      <c r="AX201" s="116"/>
      <c r="AY201" s="116"/>
      <c r="AZ201" s="116"/>
      <c r="BA201" s="116"/>
      <c r="BB201" s="116"/>
      <c r="BC201" s="555"/>
      <c r="BD201" s="236"/>
      <c r="BE201" s="237"/>
      <c r="BF201" s="237"/>
      <c r="BG201" s="237"/>
      <c r="BH201" s="237"/>
      <c r="BI201" s="237"/>
      <c r="BJ201" s="237"/>
      <c r="BK201" s="237"/>
      <c r="BL201" s="237"/>
      <c r="BM201" s="237"/>
      <c r="BN201" s="237"/>
      <c r="BO201" s="237"/>
      <c r="BP201" s="237"/>
      <c r="BQ201" s="245"/>
      <c r="BR201" s="249"/>
      <c r="BS201" s="555"/>
    </row>
    <row r="202" spans="1:71" ht="15.75" customHeight="1" thickBot="1" x14ac:dyDescent="0.3">
      <c r="A202" s="188"/>
      <c r="B202" s="600" t="s">
        <v>399</v>
      </c>
      <c r="C202" s="601"/>
      <c r="D202" s="602" t="s">
        <v>440</v>
      </c>
      <c r="E202" s="603"/>
      <c r="F202" s="603"/>
      <c r="G202" s="604"/>
      <c r="H202"/>
      <c r="I202"/>
      <c r="J202" s="117"/>
      <c r="K202" s="555"/>
      <c r="L202" s="188"/>
      <c r="M202" s="600" t="s">
        <v>399</v>
      </c>
      <c r="N202" s="601"/>
      <c r="O202" s="602" t="s">
        <v>440</v>
      </c>
      <c r="P202" s="603"/>
      <c r="Q202" s="603"/>
      <c r="R202" s="604"/>
      <c r="S202"/>
      <c r="T202"/>
      <c r="U202" s="117"/>
      <c r="V202" s="555"/>
      <c r="W202" s="188"/>
      <c r="X202" s="600" t="s">
        <v>399</v>
      </c>
      <c r="Y202" s="601"/>
      <c r="Z202" s="602" t="s">
        <v>440</v>
      </c>
      <c r="AA202" s="603"/>
      <c r="AB202" s="603"/>
      <c r="AC202" s="604"/>
      <c r="AD202"/>
      <c r="AE202"/>
      <c r="AF202" s="117"/>
      <c r="AG202" s="555"/>
      <c r="AH202" s="188"/>
      <c r="AI202" s="600" t="s">
        <v>399</v>
      </c>
      <c r="AJ202" s="601"/>
      <c r="AK202" s="602" t="s">
        <v>440</v>
      </c>
      <c r="AL202" s="603"/>
      <c r="AM202" s="603"/>
      <c r="AN202" s="604"/>
      <c r="AO202"/>
      <c r="AP202"/>
      <c r="AQ202" s="117"/>
      <c r="AR202" s="555"/>
      <c r="AS202" s="188"/>
      <c r="AT202" s="600" t="s">
        <v>399</v>
      </c>
      <c r="AU202" s="601"/>
      <c r="AV202" s="602" t="s">
        <v>440</v>
      </c>
      <c r="AW202" s="603"/>
      <c r="AX202" s="603"/>
      <c r="AY202" s="604"/>
      <c r="AZ202"/>
      <c r="BA202"/>
      <c r="BB202" s="117"/>
      <c r="BC202" s="555"/>
      <c r="BD202" s="236"/>
      <c r="BE202" s="600" t="s">
        <v>399</v>
      </c>
      <c r="BF202" s="601"/>
      <c r="BG202" s="602" t="s">
        <v>440</v>
      </c>
      <c r="BH202" s="603"/>
      <c r="BI202" s="603"/>
      <c r="BJ202" s="604"/>
      <c r="BK202" s="237"/>
      <c r="BL202" s="237"/>
      <c r="BM202" s="237"/>
      <c r="BN202" s="237"/>
      <c r="BO202" s="237"/>
      <c r="BP202" s="238"/>
      <c r="BQ202" s="246"/>
      <c r="BR202" s="249"/>
      <c r="BS202" s="555"/>
    </row>
    <row r="203" spans="1:71" ht="62.25" customHeight="1" thickBot="1" x14ac:dyDescent="0.3">
      <c r="A203" s="188"/>
      <c r="B203" s="605" t="s">
        <v>433</v>
      </c>
      <c r="C203" s="606"/>
      <c r="D203" s="607" t="str">
        <f>'MRC CONTRATACIÓN - COVID19'!D30</f>
        <v xml:space="preserve">Posibilidad de Elaborar pliegos y/o invitaciones, desde el análisis de oportunidad y conveniencia favoreciendo la contratación o consecución de un bien en beneficio propio o de un tercero. </v>
      </c>
      <c r="E203" s="608"/>
      <c r="F203" s="608"/>
      <c r="G203" s="609"/>
      <c r="H203"/>
      <c r="I203"/>
      <c r="J203" s="117"/>
      <c r="K203" s="555"/>
      <c r="L203" s="188"/>
      <c r="M203" s="605" t="s">
        <v>433</v>
      </c>
      <c r="N203" s="606"/>
      <c r="O203" s="607" t="str">
        <f>$D203</f>
        <v xml:space="preserve">Posibilidad de Elaborar pliegos y/o invitaciones, desde el análisis de oportunidad y conveniencia favoreciendo la contratación o consecución de un bien en beneficio propio o de un tercero. </v>
      </c>
      <c r="P203" s="608"/>
      <c r="Q203" s="608"/>
      <c r="R203" s="609"/>
      <c r="S203"/>
      <c r="T203"/>
      <c r="U203" s="117"/>
      <c r="V203" s="555"/>
      <c r="W203" s="188"/>
      <c r="X203" s="605" t="s">
        <v>433</v>
      </c>
      <c r="Y203" s="606"/>
      <c r="Z203" s="607" t="str">
        <f>$D203</f>
        <v xml:space="preserve">Posibilidad de Elaborar pliegos y/o invitaciones, desde el análisis de oportunidad y conveniencia favoreciendo la contratación o consecución de un bien en beneficio propio o de un tercero. </v>
      </c>
      <c r="AA203" s="608"/>
      <c r="AB203" s="608"/>
      <c r="AC203" s="609"/>
      <c r="AD203"/>
      <c r="AE203"/>
      <c r="AF203" s="117"/>
      <c r="AG203" s="555"/>
      <c r="AH203" s="188"/>
      <c r="AI203" s="605" t="s">
        <v>433</v>
      </c>
      <c r="AJ203" s="606"/>
      <c r="AK203" s="607" t="str">
        <f>$D203</f>
        <v xml:space="preserve">Posibilidad de Elaborar pliegos y/o invitaciones, desde el análisis de oportunidad y conveniencia favoreciendo la contratación o consecución de un bien en beneficio propio o de un tercero. </v>
      </c>
      <c r="AL203" s="608"/>
      <c r="AM203" s="608"/>
      <c r="AN203" s="609"/>
      <c r="AO203"/>
      <c r="AP203"/>
      <c r="AQ203" s="117"/>
      <c r="AR203" s="555"/>
      <c r="AS203" s="188"/>
      <c r="AT203" s="605" t="s">
        <v>433</v>
      </c>
      <c r="AU203" s="606"/>
      <c r="AV203" s="607" t="str">
        <f>$D203</f>
        <v xml:space="preserve">Posibilidad de Elaborar pliegos y/o invitaciones, desde el análisis de oportunidad y conveniencia favoreciendo la contratación o consecución de un bien en beneficio propio o de un tercero. </v>
      </c>
      <c r="AW203" s="608"/>
      <c r="AX203" s="608"/>
      <c r="AY203" s="609"/>
      <c r="AZ203"/>
      <c r="BA203"/>
      <c r="BB203" s="117"/>
      <c r="BC203" s="555"/>
      <c r="BD203" s="236"/>
      <c r="BE203" s="605" t="s">
        <v>433</v>
      </c>
      <c r="BF203" s="606"/>
      <c r="BG203" s="607" t="str">
        <f>$D203</f>
        <v xml:space="preserve">Posibilidad de Elaborar pliegos y/o invitaciones, desde el análisis de oportunidad y conveniencia favoreciendo la contratación o consecución de un bien en beneficio propio o de un tercero. </v>
      </c>
      <c r="BH203" s="608"/>
      <c r="BI203" s="608"/>
      <c r="BJ203" s="609"/>
      <c r="BK203" s="237"/>
      <c r="BL203" s="237"/>
      <c r="BM203" s="237"/>
      <c r="BN203" s="237"/>
      <c r="BO203" s="237"/>
      <c r="BP203" s="238"/>
      <c r="BQ203" s="246"/>
      <c r="BR203" s="249"/>
      <c r="BS203" s="555"/>
    </row>
    <row r="204" spans="1:71" ht="15.75" customHeight="1" thickBot="1" x14ac:dyDescent="0.3">
      <c r="A204" s="188"/>
      <c r="B204" s="610" t="s">
        <v>401</v>
      </c>
      <c r="C204" s="611"/>
      <c r="D204" s="602" t="s">
        <v>601</v>
      </c>
      <c r="E204" s="603"/>
      <c r="F204" s="603"/>
      <c r="G204" s="604"/>
      <c r="H204"/>
      <c r="I204"/>
      <c r="J204" s="117"/>
      <c r="K204" s="555"/>
      <c r="L204" s="188"/>
      <c r="M204" s="610" t="s">
        <v>401</v>
      </c>
      <c r="N204" s="611"/>
      <c r="O204" s="602"/>
      <c r="P204" s="603"/>
      <c r="Q204" s="603"/>
      <c r="R204" s="604"/>
      <c r="S204"/>
      <c r="T204"/>
      <c r="U204" s="117"/>
      <c r="V204" s="555"/>
      <c r="W204" s="188"/>
      <c r="X204" s="610" t="s">
        <v>401</v>
      </c>
      <c r="Y204" s="611"/>
      <c r="Z204" s="602"/>
      <c r="AA204" s="603"/>
      <c r="AB204" s="603"/>
      <c r="AC204" s="604"/>
      <c r="AD204"/>
      <c r="AE204"/>
      <c r="AF204" s="117"/>
      <c r="AG204" s="555"/>
      <c r="AH204" s="188"/>
      <c r="AI204" s="610" t="s">
        <v>401</v>
      </c>
      <c r="AJ204" s="611"/>
      <c r="AK204" s="602"/>
      <c r="AL204" s="603"/>
      <c r="AM204" s="603"/>
      <c r="AN204" s="604"/>
      <c r="AO204"/>
      <c r="AP204"/>
      <c r="AQ204" s="117"/>
      <c r="AR204" s="555"/>
      <c r="AS204" s="188"/>
      <c r="AT204" s="610" t="s">
        <v>401</v>
      </c>
      <c r="AU204" s="611"/>
      <c r="AV204" s="602"/>
      <c r="AW204" s="603"/>
      <c r="AX204" s="603"/>
      <c r="AY204" s="604"/>
      <c r="AZ204"/>
      <c r="BA204"/>
      <c r="BB204" s="117"/>
      <c r="BC204" s="555"/>
      <c r="BD204" s="236"/>
      <c r="BE204" s="610" t="s">
        <v>401</v>
      </c>
      <c r="BF204" s="611"/>
      <c r="BG204" s="602"/>
      <c r="BH204" s="603"/>
      <c r="BI204" s="603"/>
      <c r="BJ204" s="604"/>
      <c r="BK204" s="237"/>
      <c r="BL204" s="237"/>
      <c r="BM204" s="237"/>
      <c r="BN204" s="237"/>
      <c r="BO204" s="237"/>
      <c r="BP204" s="238"/>
      <c r="BQ204" s="246"/>
      <c r="BR204" s="249"/>
      <c r="BS204" s="555"/>
    </row>
    <row r="205" spans="1:71" ht="15.75" customHeight="1" thickBot="1" x14ac:dyDescent="0.3">
      <c r="A205" s="188"/>
      <c r="B205" s="612" t="s">
        <v>402</v>
      </c>
      <c r="C205" s="613"/>
      <c r="D205" s="602" t="s">
        <v>600</v>
      </c>
      <c r="E205" s="603"/>
      <c r="F205" s="603"/>
      <c r="G205" s="604"/>
      <c r="H205"/>
      <c r="I205"/>
      <c r="J205" s="117"/>
      <c r="K205" s="555"/>
      <c r="L205" s="188"/>
      <c r="M205" s="612" t="s">
        <v>402</v>
      </c>
      <c r="N205" s="613"/>
      <c r="O205" s="602" t="s">
        <v>608</v>
      </c>
      <c r="P205" s="603"/>
      <c r="Q205" s="603"/>
      <c r="R205" s="604"/>
      <c r="S205"/>
      <c r="T205"/>
      <c r="U205" s="117"/>
      <c r="V205" s="555"/>
      <c r="W205" s="188"/>
      <c r="X205" s="612" t="s">
        <v>402</v>
      </c>
      <c r="Y205" s="613"/>
      <c r="Z205" s="623" t="s">
        <v>614</v>
      </c>
      <c r="AA205" s="624"/>
      <c r="AB205" s="624"/>
      <c r="AC205" s="625"/>
      <c r="AD205"/>
      <c r="AE205"/>
      <c r="AF205" s="117"/>
      <c r="AG205" s="555"/>
      <c r="AH205" s="188"/>
      <c r="AI205" s="612" t="s">
        <v>402</v>
      </c>
      <c r="AJ205" s="613"/>
      <c r="AK205" s="623" t="s">
        <v>606</v>
      </c>
      <c r="AL205" s="624"/>
      <c r="AM205" s="624"/>
      <c r="AN205" s="625"/>
      <c r="AO205"/>
      <c r="AP205"/>
      <c r="AQ205" s="117"/>
      <c r="AR205" s="555"/>
      <c r="AS205" s="188"/>
      <c r="AT205" s="612" t="s">
        <v>402</v>
      </c>
      <c r="AU205" s="613"/>
      <c r="AV205" s="602"/>
      <c r="AW205" s="603"/>
      <c r="AX205" s="603"/>
      <c r="AY205" s="604"/>
      <c r="AZ205"/>
      <c r="BA205"/>
      <c r="BB205" s="117"/>
      <c r="BC205" s="555"/>
      <c r="BD205" s="236"/>
      <c r="BE205" s="612" t="s">
        <v>402</v>
      </c>
      <c r="BF205" s="613"/>
      <c r="BG205" s="602"/>
      <c r="BH205" s="603"/>
      <c r="BI205" s="603"/>
      <c r="BJ205" s="604"/>
      <c r="BK205" s="237"/>
      <c r="BL205" s="237"/>
      <c r="BM205" s="237"/>
      <c r="BN205" s="237"/>
      <c r="BO205" s="237"/>
      <c r="BP205" s="238"/>
      <c r="BQ205" s="246"/>
      <c r="BR205" s="249"/>
      <c r="BS205" s="555"/>
    </row>
    <row r="206" spans="1:71" ht="15.75" thickBot="1" x14ac:dyDescent="0.3">
      <c r="A206" s="188"/>
      <c r="B206" s="614" t="s">
        <v>403</v>
      </c>
      <c r="C206" s="615"/>
      <c r="D206" s="602" t="s">
        <v>602</v>
      </c>
      <c r="E206" s="603"/>
      <c r="F206" s="603"/>
      <c r="G206" s="604"/>
      <c r="H206"/>
      <c r="I206"/>
      <c r="J206" s="117"/>
      <c r="K206" s="555"/>
      <c r="L206" s="188"/>
      <c r="M206" s="614" t="s">
        <v>403</v>
      </c>
      <c r="N206" s="615"/>
      <c r="O206" s="602"/>
      <c r="P206" s="603"/>
      <c r="Q206" s="603"/>
      <c r="R206" s="604"/>
      <c r="S206"/>
      <c r="T206"/>
      <c r="U206" s="117"/>
      <c r="V206" s="555"/>
      <c r="W206" s="188"/>
      <c r="X206" s="614" t="s">
        <v>403</v>
      </c>
      <c r="Y206" s="615"/>
      <c r="Z206" s="623" t="s">
        <v>602</v>
      </c>
      <c r="AA206" s="624"/>
      <c r="AB206" s="624"/>
      <c r="AC206" s="625"/>
      <c r="AD206"/>
      <c r="AE206"/>
      <c r="AF206" s="117"/>
      <c r="AG206" s="555"/>
      <c r="AH206" s="188"/>
      <c r="AI206" s="614" t="s">
        <v>403</v>
      </c>
      <c r="AJ206" s="615"/>
      <c r="AK206" s="602"/>
      <c r="AL206" s="603"/>
      <c r="AM206" s="603"/>
      <c r="AN206" s="604"/>
      <c r="AO206"/>
      <c r="AP206"/>
      <c r="AQ206" s="117"/>
      <c r="AR206" s="555"/>
      <c r="AS206" s="188"/>
      <c r="AT206" s="614" t="s">
        <v>403</v>
      </c>
      <c r="AU206" s="615"/>
      <c r="AV206" s="602"/>
      <c r="AW206" s="603"/>
      <c r="AX206" s="603"/>
      <c r="AY206" s="604"/>
      <c r="AZ206"/>
      <c r="BA206"/>
      <c r="BB206" s="117"/>
      <c r="BC206" s="555"/>
      <c r="BD206" s="236"/>
      <c r="BE206" s="614" t="s">
        <v>403</v>
      </c>
      <c r="BF206" s="615"/>
      <c r="BG206" s="602"/>
      <c r="BH206" s="603"/>
      <c r="BI206" s="603"/>
      <c r="BJ206" s="604"/>
      <c r="BK206" s="237"/>
      <c r="BL206" s="237"/>
      <c r="BM206" s="237"/>
      <c r="BN206" s="237"/>
      <c r="BO206" s="237"/>
      <c r="BP206" s="238"/>
      <c r="BQ206" s="246"/>
      <c r="BR206" s="249"/>
      <c r="BS206" s="555"/>
    </row>
    <row r="207" spans="1:71" x14ac:dyDescent="0.25">
      <c r="A207" s="188"/>
      <c r="B207" s="118"/>
      <c r="C207" s="116"/>
      <c r="D207" s="116"/>
      <c r="E207" s="116"/>
      <c r="F207" s="116"/>
      <c r="G207" s="116"/>
      <c r="H207" s="116"/>
      <c r="I207" s="116"/>
      <c r="J207" s="117"/>
      <c r="K207" s="555"/>
      <c r="L207" s="188"/>
      <c r="M207" s="118"/>
      <c r="N207" s="116"/>
      <c r="O207" s="116"/>
      <c r="P207" s="116"/>
      <c r="Q207" s="116"/>
      <c r="R207" s="116"/>
      <c r="S207" s="116"/>
      <c r="T207" s="116"/>
      <c r="U207" s="117"/>
      <c r="V207" s="555"/>
      <c r="W207" s="188"/>
      <c r="X207" s="118"/>
      <c r="Y207" s="116"/>
      <c r="Z207" s="116"/>
      <c r="AA207" s="116"/>
      <c r="AB207" s="116"/>
      <c r="AC207" s="116"/>
      <c r="AD207" s="116"/>
      <c r="AE207" s="116"/>
      <c r="AF207" s="117"/>
      <c r="AG207" s="555"/>
      <c r="AH207" s="188"/>
      <c r="AI207" s="118"/>
      <c r="AJ207" s="116"/>
      <c r="AK207" s="116"/>
      <c r="AL207" s="116"/>
      <c r="AM207" s="116"/>
      <c r="AN207" s="116"/>
      <c r="AO207" s="116"/>
      <c r="AP207" s="116"/>
      <c r="AQ207" s="117"/>
      <c r="AR207" s="555"/>
      <c r="AS207" s="188"/>
      <c r="AT207" s="118"/>
      <c r="AU207" s="116"/>
      <c r="AV207" s="116"/>
      <c r="AW207" s="116"/>
      <c r="AX207" s="116"/>
      <c r="AY207" s="116"/>
      <c r="AZ207" s="116"/>
      <c r="BA207" s="116"/>
      <c r="BB207" s="117"/>
      <c r="BC207" s="555"/>
      <c r="BD207" s="236"/>
      <c r="BE207" s="242"/>
      <c r="BF207" s="237"/>
      <c r="BG207" s="237"/>
      <c r="BH207" s="237"/>
      <c r="BI207" s="237"/>
      <c r="BJ207" s="237"/>
      <c r="BK207" s="237"/>
      <c r="BL207" s="237"/>
      <c r="BM207" s="237"/>
      <c r="BN207" s="237"/>
      <c r="BO207" s="237"/>
      <c r="BP207" s="238"/>
      <c r="BQ207" s="246"/>
      <c r="BR207" s="249"/>
      <c r="BS207" s="555"/>
    </row>
    <row r="208" spans="1:71" ht="15.75" thickBot="1" x14ac:dyDescent="0.3">
      <c r="A208" s="188"/>
      <c r="B208" s="116"/>
      <c r="C208" s="116"/>
      <c r="D208" s="116"/>
      <c r="E208" s="116"/>
      <c r="F208" s="116"/>
      <c r="G208" s="116"/>
      <c r="H208" s="116"/>
      <c r="I208" s="116"/>
      <c r="J208" s="117"/>
      <c r="K208" s="555"/>
      <c r="L208" s="188"/>
      <c r="M208" s="116"/>
      <c r="N208" s="116"/>
      <c r="O208" s="116"/>
      <c r="P208" s="116"/>
      <c r="Q208" s="116"/>
      <c r="R208" s="116"/>
      <c r="S208" s="116"/>
      <c r="T208" s="116"/>
      <c r="U208" s="117"/>
      <c r="V208" s="555"/>
      <c r="W208" s="188"/>
      <c r="X208" s="116"/>
      <c r="Y208" s="116"/>
      <c r="Z208" s="116"/>
      <c r="AA208" s="116"/>
      <c r="AB208" s="116"/>
      <c r="AC208" s="116"/>
      <c r="AD208" s="116"/>
      <c r="AE208" s="116"/>
      <c r="AF208" s="117"/>
      <c r="AG208" s="555"/>
      <c r="AH208" s="188"/>
      <c r="AI208" s="116"/>
      <c r="AJ208" s="116"/>
      <c r="AK208" s="116"/>
      <c r="AL208" s="116"/>
      <c r="AM208" s="116"/>
      <c r="AN208" s="116"/>
      <c r="AO208" s="116"/>
      <c r="AP208" s="116"/>
      <c r="AQ208" s="117"/>
      <c r="AR208" s="555"/>
      <c r="AS208" s="188"/>
      <c r="AT208" s="116"/>
      <c r="AU208" s="116"/>
      <c r="AV208" s="116"/>
      <c r="AW208" s="116"/>
      <c r="AX208" s="116"/>
      <c r="AY208" s="116"/>
      <c r="AZ208" s="116"/>
      <c r="BA208" s="116"/>
      <c r="BB208" s="117"/>
      <c r="BC208" s="555"/>
      <c r="BD208" s="236"/>
      <c r="BE208" s="237"/>
      <c r="BF208" s="237"/>
      <c r="BG208" s="237"/>
      <c r="BH208" s="237"/>
      <c r="BI208" s="237"/>
      <c r="BJ208" s="237"/>
      <c r="BK208" s="237"/>
      <c r="BL208" s="237"/>
      <c r="BM208" s="237"/>
      <c r="BN208" s="237"/>
      <c r="BO208" s="237"/>
      <c r="BP208" s="238"/>
      <c r="BQ208" s="246"/>
      <c r="BR208" s="249"/>
      <c r="BS208" s="555"/>
    </row>
    <row r="209" spans="1:71" s="186" customFormat="1" ht="15.75" thickBot="1" x14ac:dyDescent="0.3">
      <c r="A209" s="188"/>
      <c r="B209" s="585" t="s">
        <v>404</v>
      </c>
      <c r="C209" s="585" t="s">
        <v>439</v>
      </c>
      <c r="D209" s="587"/>
      <c r="E209" s="588"/>
      <c r="F209" s="589" t="s">
        <v>405</v>
      </c>
      <c r="G209" s="590"/>
      <c r="H209"/>
      <c r="I209"/>
      <c r="J209" s="117"/>
      <c r="K209" s="555"/>
      <c r="L209" s="188"/>
      <c r="M209" s="619" t="s">
        <v>404</v>
      </c>
      <c r="N209" s="585" t="s">
        <v>439</v>
      </c>
      <c r="O209" s="587"/>
      <c r="P209" s="588"/>
      <c r="Q209" s="589" t="s">
        <v>405</v>
      </c>
      <c r="R209" s="590"/>
      <c r="S209"/>
      <c r="T209"/>
      <c r="U209" s="117"/>
      <c r="V209" s="555"/>
      <c r="W209" s="188"/>
      <c r="X209" s="619" t="s">
        <v>404</v>
      </c>
      <c r="Y209" s="585" t="s">
        <v>439</v>
      </c>
      <c r="Z209" s="587"/>
      <c r="AA209" s="588"/>
      <c r="AB209" s="589" t="s">
        <v>405</v>
      </c>
      <c r="AC209" s="590"/>
      <c r="AD209"/>
      <c r="AE209"/>
      <c r="AF209" s="117"/>
      <c r="AG209" s="555"/>
      <c r="AH209" s="188"/>
      <c r="AI209" s="619" t="s">
        <v>404</v>
      </c>
      <c r="AJ209" s="585" t="s">
        <v>439</v>
      </c>
      <c r="AK209" s="587"/>
      <c r="AL209" s="588"/>
      <c r="AM209" s="589" t="s">
        <v>405</v>
      </c>
      <c r="AN209" s="590"/>
      <c r="AO209"/>
      <c r="AP209"/>
      <c r="AQ209" s="117"/>
      <c r="AR209" s="555"/>
      <c r="AS209" s="188"/>
      <c r="AT209" s="619" t="s">
        <v>404</v>
      </c>
      <c r="AU209" s="585" t="s">
        <v>439</v>
      </c>
      <c r="AV209" s="587"/>
      <c r="AW209" s="588"/>
      <c r="AX209" s="589" t="s">
        <v>405</v>
      </c>
      <c r="AY209" s="590"/>
      <c r="AZ209"/>
      <c r="BA209"/>
      <c r="BB209" s="117"/>
      <c r="BC209" s="555"/>
      <c r="BD209" s="236"/>
      <c r="BE209" s="585" t="s">
        <v>404</v>
      </c>
      <c r="BF209" s="585" t="s">
        <v>439</v>
      </c>
      <c r="BG209" s="587"/>
      <c r="BH209" s="588"/>
      <c r="BI209" s="589" t="s">
        <v>405</v>
      </c>
      <c r="BJ209" s="590"/>
      <c r="BK209" s="237"/>
      <c r="BL209" s="237"/>
      <c r="BM209" s="237"/>
      <c r="BN209" s="237"/>
      <c r="BO209" s="237"/>
      <c r="BP209" s="238"/>
      <c r="BQ209" s="246"/>
      <c r="BR209" s="249"/>
      <c r="BS209" s="555"/>
    </row>
    <row r="210" spans="1:71" s="186" customFormat="1" ht="30.75" customHeight="1" thickBot="1" x14ac:dyDescent="0.3">
      <c r="A210" s="188"/>
      <c r="B210" s="586"/>
      <c r="C210" s="591" t="s">
        <v>406</v>
      </c>
      <c r="D210" s="592"/>
      <c r="E210" s="593"/>
      <c r="F210" s="126" t="s">
        <v>434</v>
      </c>
      <c r="G210" s="127" t="s">
        <v>435</v>
      </c>
      <c r="H210"/>
      <c r="I210"/>
      <c r="J210" s="117"/>
      <c r="K210" s="555"/>
      <c r="L210" s="188"/>
      <c r="M210" s="620"/>
      <c r="N210" s="591" t="s">
        <v>406</v>
      </c>
      <c r="O210" s="621"/>
      <c r="P210" s="622"/>
      <c r="Q210" s="126" t="s">
        <v>434</v>
      </c>
      <c r="R210" s="127" t="s">
        <v>435</v>
      </c>
      <c r="S210"/>
      <c r="T210"/>
      <c r="U210" s="117"/>
      <c r="V210" s="555"/>
      <c r="W210" s="188"/>
      <c r="X210" s="620"/>
      <c r="Y210" s="591" t="s">
        <v>406</v>
      </c>
      <c r="Z210" s="621"/>
      <c r="AA210" s="622"/>
      <c r="AB210" s="126" t="s">
        <v>434</v>
      </c>
      <c r="AC210" s="127" t="s">
        <v>435</v>
      </c>
      <c r="AD210"/>
      <c r="AE210"/>
      <c r="AF210" s="117"/>
      <c r="AG210" s="555"/>
      <c r="AH210" s="188"/>
      <c r="AI210" s="620"/>
      <c r="AJ210" s="591" t="s">
        <v>406</v>
      </c>
      <c r="AK210" s="621"/>
      <c r="AL210" s="622"/>
      <c r="AM210" s="126" t="s">
        <v>434</v>
      </c>
      <c r="AN210" s="127" t="s">
        <v>435</v>
      </c>
      <c r="AO210"/>
      <c r="AP210"/>
      <c r="AQ210" s="117"/>
      <c r="AR210" s="555"/>
      <c r="AS210" s="188"/>
      <c r="AT210" s="620"/>
      <c r="AU210" s="591" t="s">
        <v>406</v>
      </c>
      <c r="AV210" s="621"/>
      <c r="AW210" s="622"/>
      <c r="AX210" s="126" t="s">
        <v>434</v>
      </c>
      <c r="AY210" s="127" t="s">
        <v>435</v>
      </c>
      <c r="AZ210"/>
      <c r="BA210"/>
      <c r="BB210" s="117"/>
      <c r="BC210" s="555"/>
      <c r="BD210" s="236"/>
      <c r="BE210" s="586"/>
      <c r="BF210" s="591" t="s">
        <v>406</v>
      </c>
      <c r="BG210" s="592"/>
      <c r="BH210" s="593"/>
      <c r="BI210" s="126" t="s">
        <v>434</v>
      </c>
      <c r="BJ210" s="127" t="s">
        <v>435</v>
      </c>
      <c r="BK210" s="237"/>
      <c r="BL210" s="237"/>
      <c r="BM210" s="237"/>
      <c r="BN210" s="237"/>
      <c r="BO210" s="237"/>
      <c r="BP210" s="238"/>
      <c r="BQ210" s="246"/>
      <c r="BR210" s="249"/>
      <c r="BS210" s="555"/>
    </row>
    <row r="211" spans="1:71" s="186" customFormat="1" ht="21.75" customHeight="1" thickBot="1" x14ac:dyDescent="0.3">
      <c r="A211" s="188"/>
      <c r="B211" s="128">
        <v>1</v>
      </c>
      <c r="C211" s="594" t="s">
        <v>407</v>
      </c>
      <c r="D211" s="595"/>
      <c r="E211" s="596"/>
      <c r="F211" s="131" t="s">
        <v>434</v>
      </c>
      <c r="G211" s="131"/>
      <c r="H211">
        <f t="shared" ref="H211:H227" si="124">IF(F211="SI",1,0)</f>
        <v>1</v>
      </c>
      <c r="I211">
        <f>IF(G211="NO",1,0)</f>
        <v>0</v>
      </c>
      <c r="J211" s="117"/>
      <c r="K211" s="555"/>
      <c r="L211" s="188"/>
      <c r="M211" s="128">
        <v>1</v>
      </c>
      <c r="N211" s="594" t="s">
        <v>407</v>
      </c>
      <c r="O211" s="595"/>
      <c r="P211" s="596"/>
      <c r="Q211" s="131"/>
      <c r="R211" s="131"/>
      <c r="S211">
        <f t="shared" ref="S211:S227" si="125">IF(Q211="SI",1,0)</f>
        <v>0</v>
      </c>
      <c r="T211">
        <f>IF(R211="NO",1,0)</f>
        <v>0</v>
      </c>
      <c r="U211" s="117"/>
      <c r="V211" s="555"/>
      <c r="W211" s="188"/>
      <c r="X211" s="128">
        <v>1</v>
      </c>
      <c r="Y211" s="594" t="s">
        <v>407</v>
      </c>
      <c r="Z211" s="595"/>
      <c r="AA211" s="596"/>
      <c r="AB211" s="131" t="s">
        <v>434</v>
      </c>
      <c r="AC211" s="131"/>
      <c r="AD211">
        <f t="shared" ref="AD211:AD228" si="126">IF(AB211="SI",1,0)</f>
        <v>1</v>
      </c>
      <c r="AE211">
        <f>IF(AC211="NO",1,0)</f>
        <v>0</v>
      </c>
      <c r="AF211" s="117"/>
      <c r="AG211" s="555"/>
      <c r="AH211" s="188"/>
      <c r="AI211" s="128">
        <v>1</v>
      </c>
      <c r="AJ211" s="594" t="s">
        <v>407</v>
      </c>
      <c r="AK211" s="595"/>
      <c r="AL211" s="596"/>
      <c r="AM211" s="131" t="s">
        <v>434</v>
      </c>
      <c r="AN211" s="131"/>
      <c r="AO211">
        <f t="shared" ref="AO211:AO228" si="127">IF(AM211="SI",1,0)</f>
        <v>1</v>
      </c>
      <c r="AP211">
        <f>IF(AN211="NO",1,0)</f>
        <v>0</v>
      </c>
      <c r="AQ211" s="117"/>
      <c r="AR211" s="555"/>
      <c r="AS211" s="188"/>
      <c r="AT211" s="128">
        <v>1</v>
      </c>
      <c r="AU211" s="594" t="s">
        <v>407</v>
      </c>
      <c r="AV211" s="595"/>
      <c r="AW211" s="596"/>
      <c r="AX211" s="131" t="s">
        <v>434</v>
      </c>
      <c r="AY211" s="131"/>
      <c r="AZ211">
        <f t="shared" ref="AZ211:AZ227" si="128">IF(AX211="SI",1,0)</f>
        <v>1</v>
      </c>
      <c r="BA211">
        <f>IF(AY211="NO",1,0)</f>
        <v>0</v>
      </c>
      <c r="BB211" s="117"/>
      <c r="BC211" s="555"/>
      <c r="BD211" s="236"/>
      <c r="BE211" s="128">
        <v>1</v>
      </c>
      <c r="BF211" s="594" t="s">
        <v>407</v>
      </c>
      <c r="BG211" s="595"/>
      <c r="BH211" s="596"/>
      <c r="BI211" s="131" t="str">
        <f>IF($BQ211=1,"SI","")</f>
        <v>SI</v>
      </c>
      <c r="BJ211" s="131" t="str">
        <f>IF($BQ211=0,"NO","")</f>
        <v/>
      </c>
      <c r="BK211" s="237">
        <f t="shared" ref="BK211:BK217" si="129">H211</f>
        <v>1</v>
      </c>
      <c r="BL211" s="237">
        <f t="shared" ref="BL211:BL217" si="130">S211</f>
        <v>0</v>
      </c>
      <c r="BM211" s="237">
        <f t="shared" ref="BM211:BM217" si="131">AD211</f>
        <v>1</v>
      </c>
      <c r="BN211" s="237">
        <f t="shared" ref="BN211:BN217" si="132">AO211</f>
        <v>1</v>
      </c>
      <c r="BO211" s="237">
        <f t="shared" ref="BO211:BO217" si="133">AZ211</f>
        <v>1</v>
      </c>
      <c r="BP211" s="244">
        <f t="shared" ref="BP211:BP217" si="134">COUNTIF(BK211:BO211,1)</f>
        <v>4</v>
      </c>
      <c r="BQ211" s="247">
        <f t="shared" ref="BQ211:BQ229" si="135">IF(BP211&gt;=3,1,0)</f>
        <v>1</v>
      </c>
      <c r="BR211" s="249"/>
      <c r="BS211" s="555"/>
    </row>
    <row r="212" spans="1:71" s="186" customFormat="1" ht="21.75" customHeight="1" thickBot="1" x14ac:dyDescent="0.3">
      <c r="A212" s="188"/>
      <c r="B212" s="129">
        <v>2</v>
      </c>
      <c r="C212" s="560" t="s">
        <v>408</v>
      </c>
      <c r="D212" s="561"/>
      <c r="E212" s="562"/>
      <c r="F212" s="132" t="s">
        <v>434</v>
      </c>
      <c r="G212" s="133"/>
      <c r="H212">
        <f t="shared" si="124"/>
        <v>1</v>
      </c>
      <c r="I212">
        <f t="shared" ref="I212:I227" si="136">IF(G212="SI",1,0)</f>
        <v>0</v>
      </c>
      <c r="J212" s="117"/>
      <c r="K212" s="555"/>
      <c r="L212" s="188"/>
      <c r="M212" s="129">
        <v>2</v>
      </c>
      <c r="N212" s="560" t="s">
        <v>408</v>
      </c>
      <c r="O212" s="561"/>
      <c r="P212" s="562"/>
      <c r="Q212" s="132"/>
      <c r="R212" s="133"/>
      <c r="S212">
        <f t="shared" si="125"/>
        <v>0</v>
      </c>
      <c r="T212">
        <f t="shared" ref="T212:T227" si="137">IF(R212="SI",1,0)</f>
        <v>0</v>
      </c>
      <c r="U212" s="117"/>
      <c r="V212" s="555"/>
      <c r="W212" s="188"/>
      <c r="X212" s="129">
        <v>2</v>
      </c>
      <c r="Y212" s="560" t="s">
        <v>408</v>
      </c>
      <c r="Z212" s="561"/>
      <c r="AA212" s="562"/>
      <c r="AB212" s="132" t="s">
        <v>434</v>
      </c>
      <c r="AC212" s="133"/>
      <c r="AD212">
        <f t="shared" si="126"/>
        <v>1</v>
      </c>
      <c r="AE212">
        <f t="shared" ref="AE212:AE227" si="138">IF(AC212="SI",1,0)</f>
        <v>0</v>
      </c>
      <c r="AF212" s="117"/>
      <c r="AG212" s="555"/>
      <c r="AH212" s="188"/>
      <c r="AI212" s="129">
        <v>2</v>
      </c>
      <c r="AJ212" s="560" t="s">
        <v>408</v>
      </c>
      <c r="AK212" s="561"/>
      <c r="AL212" s="562"/>
      <c r="AM212" s="132"/>
      <c r="AN212" s="133" t="s">
        <v>435</v>
      </c>
      <c r="AO212">
        <f t="shared" si="127"/>
        <v>0</v>
      </c>
      <c r="AP212">
        <f t="shared" ref="AP212:AP227" si="139">IF(AN212="SI",1,0)</f>
        <v>0</v>
      </c>
      <c r="AQ212" s="117"/>
      <c r="AR212" s="555"/>
      <c r="AS212" s="188"/>
      <c r="AT212" s="129">
        <v>2</v>
      </c>
      <c r="AU212" s="560" t="s">
        <v>408</v>
      </c>
      <c r="AV212" s="561"/>
      <c r="AW212" s="562"/>
      <c r="AX212" s="132" t="s">
        <v>434</v>
      </c>
      <c r="AY212" s="133"/>
      <c r="AZ212">
        <f t="shared" si="128"/>
        <v>1</v>
      </c>
      <c r="BA212">
        <f t="shared" ref="BA212:BA227" si="140">IF(AY212="SI",1,0)</f>
        <v>0</v>
      </c>
      <c r="BB212" s="117"/>
      <c r="BC212" s="555"/>
      <c r="BD212" s="236"/>
      <c r="BE212" s="129">
        <v>2</v>
      </c>
      <c r="BF212" s="560" t="s">
        <v>408</v>
      </c>
      <c r="BG212" s="561"/>
      <c r="BH212" s="562"/>
      <c r="BI212" s="131" t="str">
        <f t="shared" ref="BI212:BI229" si="141">IF($BQ212=1,"SI","")</f>
        <v>SI</v>
      </c>
      <c r="BJ212" s="131" t="str">
        <f t="shared" ref="BJ212:BJ229" si="142">IF($BQ212=0,"NO","")</f>
        <v/>
      </c>
      <c r="BK212" s="237">
        <f t="shared" si="129"/>
        <v>1</v>
      </c>
      <c r="BL212" s="237">
        <f t="shared" si="130"/>
        <v>0</v>
      </c>
      <c r="BM212" s="237">
        <f t="shared" si="131"/>
        <v>1</v>
      </c>
      <c r="BN212" s="237">
        <f t="shared" si="132"/>
        <v>0</v>
      </c>
      <c r="BO212" s="237">
        <f t="shared" si="133"/>
        <v>1</v>
      </c>
      <c r="BP212" s="244">
        <f t="shared" si="134"/>
        <v>3</v>
      </c>
      <c r="BQ212" s="247">
        <f t="shared" si="135"/>
        <v>1</v>
      </c>
      <c r="BR212" s="249"/>
      <c r="BS212" s="555"/>
    </row>
    <row r="213" spans="1:71" s="186" customFormat="1" ht="21.75" customHeight="1" thickBot="1" x14ac:dyDescent="0.3">
      <c r="A213" s="188"/>
      <c r="B213" s="129">
        <v>3</v>
      </c>
      <c r="C213" s="560" t="s">
        <v>409</v>
      </c>
      <c r="D213" s="561"/>
      <c r="E213" s="562"/>
      <c r="F213" s="132"/>
      <c r="G213" s="133" t="s">
        <v>435</v>
      </c>
      <c r="H213">
        <f t="shared" si="124"/>
        <v>0</v>
      </c>
      <c r="I213">
        <f t="shared" si="136"/>
        <v>0</v>
      </c>
      <c r="J213" s="117"/>
      <c r="K213" s="555"/>
      <c r="L213" s="188"/>
      <c r="M213" s="129">
        <v>3</v>
      </c>
      <c r="N213" s="560" t="s">
        <v>409</v>
      </c>
      <c r="O213" s="561"/>
      <c r="P213" s="562"/>
      <c r="Q213" s="132"/>
      <c r="R213" s="133"/>
      <c r="S213">
        <f t="shared" si="125"/>
        <v>0</v>
      </c>
      <c r="T213">
        <f t="shared" si="137"/>
        <v>0</v>
      </c>
      <c r="U213" s="117"/>
      <c r="V213" s="555"/>
      <c r="W213" s="188"/>
      <c r="X213" s="129">
        <v>3</v>
      </c>
      <c r="Y213" s="560" t="s">
        <v>409</v>
      </c>
      <c r="Z213" s="561"/>
      <c r="AA213" s="562"/>
      <c r="AB213" s="132" t="s">
        <v>434</v>
      </c>
      <c r="AC213" s="133"/>
      <c r="AD213">
        <f t="shared" si="126"/>
        <v>1</v>
      </c>
      <c r="AE213">
        <f t="shared" si="138"/>
        <v>0</v>
      </c>
      <c r="AF213" s="117"/>
      <c r="AG213" s="555"/>
      <c r="AH213" s="188"/>
      <c r="AI213" s="129">
        <v>3</v>
      </c>
      <c r="AJ213" s="560" t="s">
        <v>409</v>
      </c>
      <c r="AK213" s="561"/>
      <c r="AL213" s="562"/>
      <c r="AM213" s="132"/>
      <c r="AN213" s="133" t="s">
        <v>435</v>
      </c>
      <c r="AO213">
        <f t="shared" si="127"/>
        <v>0</v>
      </c>
      <c r="AP213">
        <f t="shared" si="139"/>
        <v>0</v>
      </c>
      <c r="AQ213" s="117"/>
      <c r="AR213" s="555"/>
      <c r="AS213" s="188"/>
      <c r="AT213" s="129">
        <v>3</v>
      </c>
      <c r="AU213" s="560" t="s">
        <v>409</v>
      </c>
      <c r="AV213" s="561"/>
      <c r="AW213" s="562"/>
      <c r="AX213" s="132"/>
      <c r="AY213" s="133" t="s">
        <v>435</v>
      </c>
      <c r="AZ213">
        <f t="shared" si="128"/>
        <v>0</v>
      </c>
      <c r="BA213">
        <f t="shared" si="140"/>
        <v>0</v>
      </c>
      <c r="BB213" s="117"/>
      <c r="BC213" s="555"/>
      <c r="BD213" s="236"/>
      <c r="BE213" s="129">
        <v>3</v>
      </c>
      <c r="BF213" s="560" t="s">
        <v>409</v>
      </c>
      <c r="BG213" s="561"/>
      <c r="BH213" s="562"/>
      <c r="BI213" s="131" t="str">
        <f t="shared" si="141"/>
        <v/>
      </c>
      <c r="BJ213" s="131" t="str">
        <f t="shared" si="142"/>
        <v>NO</v>
      </c>
      <c r="BK213" s="237">
        <f t="shared" si="129"/>
        <v>0</v>
      </c>
      <c r="BL213" s="237">
        <f t="shared" si="130"/>
        <v>0</v>
      </c>
      <c r="BM213" s="237">
        <f t="shared" si="131"/>
        <v>1</v>
      </c>
      <c r="BN213" s="237">
        <f t="shared" si="132"/>
        <v>0</v>
      </c>
      <c r="BO213" s="237">
        <f t="shared" si="133"/>
        <v>0</v>
      </c>
      <c r="BP213" s="244">
        <f t="shared" si="134"/>
        <v>1</v>
      </c>
      <c r="BQ213" s="247">
        <f t="shared" si="135"/>
        <v>0</v>
      </c>
      <c r="BR213" s="249"/>
      <c r="BS213" s="555"/>
    </row>
    <row r="214" spans="1:71" s="186" customFormat="1" ht="21.75" customHeight="1" thickBot="1" x14ac:dyDescent="0.3">
      <c r="A214" s="188"/>
      <c r="B214" s="129">
        <v>4</v>
      </c>
      <c r="C214" s="560" t="s">
        <v>410</v>
      </c>
      <c r="D214" s="561"/>
      <c r="E214" s="562"/>
      <c r="F214" s="132"/>
      <c r="G214" s="133" t="s">
        <v>435</v>
      </c>
      <c r="H214">
        <f t="shared" si="124"/>
        <v>0</v>
      </c>
      <c r="I214">
        <f t="shared" si="136"/>
        <v>0</v>
      </c>
      <c r="J214" s="117"/>
      <c r="K214" s="555"/>
      <c r="L214" s="188"/>
      <c r="M214" s="129">
        <v>4</v>
      </c>
      <c r="N214" s="560" t="s">
        <v>410</v>
      </c>
      <c r="O214" s="561"/>
      <c r="P214" s="562"/>
      <c r="Q214" s="132"/>
      <c r="R214" s="133"/>
      <c r="S214">
        <f t="shared" si="125"/>
        <v>0</v>
      </c>
      <c r="T214">
        <f t="shared" si="137"/>
        <v>0</v>
      </c>
      <c r="U214" s="117"/>
      <c r="V214" s="555"/>
      <c r="W214" s="188"/>
      <c r="X214" s="129">
        <v>4</v>
      </c>
      <c r="Y214" s="560" t="s">
        <v>410</v>
      </c>
      <c r="Z214" s="561"/>
      <c r="AA214" s="562"/>
      <c r="AB214" s="132" t="s">
        <v>434</v>
      </c>
      <c r="AC214" s="133"/>
      <c r="AD214">
        <f t="shared" si="126"/>
        <v>1</v>
      </c>
      <c r="AE214">
        <f t="shared" si="138"/>
        <v>0</v>
      </c>
      <c r="AF214" s="117"/>
      <c r="AG214" s="555"/>
      <c r="AH214" s="188"/>
      <c r="AI214" s="129">
        <v>4</v>
      </c>
      <c r="AJ214" s="560" t="s">
        <v>410</v>
      </c>
      <c r="AK214" s="561"/>
      <c r="AL214" s="562"/>
      <c r="AM214" s="132"/>
      <c r="AN214" s="133" t="s">
        <v>435</v>
      </c>
      <c r="AO214">
        <f t="shared" si="127"/>
        <v>0</v>
      </c>
      <c r="AP214">
        <f t="shared" si="139"/>
        <v>0</v>
      </c>
      <c r="AQ214" s="117"/>
      <c r="AR214" s="555"/>
      <c r="AS214" s="188"/>
      <c r="AT214" s="129">
        <v>4</v>
      </c>
      <c r="AU214" s="560" t="s">
        <v>410</v>
      </c>
      <c r="AV214" s="561"/>
      <c r="AW214" s="562"/>
      <c r="AX214" s="132"/>
      <c r="AY214" s="133" t="s">
        <v>435</v>
      </c>
      <c r="AZ214">
        <f t="shared" si="128"/>
        <v>0</v>
      </c>
      <c r="BA214">
        <f t="shared" si="140"/>
        <v>0</v>
      </c>
      <c r="BB214" s="117"/>
      <c r="BC214" s="555"/>
      <c r="BD214" s="236"/>
      <c r="BE214" s="129">
        <v>4</v>
      </c>
      <c r="BF214" s="560" t="s">
        <v>410</v>
      </c>
      <c r="BG214" s="561"/>
      <c r="BH214" s="562"/>
      <c r="BI214" s="131" t="str">
        <f t="shared" si="141"/>
        <v/>
      </c>
      <c r="BJ214" s="131" t="str">
        <f t="shared" si="142"/>
        <v>NO</v>
      </c>
      <c r="BK214" s="237">
        <f t="shared" si="129"/>
        <v>0</v>
      </c>
      <c r="BL214" s="237">
        <f t="shared" si="130"/>
        <v>0</v>
      </c>
      <c r="BM214" s="237">
        <f t="shared" si="131"/>
        <v>1</v>
      </c>
      <c r="BN214" s="237">
        <f t="shared" si="132"/>
        <v>0</v>
      </c>
      <c r="BO214" s="237">
        <f t="shared" si="133"/>
        <v>0</v>
      </c>
      <c r="BP214" s="244">
        <f t="shared" si="134"/>
        <v>1</v>
      </c>
      <c r="BQ214" s="247">
        <f t="shared" si="135"/>
        <v>0</v>
      </c>
      <c r="BR214" s="249"/>
      <c r="BS214" s="555"/>
    </row>
    <row r="215" spans="1:71" s="186" customFormat="1" ht="21.75" customHeight="1" thickBot="1" x14ac:dyDescent="0.3">
      <c r="A215" s="188"/>
      <c r="B215" s="129">
        <v>5</v>
      </c>
      <c r="C215" s="560" t="s">
        <v>411</v>
      </c>
      <c r="D215" s="561"/>
      <c r="E215" s="562"/>
      <c r="F215" s="132" t="s">
        <v>434</v>
      </c>
      <c r="G215" s="133"/>
      <c r="H215">
        <f t="shared" si="124"/>
        <v>1</v>
      </c>
      <c r="I215">
        <f t="shared" si="136"/>
        <v>0</v>
      </c>
      <c r="J215" s="117"/>
      <c r="K215" s="555"/>
      <c r="L215" s="188"/>
      <c r="M215" s="129">
        <v>5</v>
      </c>
      <c r="N215" s="560" t="s">
        <v>411</v>
      </c>
      <c r="O215" s="561"/>
      <c r="P215" s="562"/>
      <c r="Q215" s="132"/>
      <c r="R215" s="133"/>
      <c r="S215">
        <f t="shared" si="125"/>
        <v>0</v>
      </c>
      <c r="T215">
        <f t="shared" si="137"/>
        <v>0</v>
      </c>
      <c r="U215" s="117"/>
      <c r="V215" s="555"/>
      <c r="W215" s="188"/>
      <c r="X215" s="129">
        <v>5</v>
      </c>
      <c r="Y215" s="560" t="s">
        <v>411</v>
      </c>
      <c r="Z215" s="561"/>
      <c r="AA215" s="562"/>
      <c r="AB215" s="132" t="s">
        <v>434</v>
      </c>
      <c r="AC215" s="133"/>
      <c r="AD215">
        <f t="shared" si="126"/>
        <v>1</v>
      </c>
      <c r="AE215">
        <f t="shared" si="138"/>
        <v>0</v>
      </c>
      <c r="AF215" s="117"/>
      <c r="AG215" s="555"/>
      <c r="AH215" s="188"/>
      <c r="AI215" s="129">
        <v>5</v>
      </c>
      <c r="AJ215" s="560" t="s">
        <v>411</v>
      </c>
      <c r="AK215" s="561"/>
      <c r="AL215" s="562"/>
      <c r="AM215" s="132" t="s">
        <v>434</v>
      </c>
      <c r="AN215" s="133"/>
      <c r="AO215">
        <f t="shared" si="127"/>
        <v>1</v>
      </c>
      <c r="AP215">
        <f t="shared" si="139"/>
        <v>0</v>
      </c>
      <c r="AQ215" s="117"/>
      <c r="AR215" s="555"/>
      <c r="AS215" s="188"/>
      <c r="AT215" s="129">
        <v>5</v>
      </c>
      <c r="AU215" s="560" t="s">
        <v>411</v>
      </c>
      <c r="AV215" s="561"/>
      <c r="AW215" s="562"/>
      <c r="AX215" s="132" t="s">
        <v>434</v>
      </c>
      <c r="AY215" s="133"/>
      <c r="AZ215">
        <f t="shared" si="128"/>
        <v>1</v>
      </c>
      <c r="BA215">
        <f t="shared" si="140"/>
        <v>0</v>
      </c>
      <c r="BB215" s="117"/>
      <c r="BC215" s="555"/>
      <c r="BD215" s="236"/>
      <c r="BE215" s="129">
        <v>5</v>
      </c>
      <c r="BF215" s="560" t="s">
        <v>411</v>
      </c>
      <c r="BG215" s="561"/>
      <c r="BH215" s="562"/>
      <c r="BI215" s="131" t="str">
        <f t="shared" si="141"/>
        <v>SI</v>
      </c>
      <c r="BJ215" s="131" t="str">
        <f t="shared" si="142"/>
        <v/>
      </c>
      <c r="BK215" s="237">
        <f t="shared" si="129"/>
        <v>1</v>
      </c>
      <c r="BL215" s="237">
        <f t="shared" si="130"/>
        <v>0</v>
      </c>
      <c r="BM215" s="237">
        <f t="shared" si="131"/>
        <v>1</v>
      </c>
      <c r="BN215" s="237">
        <f t="shared" si="132"/>
        <v>1</v>
      </c>
      <c r="BO215" s="237">
        <f t="shared" si="133"/>
        <v>1</v>
      </c>
      <c r="BP215" s="244">
        <f t="shared" si="134"/>
        <v>4</v>
      </c>
      <c r="BQ215" s="247">
        <f t="shared" si="135"/>
        <v>1</v>
      </c>
      <c r="BR215" s="249"/>
      <c r="BS215" s="555"/>
    </row>
    <row r="216" spans="1:71" s="186" customFormat="1" ht="21.75" customHeight="1" thickBot="1" x14ac:dyDescent="0.3">
      <c r="A216" s="188"/>
      <c r="B216" s="129">
        <v>6</v>
      </c>
      <c r="C216" s="560" t="s">
        <v>412</v>
      </c>
      <c r="D216" s="561"/>
      <c r="E216" s="562"/>
      <c r="F216" s="132" t="s">
        <v>434</v>
      </c>
      <c r="G216" s="133"/>
      <c r="H216">
        <f t="shared" si="124"/>
        <v>1</v>
      </c>
      <c r="I216">
        <f t="shared" si="136"/>
        <v>0</v>
      </c>
      <c r="J216" s="117"/>
      <c r="K216" s="555"/>
      <c r="L216" s="188"/>
      <c r="M216" s="129">
        <v>6</v>
      </c>
      <c r="N216" s="560" t="s">
        <v>412</v>
      </c>
      <c r="O216" s="561"/>
      <c r="P216" s="562"/>
      <c r="Q216" s="132"/>
      <c r="R216" s="133"/>
      <c r="S216">
        <f t="shared" si="125"/>
        <v>0</v>
      </c>
      <c r="T216">
        <f t="shared" si="137"/>
        <v>0</v>
      </c>
      <c r="U216" s="117"/>
      <c r="V216" s="555"/>
      <c r="W216" s="188"/>
      <c r="X216" s="129">
        <v>6</v>
      </c>
      <c r="Y216" s="560" t="s">
        <v>412</v>
      </c>
      <c r="Z216" s="561"/>
      <c r="AA216" s="562"/>
      <c r="AB216" s="132" t="s">
        <v>434</v>
      </c>
      <c r="AC216" s="133"/>
      <c r="AD216">
        <f t="shared" si="126"/>
        <v>1</v>
      </c>
      <c r="AE216">
        <f t="shared" si="138"/>
        <v>0</v>
      </c>
      <c r="AF216" s="117"/>
      <c r="AG216" s="555"/>
      <c r="AH216" s="188"/>
      <c r="AI216" s="129">
        <v>6</v>
      </c>
      <c r="AJ216" s="560" t="s">
        <v>412</v>
      </c>
      <c r="AK216" s="561"/>
      <c r="AL216" s="562"/>
      <c r="AM216" s="132" t="s">
        <v>434</v>
      </c>
      <c r="AN216" s="133"/>
      <c r="AO216">
        <f t="shared" si="127"/>
        <v>1</v>
      </c>
      <c r="AP216">
        <f t="shared" si="139"/>
        <v>0</v>
      </c>
      <c r="AQ216" s="117"/>
      <c r="AR216" s="555"/>
      <c r="AS216" s="188"/>
      <c r="AT216" s="129">
        <v>6</v>
      </c>
      <c r="AU216" s="560" t="s">
        <v>412</v>
      </c>
      <c r="AV216" s="561"/>
      <c r="AW216" s="562"/>
      <c r="AX216" s="132" t="s">
        <v>434</v>
      </c>
      <c r="AY216" s="133"/>
      <c r="AZ216">
        <f t="shared" si="128"/>
        <v>1</v>
      </c>
      <c r="BA216">
        <f t="shared" si="140"/>
        <v>0</v>
      </c>
      <c r="BB216" s="117"/>
      <c r="BC216" s="555"/>
      <c r="BD216" s="236"/>
      <c r="BE216" s="129">
        <v>6</v>
      </c>
      <c r="BF216" s="560" t="s">
        <v>412</v>
      </c>
      <c r="BG216" s="561"/>
      <c r="BH216" s="562"/>
      <c r="BI216" s="131" t="str">
        <f t="shared" si="141"/>
        <v>SI</v>
      </c>
      <c r="BJ216" s="131" t="str">
        <f t="shared" si="142"/>
        <v/>
      </c>
      <c r="BK216" s="237">
        <f t="shared" si="129"/>
        <v>1</v>
      </c>
      <c r="BL216" s="237">
        <f t="shared" si="130"/>
        <v>0</v>
      </c>
      <c r="BM216" s="237">
        <f t="shared" si="131"/>
        <v>1</v>
      </c>
      <c r="BN216" s="237">
        <f t="shared" si="132"/>
        <v>1</v>
      </c>
      <c r="BO216" s="237">
        <f t="shared" si="133"/>
        <v>1</v>
      </c>
      <c r="BP216" s="244">
        <f t="shared" si="134"/>
        <v>4</v>
      </c>
      <c r="BQ216" s="247">
        <f t="shared" si="135"/>
        <v>1</v>
      </c>
      <c r="BR216" s="249"/>
      <c r="BS216" s="555"/>
    </row>
    <row r="217" spans="1:71" s="186" customFormat="1" ht="21.75" customHeight="1" thickBot="1" x14ac:dyDescent="0.3">
      <c r="A217" s="188"/>
      <c r="B217" s="129">
        <v>7</v>
      </c>
      <c r="C217" s="560" t="s">
        <v>413</v>
      </c>
      <c r="D217" s="561"/>
      <c r="E217" s="562"/>
      <c r="F217" s="132" t="s">
        <v>434</v>
      </c>
      <c r="G217" s="133"/>
      <c r="H217">
        <f t="shared" si="124"/>
        <v>1</v>
      </c>
      <c r="I217">
        <f t="shared" si="136"/>
        <v>0</v>
      </c>
      <c r="J217" s="117"/>
      <c r="K217" s="555"/>
      <c r="L217" s="188"/>
      <c r="M217" s="129">
        <v>7</v>
      </c>
      <c r="N217" s="560" t="s">
        <v>413</v>
      </c>
      <c r="O217" s="561"/>
      <c r="P217" s="562"/>
      <c r="Q217" s="132"/>
      <c r="R217" s="133"/>
      <c r="S217">
        <f t="shared" si="125"/>
        <v>0</v>
      </c>
      <c r="T217">
        <f t="shared" si="137"/>
        <v>0</v>
      </c>
      <c r="U217" s="117"/>
      <c r="V217" s="555"/>
      <c r="W217" s="188"/>
      <c r="X217" s="129">
        <v>7</v>
      </c>
      <c r="Y217" s="560" t="s">
        <v>413</v>
      </c>
      <c r="Z217" s="561"/>
      <c r="AA217" s="562"/>
      <c r="AB217" s="132" t="s">
        <v>434</v>
      </c>
      <c r="AC217" s="133"/>
      <c r="AD217">
        <f t="shared" si="126"/>
        <v>1</v>
      </c>
      <c r="AE217">
        <f t="shared" si="138"/>
        <v>0</v>
      </c>
      <c r="AF217" s="117"/>
      <c r="AG217" s="555"/>
      <c r="AH217" s="188"/>
      <c r="AI217" s="129">
        <v>7</v>
      </c>
      <c r="AJ217" s="560" t="s">
        <v>413</v>
      </c>
      <c r="AK217" s="561"/>
      <c r="AL217" s="562"/>
      <c r="AM217" s="132" t="s">
        <v>434</v>
      </c>
      <c r="AN217" s="133"/>
      <c r="AO217">
        <f t="shared" si="127"/>
        <v>1</v>
      </c>
      <c r="AP217">
        <f t="shared" si="139"/>
        <v>0</v>
      </c>
      <c r="AQ217" s="117"/>
      <c r="AR217" s="555"/>
      <c r="AS217" s="188"/>
      <c r="AT217" s="129">
        <v>7</v>
      </c>
      <c r="AU217" s="560" t="s">
        <v>413</v>
      </c>
      <c r="AV217" s="561"/>
      <c r="AW217" s="562"/>
      <c r="AX217" s="132" t="s">
        <v>434</v>
      </c>
      <c r="AY217" s="133"/>
      <c r="AZ217">
        <f t="shared" si="128"/>
        <v>1</v>
      </c>
      <c r="BA217">
        <f t="shared" si="140"/>
        <v>0</v>
      </c>
      <c r="BB217" s="117"/>
      <c r="BC217" s="555"/>
      <c r="BD217" s="236"/>
      <c r="BE217" s="129">
        <v>7</v>
      </c>
      <c r="BF217" s="560" t="s">
        <v>413</v>
      </c>
      <c r="BG217" s="561"/>
      <c r="BH217" s="562"/>
      <c r="BI217" s="131" t="str">
        <f t="shared" si="141"/>
        <v>SI</v>
      </c>
      <c r="BJ217" s="131" t="str">
        <f t="shared" si="142"/>
        <v/>
      </c>
      <c r="BK217" s="237">
        <f t="shared" si="129"/>
        <v>1</v>
      </c>
      <c r="BL217" s="237">
        <f t="shared" si="130"/>
        <v>0</v>
      </c>
      <c r="BM217" s="237">
        <f t="shared" si="131"/>
        <v>1</v>
      </c>
      <c r="BN217" s="237">
        <f t="shared" si="132"/>
        <v>1</v>
      </c>
      <c r="BO217" s="237">
        <f t="shared" si="133"/>
        <v>1</v>
      </c>
      <c r="BP217" s="244">
        <f t="shared" si="134"/>
        <v>4</v>
      </c>
      <c r="BQ217" s="247">
        <f t="shared" si="135"/>
        <v>1</v>
      </c>
      <c r="BR217" s="249"/>
      <c r="BS217" s="555"/>
    </row>
    <row r="218" spans="1:71" s="186" customFormat="1" ht="35.25" customHeight="1" thickBot="1" x14ac:dyDescent="0.3">
      <c r="A218" s="188"/>
      <c r="B218" s="129">
        <v>8</v>
      </c>
      <c r="C218" s="560" t="s">
        <v>414</v>
      </c>
      <c r="D218" s="561"/>
      <c r="E218" s="562"/>
      <c r="F218" s="132"/>
      <c r="G218" s="133" t="s">
        <v>435</v>
      </c>
      <c r="H218">
        <f t="shared" si="124"/>
        <v>0</v>
      </c>
      <c r="I218">
        <f t="shared" si="136"/>
        <v>0</v>
      </c>
      <c r="J218" s="117"/>
      <c r="K218" s="555"/>
      <c r="L218" s="188"/>
      <c r="M218" s="129">
        <v>8</v>
      </c>
      <c r="N218" s="560" t="s">
        <v>414</v>
      </c>
      <c r="O218" s="561"/>
      <c r="P218" s="562"/>
      <c r="Q218" s="132"/>
      <c r="R218" s="133"/>
      <c r="S218">
        <f t="shared" si="125"/>
        <v>0</v>
      </c>
      <c r="T218">
        <f t="shared" si="137"/>
        <v>0</v>
      </c>
      <c r="U218" s="117"/>
      <c r="V218" s="555"/>
      <c r="W218" s="188"/>
      <c r="X218" s="129">
        <v>8</v>
      </c>
      <c r="Y218" s="560" t="s">
        <v>414</v>
      </c>
      <c r="Z218" s="561"/>
      <c r="AA218" s="562"/>
      <c r="AB218" s="132" t="s">
        <v>434</v>
      </c>
      <c r="AC218" s="133"/>
      <c r="AD218">
        <f t="shared" si="126"/>
        <v>1</v>
      </c>
      <c r="AE218">
        <f t="shared" si="138"/>
        <v>0</v>
      </c>
      <c r="AF218" s="117"/>
      <c r="AG218" s="555"/>
      <c r="AH218" s="188"/>
      <c r="AI218" s="129">
        <v>8</v>
      </c>
      <c r="AJ218" s="560" t="s">
        <v>414</v>
      </c>
      <c r="AK218" s="561"/>
      <c r="AL218" s="562"/>
      <c r="AM218" s="132"/>
      <c r="AN218" s="251" t="s">
        <v>435</v>
      </c>
      <c r="AO218">
        <f t="shared" si="127"/>
        <v>0</v>
      </c>
      <c r="AP218">
        <f t="shared" si="139"/>
        <v>0</v>
      </c>
      <c r="AQ218" s="117"/>
      <c r="AR218" s="555"/>
      <c r="AS218" s="188"/>
      <c r="AT218" s="129">
        <v>8</v>
      </c>
      <c r="AU218" s="560" t="s">
        <v>414</v>
      </c>
      <c r="AV218" s="561"/>
      <c r="AW218" s="562"/>
      <c r="AX218" s="132"/>
      <c r="AY218" s="133" t="s">
        <v>435</v>
      </c>
      <c r="AZ218">
        <f t="shared" si="128"/>
        <v>0</v>
      </c>
      <c r="BA218">
        <f t="shared" si="140"/>
        <v>0</v>
      </c>
      <c r="BB218" s="117"/>
      <c r="BC218" s="555"/>
      <c r="BD218" s="236"/>
      <c r="BE218" s="129">
        <v>8</v>
      </c>
      <c r="BF218" s="560" t="s">
        <v>414</v>
      </c>
      <c r="BG218" s="561"/>
      <c r="BH218" s="562"/>
      <c r="BI218" s="131" t="str">
        <f t="shared" si="141"/>
        <v/>
      </c>
      <c r="BJ218" s="131" t="str">
        <f t="shared" si="142"/>
        <v>NO</v>
      </c>
      <c r="BK218" s="237">
        <f t="shared" ref="BK218:BK229" si="143">H218</f>
        <v>0</v>
      </c>
      <c r="BL218" s="237">
        <f t="shared" ref="BL218:BL229" si="144">S218</f>
        <v>0</v>
      </c>
      <c r="BM218" s="237">
        <f t="shared" ref="BM218:BM229" si="145">AD218</f>
        <v>1</v>
      </c>
      <c r="BN218" s="237">
        <f t="shared" ref="BN218:BN229" si="146">AO218</f>
        <v>0</v>
      </c>
      <c r="BO218" s="237">
        <f t="shared" ref="BO218:BO229" si="147">AZ218</f>
        <v>0</v>
      </c>
      <c r="BP218" s="244">
        <f t="shared" ref="BP218:BP229" si="148">COUNTIF(BK218:BO218,1)</f>
        <v>1</v>
      </c>
      <c r="BQ218" s="247">
        <f t="shared" si="135"/>
        <v>0</v>
      </c>
      <c r="BR218" s="249"/>
      <c r="BS218" s="555"/>
    </row>
    <row r="219" spans="1:71" s="186" customFormat="1" ht="28.5" customHeight="1" thickBot="1" x14ac:dyDescent="0.3">
      <c r="A219" s="188"/>
      <c r="B219" s="129">
        <v>9</v>
      </c>
      <c r="C219" s="560" t="s">
        <v>415</v>
      </c>
      <c r="D219" s="561"/>
      <c r="E219" s="562"/>
      <c r="F219" s="132" t="s">
        <v>434</v>
      </c>
      <c r="G219" s="133"/>
      <c r="H219">
        <f t="shared" si="124"/>
        <v>1</v>
      </c>
      <c r="I219">
        <f t="shared" si="136"/>
        <v>0</v>
      </c>
      <c r="J219" s="117"/>
      <c r="K219" s="555"/>
      <c r="L219" s="188"/>
      <c r="M219" s="129">
        <v>9</v>
      </c>
      <c r="N219" s="560" t="s">
        <v>415</v>
      </c>
      <c r="O219" s="561"/>
      <c r="P219" s="562"/>
      <c r="Q219" s="132"/>
      <c r="R219" s="133"/>
      <c r="S219">
        <f t="shared" si="125"/>
        <v>0</v>
      </c>
      <c r="T219">
        <f t="shared" si="137"/>
        <v>0</v>
      </c>
      <c r="U219" s="117"/>
      <c r="V219" s="555"/>
      <c r="W219" s="188"/>
      <c r="X219" s="129">
        <v>9</v>
      </c>
      <c r="Y219" s="560" t="s">
        <v>415</v>
      </c>
      <c r="Z219" s="561"/>
      <c r="AA219" s="562"/>
      <c r="AB219" s="132" t="s">
        <v>434</v>
      </c>
      <c r="AC219" s="133"/>
      <c r="AD219">
        <f t="shared" si="126"/>
        <v>1</v>
      </c>
      <c r="AE219">
        <f t="shared" si="138"/>
        <v>0</v>
      </c>
      <c r="AF219" s="117"/>
      <c r="AG219" s="555"/>
      <c r="AH219" s="188"/>
      <c r="AI219" s="129">
        <v>9</v>
      </c>
      <c r="AJ219" s="560" t="s">
        <v>415</v>
      </c>
      <c r="AK219" s="561"/>
      <c r="AL219" s="562"/>
      <c r="AM219" s="132"/>
      <c r="AN219" s="251" t="s">
        <v>435</v>
      </c>
      <c r="AO219">
        <f t="shared" si="127"/>
        <v>0</v>
      </c>
      <c r="AP219">
        <f t="shared" si="139"/>
        <v>0</v>
      </c>
      <c r="AQ219" s="117"/>
      <c r="AR219" s="555"/>
      <c r="AS219" s="188"/>
      <c r="AT219" s="129">
        <v>9</v>
      </c>
      <c r="AU219" s="560" t="s">
        <v>415</v>
      </c>
      <c r="AV219" s="561"/>
      <c r="AW219" s="562"/>
      <c r="AX219" s="132"/>
      <c r="AY219" s="133" t="s">
        <v>435</v>
      </c>
      <c r="AZ219">
        <f t="shared" si="128"/>
        <v>0</v>
      </c>
      <c r="BA219">
        <f t="shared" si="140"/>
        <v>0</v>
      </c>
      <c r="BB219" s="117"/>
      <c r="BC219" s="555"/>
      <c r="BD219" s="236"/>
      <c r="BE219" s="129">
        <v>9</v>
      </c>
      <c r="BF219" s="560" t="s">
        <v>415</v>
      </c>
      <c r="BG219" s="561"/>
      <c r="BH219" s="562"/>
      <c r="BI219" s="131" t="str">
        <f t="shared" si="141"/>
        <v/>
      </c>
      <c r="BJ219" s="131" t="str">
        <f t="shared" si="142"/>
        <v>NO</v>
      </c>
      <c r="BK219" s="237">
        <f t="shared" si="143"/>
        <v>1</v>
      </c>
      <c r="BL219" s="237">
        <f t="shared" si="144"/>
        <v>0</v>
      </c>
      <c r="BM219" s="237">
        <f t="shared" si="145"/>
        <v>1</v>
      </c>
      <c r="BN219" s="237">
        <f t="shared" si="146"/>
        <v>0</v>
      </c>
      <c r="BO219" s="237">
        <f t="shared" si="147"/>
        <v>0</v>
      </c>
      <c r="BP219" s="244">
        <f t="shared" si="148"/>
        <v>2</v>
      </c>
      <c r="BQ219" s="247">
        <f t="shared" si="135"/>
        <v>0</v>
      </c>
      <c r="BR219" s="249"/>
      <c r="BS219" s="555"/>
    </row>
    <row r="220" spans="1:71" s="186" customFormat="1" ht="27.75" customHeight="1" thickBot="1" x14ac:dyDescent="0.3">
      <c r="A220" s="188"/>
      <c r="B220" s="129">
        <v>10</v>
      </c>
      <c r="C220" s="560" t="s">
        <v>416</v>
      </c>
      <c r="D220" s="561"/>
      <c r="E220" s="562"/>
      <c r="F220" s="132" t="s">
        <v>434</v>
      </c>
      <c r="G220" s="133"/>
      <c r="H220">
        <f t="shared" si="124"/>
        <v>1</v>
      </c>
      <c r="I220">
        <f t="shared" si="136"/>
        <v>0</v>
      </c>
      <c r="J220" s="117"/>
      <c r="K220" s="555"/>
      <c r="L220" s="188"/>
      <c r="M220" s="129">
        <v>10</v>
      </c>
      <c r="N220" s="560" t="s">
        <v>416</v>
      </c>
      <c r="O220" s="561"/>
      <c r="P220" s="562"/>
      <c r="Q220" s="132"/>
      <c r="R220" s="133"/>
      <c r="S220">
        <f t="shared" si="125"/>
        <v>0</v>
      </c>
      <c r="T220">
        <f t="shared" si="137"/>
        <v>0</v>
      </c>
      <c r="U220" s="117"/>
      <c r="V220" s="555"/>
      <c r="W220" s="188"/>
      <c r="X220" s="129">
        <v>10</v>
      </c>
      <c r="Y220" s="560" t="s">
        <v>416</v>
      </c>
      <c r="Z220" s="561"/>
      <c r="AA220" s="562"/>
      <c r="AB220" s="132" t="s">
        <v>434</v>
      </c>
      <c r="AC220" s="133"/>
      <c r="AD220">
        <f t="shared" si="126"/>
        <v>1</v>
      </c>
      <c r="AE220">
        <f t="shared" si="138"/>
        <v>0</v>
      </c>
      <c r="AF220" s="117"/>
      <c r="AG220" s="555"/>
      <c r="AH220" s="188"/>
      <c r="AI220" s="129">
        <v>10</v>
      </c>
      <c r="AJ220" s="560" t="s">
        <v>416</v>
      </c>
      <c r="AK220" s="561"/>
      <c r="AL220" s="562"/>
      <c r="AM220" s="132" t="s">
        <v>434</v>
      </c>
      <c r="AN220" s="133"/>
      <c r="AO220">
        <f t="shared" si="127"/>
        <v>1</v>
      </c>
      <c r="AP220">
        <f t="shared" si="139"/>
        <v>0</v>
      </c>
      <c r="AQ220" s="117"/>
      <c r="AR220" s="555"/>
      <c r="AS220" s="188"/>
      <c r="AT220" s="129">
        <v>10</v>
      </c>
      <c r="AU220" s="560" t="s">
        <v>416</v>
      </c>
      <c r="AV220" s="561"/>
      <c r="AW220" s="562"/>
      <c r="AX220" s="132" t="s">
        <v>434</v>
      </c>
      <c r="AY220" s="133"/>
      <c r="AZ220">
        <f t="shared" si="128"/>
        <v>1</v>
      </c>
      <c r="BA220">
        <f t="shared" si="140"/>
        <v>0</v>
      </c>
      <c r="BB220" s="117"/>
      <c r="BC220" s="555"/>
      <c r="BD220" s="236"/>
      <c r="BE220" s="129">
        <v>10</v>
      </c>
      <c r="BF220" s="560" t="s">
        <v>416</v>
      </c>
      <c r="BG220" s="561"/>
      <c r="BH220" s="562"/>
      <c r="BI220" s="131" t="str">
        <f t="shared" si="141"/>
        <v>SI</v>
      </c>
      <c r="BJ220" s="131" t="str">
        <f t="shared" si="142"/>
        <v/>
      </c>
      <c r="BK220" s="237">
        <f t="shared" si="143"/>
        <v>1</v>
      </c>
      <c r="BL220" s="237">
        <f t="shared" si="144"/>
        <v>0</v>
      </c>
      <c r="BM220" s="237">
        <f t="shared" si="145"/>
        <v>1</v>
      </c>
      <c r="BN220" s="237">
        <f t="shared" si="146"/>
        <v>1</v>
      </c>
      <c r="BO220" s="237">
        <f t="shared" si="147"/>
        <v>1</v>
      </c>
      <c r="BP220" s="244">
        <f t="shared" si="148"/>
        <v>4</v>
      </c>
      <c r="BQ220" s="247">
        <f t="shared" si="135"/>
        <v>1</v>
      </c>
      <c r="BR220" s="249"/>
      <c r="BS220" s="555"/>
    </row>
    <row r="221" spans="1:71" s="186" customFormat="1" ht="21.75" customHeight="1" thickBot="1" x14ac:dyDescent="0.3">
      <c r="A221" s="188"/>
      <c r="B221" s="129">
        <v>11</v>
      </c>
      <c r="C221" s="560" t="s">
        <v>417</v>
      </c>
      <c r="D221" s="561"/>
      <c r="E221" s="562"/>
      <c r="F221" s="132" t="s">
        <v>434</v>
      </c>
      <c r="G221" s="133"/>
      <c r="H221">
        <f t="shared" si="124"/>
        <v>1</v>
      </c>
      <c r="I221">
        <f t="shared" si="136"/>
        <v>0</v>
      </c>
      <c r="J221" s="117"/>
      <c r="K221" s="555"/>
      <c r="L221" s="188"/>
      <c r="M221" s="129">
        <v>11</v>
      </c>
      <c r="N221" s="560" t="s">
        <v>417</v>
      </c>
      <c r="O221" s="561"/>
      <c r="P221" s="562"/>
      <c r="Q221" s="132"/>
      <c r="R221" s="133"/>
      <c r="S221">
        <f t="shared" si="125"/>
        <v>0</v>
      </c>
      <c r="T221">
        <f t="shared" si="137"/>
        <v>0</v>
      </c>
      <c r="U221" s="117"/>
      <c r="V221" s="555"/>
      <c r="W221" s="188"/>
      <c r="X221" s="129">
        <v>11</v>
      </c>
      <c r="Y221" s="560" t="s">
        <v>417</v>
      </c>
      <c r="Z221" s="561"/>
      <c r="AA221" s="562"/>
      <c r="AB221" s="132" t="s">
        <v>434</v>
      </c>
      <c r="AC221" s="133"/>
      <c r="AD221">
        <f t="shared" si="126"/>
        <v>1</v>
      </c>
      <c r="AE221">
        <f t="shared" si="138"/>
        <v>0</v>
      </c>
      <c r="AF221" s="117"/>
      <c r="AG221" s="555"/>
      <c r="AH221" s="188"/>
      <c r="AI221" s="129">
        <v>11</v>
      </c>
      <c r="AJ221" s="560" t="s">
        <v>417</v>
      </c>
      <c r="AK221" s="561"/>
      <c r="AL221" s="562"/>
      <c r="AM221" s="132" t="s">
        <v>434</v>
      </c>
      <c r="AN221" s="133"/>
      <c r="AO221">
        <f t="shared" si="127"/>
        <v>1</v>
      </c>
      <c r="AP221">
        <f t="shared" si="139"/>
        <v>0</v>
      </c>
      <c r="AQ221" s="117"/>
      <c r="AR221" s="555"/>
      <c r="AS221" s="188"/>
      <c r="AT221" s="129">
        <v>11</v>
      </c>
      <c r="AU221" s="560" t="s">
        <v>417</v>
      </c>
      <c r="AV221" s="561"/>
      <c r="AW221" s="562"/>
      <c r="AX221" s="132" t="s">
        <v>434</v>
      </c>
      <c r="AY221" s="133"/>
      <c r="AZ221">
        <f t="shared" si="128"/>
        <v>1</v>
      </c>
      <c r="BA221">
        <f t="shared" si="140"/>
        <v>0</v>
      </c>
      <c r="BB221" s="117"/>
      <c r="BC221" s="555"/>
      <c r="BD221" s="236"/>
      <c r="BE221" s="129">
        <v>11</v>
      </c>
      <c r="BF221" s="560" t="s">
        <v>417</v>
      </c>
      <c r="BG221" s="561"/>
      <c r="BH221" s="562"/>
      <c r="BI221" s="131" t="str">
        <f t="shared" si="141"/>
        <v>SI</v>
      </c>
      <c r="BJ221" s="131" t="str">
        <f t="shared" si="142"/>
        <v/>
      </c>
      <c r="BK221" s="237">
        <f t="shared" si="143"/>
        <v>1</v>
      </c>
      <c r="BL221" s="237">
        <f t="shared" si="144"/>
        <v>0</v>
      </c>
      <c r="BM221" s="237">
        <f t="shared" si="145"/>
        <v>1</v>
      </c>
      <c r="BN221" s="237">
        <f t="shared" si="146"/>
        <v>1</v>
      </c>
      <c r="BO221" s="237">
        <f t="shared" si="147"/>
        <v>1</v>
      </c>
      <c r="BP221" s="244">
        <f t="shared" si="148"/>
        <v>4</v>
      </c>
      <c r="BQ221" s="247">
        <f t="shared" si="135"/>
        <v>1</v>
      </c>
      <c r="BR221" s="249"/>
      <c r="BS221" s="555"/>
    </row>
    <row r="222" spans="1:71" s="186" customFormat="1" ht="21.75" customHeight="1" thickBot="1" x14ac:dyDescent="0.3">
      <c r="A222" s="188"/>
      <c r="B222" s="129">
        <v>12</v>
      </c>
      <c r="C222" s="560" t="s">
        <v>418</v>
      </c>
      <c r="D222" s="561"/>
      <c r="E222" s="562"/>
      <c r="F222" s="132" t="s">
        <v>434</v>
      </c>
      <c r="G222" s="133"/>
      <c r="H222">
        <f t="shared" si="124"/>
        <v>1</v>
      </c>
      <c r="I222">
        <f t="shared" si="136"/>
        <v>0</v>
      </c>
      <c r="J222" s="117"/>
      <c r="K222" s="555"/>
      <c r="L222" s="188"/>
      <c r="M222" s="129">
        <v>12</v>
      </c>
      <c r="N222" s="560" t="s">
        <v>418</v>
      </c>
      <c r="O222" s="561"/>
      <c r="P222" s="562"/>
      <c r="Q222" s="132"/>
      <c r="R222" s="133"/>
      <c r="S222">
        <f t="shared" si="125"/>
        <v>0</v>
      </c>
      <c r="T222">
        <f t="shared" si="137"/>
        <v>0</v>
      </c>
      <c r="U222" s="117"/>
      <c r="V222" s="555"/>
      <c r="W222" s="188"/>
      <c r="X222" s="129">
        <v>12</v>
      </c>
      <c r="Y222" s="560" t="s">
        <v>418</v>
      </c>
      <c r="Z222" s="561"/>
      <c r="AA222" s="562"/>
      <c r="AB222" s="132" t="s">
        <v>434</v>
      </c>
      <c r="AC222" s="133"/>
      <c r="AD222">
        <f t="shared" si="126"/>
        <v>1</v>
      </c>
      <c r="AE222">
        <f t="shared" si="138"/>
        <v>0</v>
      </c>
      <c r="AF222" s="117"/>
      <c r="AG222" s="555"/>
      <c r="AH222" s="188"/>
      <c r="AI222" s="129">
        <v>12</v>
      </c>
      <c r="AJ222" s="560" t="s">
        <v>418</v>
      </c>
      <c r="AK222" s="561"/>
      <c r="AL222" s="562"/>
      <c r="AM222" s="132" t="s">
        <v>434</v>
      </c>
      <c r="AN222" s="133"/>
      <c r="AO222">
        <f t="shared" si="127"/>
        <v>1</v>
      </c>
      <c r="AP222">
        <f t="shared" si="139"/>
        <v>0</v>
      </c>
      <c r="AQ222" s="117"/>
      <c r="AR222" s="555"/>
      <c r="AS222" s="188"/>
      <c r="AT222" s="129">
        <v>12</v>
      </c>
      <c r="AU222" s="560" t="s">
        <v>418</v>
      </c>
      <c r="AV222" s="561"/>
      <c r="AW222" s="562"/>
      <c r="AX222" s="132" t="s">
        <v>434</v>
      </c>
      <c r="AY222" s="133"/>
      <c r="AZ222">
        <f t="shared" si="128"/>
        <v>1</v>
      </c>
      <c r="BA222">
        <f t="shared" si="140"/>
        <v>0</v>
      </c>
      <c r="BB222" s="117"/>
      <c r="BC222" s="555"/>
      <c r="BD222" s="236"/>
      <c r="BE222" s="129">
        <v>12</v>
      </c>
      <c r="BF222" s="560" t="s">
        <v>418</v>
      </c>
      <c r="BG222" s="561"/>
      <c r="BH222" s="562"/>
      <c r="BI222" s="131" t="str">
        <f t="shared" si="141"/>
        <v>SI</v>
      </c>
      <c r="BJ222" s="131" t="str">
        <f t="shared" si="142"/>
        <v/>
      </c>
      <c r="BK222" s="237">
        <f t="shared" si="143"/>
        <v>1</v>
      </c>
      <c r="BL222" s="237">
        <f t="shared" si="144"/>
        <v>0</v>
      </c>
      <c r="BM222" s="237">
        <f t="shared" si="145"/>
        <v>1</v>
      </c>
      <c r="BN222" s="237">
        <f t="shared" si="146"/>
        <v>1</v>
      </c>
      <c r="BO222" s="237">
        <f t="shared" si="147"/>
        <v>1</v>
      </c>
      <c r="BP222" s="244">
        <f t="shared" si="148"/>
        <v>4</v>
      </c>
      <c r="BQ222" s="247">
        <f t="shared" si="135"/>
        <v>1</v>
      </c>
      <c r="BR222" s="249"/>
      <c r="BS222" s="555"/>
    </row>
    <row r="223" spans="1:71" s="186" customFormat="1" ht="21.75" customHeight="1" thickBot="1" x14ac:dyDescent="0.3">
      <c r="A223" s="188"/>
      <c r="B223" s="129">
        <v>13</v>
      </c>
      <c r="C223" s="560" t="s">
        <v>419</v>
      </c>
      <c r="D223" s="561"/>
      <c r="E223" s="562"/>
      <c r="F223" s="132"/>
      <c r="G223" s="133" t="s">
        <v>435</v>
      </c>
      <c r="H223">
        <f t="shared" si="124"/>
        <v>0</v>
      </c>
      <c r="I223">
        <f t="shared" si="136"/>
        <v>0</v>
      </c>
      <c r="J223" s="117"/>
      <c r="K223" s="555"/>
      <c r="L223" s="188"/>
      <c r="M223" s="129">
        <v>13</v>
      </c>
      <c r="N223" s="560" t="s">
        <v>419</v>
      </c>
      <c r="O223" s="561"/>
      <c r="P223" s="562"/>
      <c r="Q223" s="132"/>
      <c r="R223" s="133"/>
      <c r="S223">
        <f t="shared" si="125"/>
        <v>0</v>
      </c>
      <c r="T223">
        <f t="shared" si="137"/>
        <v>0</v>
      </c>
      <c r="U223" s="117"/>
      <c r="V223" s="555"/>
      <c r="W223" s="188"/>
      <c r="X223" s="129">
        <v>13</v>
      </c>
      <c r="Y223" s="560" t="s">
        <v>419</v>
      </c>
      <c r="Z223" s="561"/>
      <c r="AA223" s="562"/>
      <c r="AB223" s="132" t="s">
        <v>434</v>
      </c>
      <c r="AC223" s="133"/>
      <c r="AD223">
        <f t="shared" si="126"/>
        <v>1</v>
      </c>
      <c r="AE223">
        <f t="shared" si="138"/>
        <v>0</v>
      </c>
      <c r="AF223" s="117"/>
      <c r="AG223" s="555"/>
      <c r="AH223" s="188"/>
      <c r="AI223" s="129">
        <v>13</v>
      </c>
      <c r="AJ223" s="560" t="s">
        <v>419</v>
      </c>
      <c r="AK223" s="561"/>
      <c r="AL223" s="562"/>
      <c r="AM223" s="132" t="s">
        <v>434</v>
      </c>
      <c r="AN223" s="133"/>
      <c r="AO223">
        <f t="shared" si="127"/>
        <v>1</v>
      </c>
      <c r="AP223">
        <f t="shared" si="139"/>
        <v>0</v>
      </c>
      <c r="AQ223" s="117"/>
      <c r="AR223" s="555"/>
      <c r="AS223" s="188"/>
      <c r="AT223" s="129">
        <v>13</v>
      </c>
      <c r="AU223" s="560" t="s">
        <v>419</v>
      </c>
      <c r="AV223" s="561"/>
      <c r="AW223" s="562"/>
      <c r="AX223" s="132" t="s">
        <v>434</v>
      </c>
      <c r="AY223" s="133"/>
      <c r="AZ223">
        <f t="shared" si="128"/>
        <v>1</v>
      </c>
      <c r="BA223">
        <f t="shared" si="140"/>
        <v>0</v>
      </c>
      <c r="BB223" s="117"/>
      <c r="BC223" s="555"/>
      <c r="BD223" s="236"/>
      <c r="BE223" s="129">
        <v>13</v>
      </c>
      <c r="BF223" s="560" t="s">
        <v>419</v>
      </c>
      <c r="BG223" s="561"/>
      <c r="BH223" s="562"/>
      <c r="BI223" s="131" t="str">
        <f t="shared" si="141"/>
        <v>SI</v>
      </c>
      <c r="BJ223" s="131" t="str">
        <f t="shared" si="142"/>
        <v/>
      </c>
      <c r="BK223" s="237">
        <f t="shared" si="143"/>
        <v>0</v>
      </c>
      <c r="BL223" s="237">
        <f t="shared" si="144"/>
        <v>0</v>
      </c>
      <c r="BM223" s="237">
        <f t="shared" si="145"/>
        <v>1</v>
      </c>
      <c r="BN223" s="237">
        <f t="shared" si="146"/>
        <v>1</v>
      </c>
      <c r="BO223" s="237">
        <f t="shared" si="147"/>
        <v>1</v>
      </c>
      <c r="BP223" s="244">
        <f t="shared" si="148"/>
        <v>3</v>
      </c>
      <c r="BQ223" s="247">
        <f t="shared" si="135"/>
        <v>1</v>
      </c>
      <c r="BR223" s="249"/>
      <c r="BS223" s="555"/>
    </row>
    <row r="224" spans="1:71" s="186" customFormat="1" ht="21.75" customHeight="1" thickBot="1" x14ac:dyDescent="0.3">
      <c r="A224" s="188"/>
      <c r="B224" s="129">
        <v>14</v>
      </c>
      <c r="C224" s="560" t="s">
        <v>420</v>
      </c>
      <c r="D224" s="561"/>
      <c r="E224" s="562"/>
      <c r="F224" s="132"/>
      <c r="G224" s="133" t="s">
        <v>435</v>
      </c>
      <c r="H224">
        <f t="shared" si="124"/>
        <v>0</v>
      </c>
      <c r="I224">
        <f t="shared" si="136"/>
        <v>0</v>
      </c>
      <c r="J224" s="117"/>
      <c r="K224" s="555"/>
      <c r="L224" s="188"/>
      <c r="M224" s="129">
        <v>14</v>
      </c>
      <c r="N224" s="560" t="s">
        <v>420</v>
      </c>
      <c r="O224" s="561"/>
      <c r="P224" s="562"/>
      <c r="Q224" s="132"/>
      <c r="R224" s="133"/>
      <c r="S224">
        <f t="shared" si="125"/>
        <v>0</v>
      </c>
      <c r="T224">
        <f t="shared" si="137"/>
        <v>0</v>
      </c>
      <c r="U224" s="117"/>
      <c r="V224" s="555"/>
      <c r="W224" s="188"/>
      <c r="X224" s="129">
        <v>14</v>
      </c>
      <c r="Y224" s="560" t="s">
        <v>420</v>
      </c>
      <c r="Z224" s="561"/>
      <c r="AA224" s="562"/>
      <c r="AB224" s="132" t="s">
        <v>434</v>
      </c>
      <c r="AC224" s="133"/>
      <c r="AD224">
        <f t="shared" si="126"/>
        <v>1</v>
      </c>
      <c r="AE224">
        <f t="shared" si="138"/>
        <v>0</v>
      </c>
      <c r="AF224" s="117"/>
      <c r="AG224" s="555"/>
      <c r="AH224" s="188"/>
      <c r="AI224" s="129">
        <v>14</v>
      </c>
      <c r="AJ224" s="560" t="s">
        <v>420</v>
      </c>
      <c r="AK224" s="561"/>
      <c r="AL224" s="562"/>
      <c r="AM224" s="132" t="s">
        <v>434</v>
      </c>
      <c r="AN224" s="133"/>
      <c r="AO224">
        <f t="shared" si="127"/>
        <v>1</v>
      </c>
      <c r="AP224">
        <f t="shared" si="139"/>
        <v>0</v>
      </c>
      <c r="AQ224" s="117"/>
      <c r="AR224" s="555"/>
      <c r="AS224" s="188"/>
      <c r="AT224" s="129">
        <v>14</v>
      </c>
      <c r="AU224" s="560" t="s">
        <v>420</v>
      </c>
      <c r="AV224" s="561"/>
      <c r="AW224" s="562"/>
      <c r="AX224" s="132" t="s">
        <v>434</v>
      </c>
      <c r="AY224" s="133"/>
      <c r="AZ224">
        <f t="shared" si="128"/>
        <v>1</v>
      </c>
      <c r="BA224">
        <f t="shared" si="140"/>
        <v>0</v>
      </c>
      <c r="BB224" s="117"/>
      <c r="BC224" s="555"/>
      <c r="BD224" s="236"/>
      <c r="BE224" s="129">
        <v>14</v>
      </c>
      <c r="BF224" s="560" t="s">
        <v>420</v>
      </c>
      <c r="BG224" s="561"/>
      <c r="BH224" s="562"/>
      <c r="BI224" s="131" t="str">
        <f t="shared" si="141"/>
        <v>SI</v>
      </c>
      <c r="BJ224" s="131" t="str">
        <f t="shared" si="142"/>
        <v/>
      </c>
      <c r="BK224" s="237">
        <f t="shared" si="143"/>
        <v>0</v>
      </c>
      <c r="BL224" s="237">
        <f t="shared" si="144"/>
        <v>0</v>
      </c>
      <c r="BM224" s="237">
        <f t="shared" si="145"/>
        <v>1</v>
      </c>
      <c r="BN224" s="237">
        <f t="shared" si="146"/>
        <v>1</v>
      </c>
      <c r="BO224" s="237">
        <f t="shared" si="147"/>
        <v>1</v>
      </c>
      <c r="BP224" s="244">
        <f t="shared" si="148"/>
        <v>3</v>
      </c>
      <c r="BQ224" s="247">
        <f t="shared" si="135"/>
        <v>1</v>
      </c>
      <c r="BR224" s="249"/>
      <c r="BS224" s="555"/>
    </row>
    <row r="225" spans="1:71" ht="21.75" customHeight="1" thickBot="1" x14ac:dyDescent="0.3">
      <c r="A225" s="188"/>
      <c r="B225" s="129">
        <v>15</v>
      </c>
      <c r="C225" s="560" t="s">
        <v>421</v>
      </c>
      <c r="D225" s="561"/>
      <c r="E225" s="562"/>
      <c r="F225" s="132" t="s">
        <v>434</v>
      </c>
      <c r="G225" s="133"/>
      <c r="H225">
        <f t="shared" si="124"/>
        <v>1</v>
      </c>
      <c r="I225">
        <f t="shared" si="136"/>
        <v>0</v>
      </c>
      <c r="J225" s="117"/>
      <c r="K225" s="555"/>
      <c r="L225" s="188"/>
      <c r="M225" s="129">
        <v>15</v>
      </c>
      <c r="N225" s="560" t="s">
        <v>421</v>
      </c>
      <c r="O225" s="561"/>
      <c r="P225" s="562"/>
      <c r="Q225" s="132"/>
      <c r="R225" s="133"/>
      <c r="S225">
        <f t="shared" si="125"/>
        <v>0</v>
      </c>
      <c r="T225">
        <f t="shared" si="137"/>
        <v>0</v>
      </c>
      <c r="U225" s="117"/>
      <c r="V225" s="555"/>
      <c r="W225" s="188"/>
      <c r="X225" s="129">
        <v>15</v>
      </c>
      <c r="Y225" s="560" t="s">
        <v>421</v>
      </c>
      <c r="Z225" s="561"/>
      <c r="AA225" s="562"/>
      <c r="AB225" s="132" t="s">
        <v>434</v>
      </c>
      <c r="AC225" s="133"/>
      <c r="AD225">
        <f t="shared" si="126"/>
        <v>1</v>
      </c>
      <c r="AE225">
        <f t="shared" si="138"/>
        <v>0</v>
      </c>
      <c r="AF225" s="117"/>
      <c r="AG225" s="555"/>
      <c r="AH225" s="188"/>
      <c r="AI225" s="129">
        <v>15</v>
      </c>
      <c r="AJ225" s="560" t="s">
        <v>421</v>
      </c>
      <c r="AK225" s="561"/>
      <c r="AL225" s="562"/>
      <c r="AM225" s="132" t="s">
        <v>434</v>
      </c>
      <c r="AN225" s="133"/>
      <c r="AO225">
        <f t="shared" si="127"/>
        <v>1</v>
      </c>
      <c r="AP225">
        <f t="shared" si="139"/>
        <v>0</v>
      </c>
      <c r="AQ225" s="117"/>
      <c r="AR225" s="555"/>
      <c r="AS225" s="188"/>
      <c r="AT225" s="129">
        <v>15</v>
      </c>
      <c r="AU225" s="560" t="s">
        <v>421</v>
      </c>
      <c r="AV225" s="561"/>
      <c r="AW225" s="562"/>
      <c r="AX225" s="132" t="s">
        <v>434</v>
      </c>
      <c r="AY225" s="133"/>
      <c r="AZ225">
        <f t="shared" si="128"/>
        <v>1</v>
      </c>
      <c r="BA225">
        <f t="shared" si="140"/>
        <v>0</v>
      </c>
      <c r="BB225" s="117"/>
      <c r="BC225" s="555"/>
      <c r="BD225" s="236"/>
      <c r="BE225" s="129">
        <v>15</v>
      </c>
      <c r="BF225" s="560" t="s">
        <v>421</v>
      </c>
      <c r="BG225" s="561"/>
      <c r="BH225" s="562"/>
      <c r="BI225" s="131" t="str">
        <f t="shared" si="141"/>
        <v>SI</v>
      </c>
      <c r="BJ225" s="131" t="str">
        <f t="shared" si="142"/>
        <v/>
      </c>
      <c r="BK225" s="237">
        <f t="shared" si="143"/>
        <v>1</v>
      </c>
      <c r="BL225" s="237">
        <f t="shared" si="144"/>
        <v>0</v>
      </c>
      <c r="BM225" s="237">
        <f t="shared" si="145"/>
        <v>1</v>
      </c>
      <c r="BN225" s="237">
        <f t="shared" si="146"/>
        <v>1</v>
      </c>
      <c r="BO225" s="237">
        <f t="shared" si="147"/>
        <v>1</v>
      </c>
      <c r="BP225" s="244">
        <f t="shared" si="148"/>
        <v>4</v>
      </c>
      <c r="BQ225" s="247">
        <f t="shared" si="135"/>
        <v>1</v>
      </c>
      <c r="BR225" s="249"/>
      <c r="BS225" s="555"/>
    </row>
    <row r="226" spans="1:71" ht="21.75" customHeight="1" thickBot="1" x14ac:dyDescent="0.3">
      <c r="A226" s="188"/>
      <c r="B226" s="129">
        <v>16</v>
      </c>
      <c r="C226" s="560" t="s">
        <v>422</v>
      </c>
      <c r="D226" s="561"/>
      <c r="E226" s="562"/>
      <c r="F226" s="132"/>
      <c r="G226" s="133" t="s">
        <v>435</v>
      </c>
      <c r="H226">
        <f t="shared" si="124"/>
        <v>0</v>
      </c>
      <c r="I226">
        <f t="shared" si="136"/>
        <v>0</v>
      </c>
      <c r="J226" s="117"/>
      <c r="K226" s="555"/>
      <c r="L226" s="188"/>
      <c r="M226" s="129">
        <v>16</v>
      </c>
      <c r="N226" s="560" t="s">
        <v>422</v>
      </c>
      <c r="O226" s="561"/>
      <c r="P226" s="562"/>
      <c r="Q226" s="132"/>
      <c r="R226" s="133"/>
      <c r="S226">
        <f t="shared" si="125"/>
        <v>0</v>
      </c>
      <c r="T226">
        <f t="shared" si="137"/>
        <v>0</v>
      </c>
      <c r="U226" s="117"/>
      <c r="V226" s="555"/>
      <c r="W226" s="188"/>
      <c r="X226" s="129">
        <v>16</v>
      </c>
      <c r="Y226" s="560" t="s">
        <v>422</v>
      </c>
      <c r="Z226" s="561"/>
      <c r="AA226" s="562"/>
      <c r="AB226" s="132"/>
      <c r="AC226" s="133" t="s">
        <v>435</v>
      </c>
      <c r="AD226">
        <f t="shared" si="126"/>
        <v>0</v>
      </c>
      <c r="AE226">
        <f t="shared" si="138"/>
        <v>0</v>
      </c>
      <c r="AF226" s="117"/>
      <c r="AG226" s="555"/>
      <c r="AH226" s="188"/>
      <c r="AI226" s="129">
        <v>16</v>
      </c>
      <c r="AJ226" s="560" t="s">
        <v>422</v>
      </c>
      <c r="AK226" s="561"/>
      <c r="AL226" s="562"/>
      <c r="AM226" s="132"/>
      <c r="AN226" s="251" t="s">
        <v>435</v>
      </c>
      <c r="AO226">
        <f t="shared" si="127"/>
        <v>0</v>
      </c>
      <c r="AP226">
        <f t="shared" si="139"/>
        <v>0</v>
      </c>
      <c r="AQ226" s="117"/>
      <c r="AR226" s="555"/>
      <c r="AS226" s="188"/>
      <c r="AT226" s="129">
        <v>16</v>
      </c>
      <c r="AU226" s="560" t="s">
        <v>422</v>
      </c>
      <c r="AV226" s="561"/>
      <c r="AW226" s="562"/>
      <c r="AX226" s="132"/>
      <c r="AY226" s="133" t="s">
        <v>435</v>
      </c>
      <c r="AZ226">
        <f t="shared" si="128"/>
        <v>0</v>
      </c>
      <c r="BA226">
        <f t="shared" si="140"/>
        <v>0</v>
      </c>
      <c r="BB226" s="117"/>
      <c r="BC226" s="555"/>
      <c r="BD226" s="236"/>
      <c r="BE226" s="129">
        <v>16</v>
      </c>
      <c r="BF226" s="560" t="s">
        <v>422</v>
      </c>
      <c r="BG226" s="561"/>
      <c r="BH226" s="562"/>
      <c r="BI226" s="131" t="str">
        <f t="shared" si="141"/>
        <v/>
      </c>
      <c r="BJ226" s="131" t="str">
        <f t="shared" si="142"/>
        <v>NO</v>
      </c>
      <c r="BK226" s="237">
        <f t="shared" si="143"/>
        <v>0</v>
      </c>
      <c r="BL226" s="237">
        <f t="shared" si="144"/>
        <v>0</v>
      </c>
      <c r="BM226" s="237">
        <f t="shared" si="145"/>
        <v>0</v>
      </c>
      <c r="BN226" s="237">
        <f t="shared" si="146"/>
        <v>0</v>
      </c>
      <c r="BO226" s="237">
        <f t="shared" si="147"/>
        <v>0</v>
      </c>
      <c r="BP226" s="244">
        <f t="shared" si="148"/>
        <v>0</v>
      </c>
      <c r="BQ226" s="247">
        <f t="shared" si="135"/>
        <v>0</v>
      </c>
      <c r="BR226" s="249"/>
      <c r="BS226" s="555"/>
    </row>
    <row r="227" spans="1:71" ht="21.75" customHeight="1" thickBot="1" x14ac:dyDescent="0.3">
      <c r="A227" s="188"/>
      <c r="B227" s="129">
        <v>17</v>
      </c>
      <c r="C227" s="560" t="s">
        <v>423</v>
      </c>
      <c r="D227" s="561"/>
      <c r="E227" s="562"/>
      <c r="F227" s="132" t="s">
        <v>434</v>
      </c>
      <c r="G227" s="133"/>
      <c r="H227">
        <f t="shared" si="124"/>
        <v>1</v>
      </c>
      <c r="I227">
        <f t="shared" si="136"/>
        <v>0</v>
      </c>
      <c r="J227" s="117"/>
      <c r="K227" s="555"/>
      <c r="L227" s="188"/>
      <c r="M227" s="129">
        <v>17</v>
      </c>
      <c r="N227" s="560" t="s">
        <v>423</v>
      </c>
      <c r="O227" s="561"/>
      <c r="P227" s="562"/>
      <c r="Q227" s="132"/>
      <c r="R227" s="133"/>
      <c r="S227">
        <f t="shared" si="125"/>
        <v>0</v>
      </c>
      <c r="T227">
        <f t="shared" si="137"/>
        <v>0</v>
      </c>
      <c r="U227" s="117"/>
      <c r="V227" s="555"/>
      <c r="W227" s="188"/>
      <c r="X227" s="129">
        <v>17</v>
      </c>
      <c r="Y227" s="560" t="s">
        <v>423</v>
      </c>
      <c r="Z227" s="561"/>
      <c r="AA227" s="562"/>
      <c r="AB227" s="132" t="s">
        <v>434</v>
      </c>
      <c r="AC227" s="133"/>
      <c r="AD227">
        <f t="shared" si="126"/>
        <v>1</v>
      </c>
      <c r="AE227">
        <f t="shared" si="138"/>
        <v>0</v>
      </c>
      <c r="AF227" s="117"/>
      <c r="AG227" s="555"/>
      <c r="AH227" s="188"/>
      <c r="AI227" s="129">
        <v>17</v>
      </c>
      <c r="AJ227" s="560" t="s">
        <v>423</v>
      </c>
      <c r="AK227" s="561"/>
      <c r="AL227" s="562"/>
      <c r="AM227" s="132" t="s">
        <v>434</v>
      </c>
      <c r="AN227" s="133"/>
      <c r="AO227">
        <f t="shared" si="127"/>
        <v>1</v>
      </c>
      <c r="AP227">
        <f t="shared" si="139"/>
        <v>0</v>
      </c>
      <c r="AQ227" s="117"/>
      <c r="AR227" s="555"/>
      <c r="AS227" s="188"/>
      <c r="AT227" s="129">
        <v>17</v>
      </c>
      <c r="AU227" s="560" t="s">
        <v>423</v>
      </c>
      <c r="AV227" s="561"/>
      <c r="AW227" s="562"/>
      <c r="AX227" s="132"/>
      <c r="AY227" s="133" t="s">
        <v>435</v>
      </c>
      <c r="AZ227">
        <f t="shared" si="128"/>
        <v>0</v>
      </c>
      <c r="BA227">
        <f t="shared" si="140"/>
        <v>0</v>
      </c>
      <c r="BB227" s="117"/>
      <c r="BC227" s="555"/>
      <c r="BD227" s="236"/>
      <c r="BE227" s="129">
        <v>17</v>
      </c>
      <c r="BF227" s="560" t="s">
        <v>423</v>
      </c>
      <c r="BG227" s="561"/>
      <c r="BH227" s="562"/>
      <c r="BI227" s="131" t="str">
        <f t="shared" si="141"/>
        <v>SI</v>
      </c>
      <c r="BJ227" s="131" t="str">
        <f t="shared" si="142"/>
        <v/>
      </c>
      <c r="BK227" s="237">
        <f t="shared" si="143"/>
        <v>1</v>
      </c>
      <c r="BL227" s="237">
        <f t="shared" si="144"/>
        <v>0</v>
      </c>
      <c r="BM227" s="237">
        <f t="shared" si="145"/>
        <v>1</v>
      </c>
      <c r="BN227" s="237">
        <f t="shared" si="146"/>
        <v>1</v>
      </c>
      <c r="BO227" s="237">
        <f t="shared" si="147"/>
        <v>0</v>
      </c>
      <c r="BP227" s="244">
        <f t="shared" si="148"/>
        <v>3</v>
      </c>
      <c r="BQ227" s="247">
        <f t="shared" si="135"/>
        <v>1</v>
      </c>
      <c r="BR227" s="249"/>
      <c r="BS227" s="555"/>
    </row>
    <row r="228" spans="1:71" ht="21.75" customHeight="1" thickBot="1" x14ac:dyDescent="0.3">
      <c r="A228" s="188"/>
      <c r="B228" s="129">
        <v>18</v>
      </c>
      <c r="C228" s="560" t="s">
        <v>424</v>
      </c>
      <c r="D228" s="561"/>
      <c r="E228" s="562"/>
      <c r="F228" s="132"/>
      <c r="G228" s="133" t="s">
        <v>435</v>
      </c>
      <c r="H228"/>
      <c r="I228"/>
      <c r="J228" s="117"/>
      <c r="K228" s="555"/>
      <c r="L228" s="188"/>
      <c r="M228" s="129">
        <v>18</v>
      </c>
      <c r="N228" s="560" t="s">
        <v>424</v>
      </c>
      <c r="O228" s="561"/>
      <c r="P228" s="562"/>
      <c r="Q228" s="132"/>
      <c r="R228" s="133"/>
      <c r="S228"/>
      <c r="T228"/>
      <c r="U228" s="117"/>
      <c r="V228" s="555"/>
      <c r="W228" s="188"/>
      <c r="X228" s="129">
        <v>18</v>
      </c>
      <c r="Y228" s="560" t="s">
        <v>424</v>
      </c>
      <c r="Z228" s="561"/>
      <c r="AA228" s="562"/>
      <c r="AB228" s="132" t="s">
        <v>434</v>
      </c>
      <c r="AC228" s="133"/>
      <c r="AD228">
        <f t="shared" si="126"/>
        <v>1</v>
      </c>
      <c r="AE228"/>
      <c r="AF228" s="117"/>
      <c r="AG228" s="555"/>
      <c r="AH228" s="188"/>
      <c r="AI228" s="129">
        <v>18</v>
      </c>
      <c r="AJ228" s="560" t="s">
        <v>424</v>
      </c>
      <c r="AK228" s="561"/>
      <c r="AL228" s="562"/>
      <c r="AM228" s="132" t="s">
        <v>434</v>
      </c>
      <c r="AN228" s="133"/>
      <c r="AO228">
        <f t="shared" si="127"/>
        <v>1</v>
      </c>
      <c r="AP228"/>
      <c r="AQ228" s="117"/>
      <c r="AR228" s="555"/>
      <c r="AS228" s="188"/>
      <c r="AT228" s="129">
        <v>18</v>
      </c>
      <c r="AU228" s="560" t="s">
        <v>424</v>
      </c>
      <c r="AV228" s="561"/>
      <c r="AW228" s="562"/>
      <c r="AX228" s="132"/>
      <c r="AY228" s="133" t="s">
        <v>435</v>
      </c>
      <c r="AZ228"/>
      <c r="BA228"/>
      <c r="BB228" s="117"/>
      <c r="BC228" s="555"/>
      <c r="BD228" s="236"/>
      <c r="BE228" s="129">
        <v>18</v>
      </c>
      <c r="BF228" s="560" t="s">
        <v>424</v>
      </c>
      <c r="BG228" s="561"/>
      <c r="BH228" s="562"/>
      <c r="BI228" s="131" t="str">
        <f t="shared" si="141"/>
        <v/>
      </c>
      <c r="BJ228" s="131" t="str">
        <f t="shared" si="142"/>
        <v>NO</v>
      </c>
      <c r="BK228" s="237">
        <f t="shared" si="143"/>
        <v>0</v>
      </c>
      <c r="BL228" s="237">
        <f t="shared" si="144"/>
        <v>0</v>
      </c>
      <c r="BM228" s="237">
        <f t="shared" si="145"/>
        <v>1</v>
      </c>
      <c r="BN228" s="237">
        <f t="shared" si="146"/>
        <v>1</v>
      </c>
      <c r="BO228" s="237">
        <f t="shared" si="147"/>
        <v>0</v>
      </c>
      <c r="BP228" s="244">
        <f t="shared" si="148"/>
        <v>2</v>
      </c>
      <c r="BQ228" s="247">
        <f t="shared" si="135"/>
        <v>0</v>
      </c>
      <c r="BR228" s="249"/>
      <c r="BS228" s="555"/>
    </row>
    <row r="229" spans="1:71" ht="21.75" customHeight="1" thickBot="1" x14ac:dyDescent="0.3">
      <c r="A229" s="188"/>
      <c r="B229" s="130">
        <v>19</v>
      </c>
      <c r="C229" s="563" t="s">
        <v>436</v>
      </c>
      <c r="D229" s="564"/>
      <c r="E229" s="565"/>
      <c r="F229" s="134"/>
      <c r="G229" s="135" t="s">
        <v>435</v>
      </c>
      <c r="H229">
        <f>IF(F229="SI",1,0)</f>
        <v>0</v>
      </c>
      <c r="I229">
        <f>IF(G229="SI",1,0)</f>
        <v>0</v>
      </c>
      <c r="J229" s="117"/>
      <c r="K229" s="555"/>
      <c r="L229" s="188"/>
      <c r="M229" s="130">
        <v>19</v>
      </c>
      <c r="N229" s="563" t="s">
        <v>436</v>
      </c>
      <c r="O229" s="564"/>
      <c r="P229" s="565"/>
      <c r="Q229" s="134"/>
      <c r="R229" s="135"/>
      <c r="S229">
        <f>IF(Q229="SI",1,0)</f>
        <v>0</v>
      </c>
      <c r="T229">
        <f>IF(R229="SI",1,0)</f>
        <v>0</v>
      </c>
      <c r="U229" s="117"/>
      <c r="V229" s="555"/>
      <c r="W229" s="188"/>
      <c r="X229" s="130">
        <v>19</v>
      </c>
      <c r="Y229" s="563" t="s">
        <v>436</v>
      </c>
      <c r="Z229" s="564"/>
      <c r="AA229" s="565"/>
      <c r="AB229" s="134"/>
      <c r="AC229" s="135" t="s">
        <v>435</v>
      </c>
      <c r="AD229">
        <f>IF(AB229="SI",1,0)</f>
        <v>0</v>
      </c>
      <c r="AE229">
        <f>IF(AC229="SI",1,0)</f>
        <v>0</v>
      </c>
      <c r="AF229" s="117"/>
      <c r="AG229" s="555"/>
      <c r="AH229" s="188"/>
      <c r="AI229" s="130">
        <v>19</v>
      </c>
      <c r="AJ229" s="563" t="s">
        <v>436</v>
      </c>
      <c r="AK229" s="564"/>
      <c r="AL229" s="565"/>
      <c r="AM229" s="134" t="s">
        <v>434</v>
      </c>
      <c r="AN229" s="135"/>
      <c r="AO229">
        <f>IF(AM229="SI",1,0)</f>
        <v>1</v>
      </c>
      <c r="AP229">
        <f>IF(AN229="SI",1,0)</f>
        <v>0</v>
      </c>
      <c r="AQ229" s="117"/>
      <c r="AR229" s="555"/>
      <c r="AS229" s="188"/>
      <c r="AT229" s="130">
        <v>19</v>
      </c>
      <c r="AU229" s="563" t="s">
        <v>436</v>
      </c>
      <c r="AV229" s="564"/>
      <c r="AW229" s="565"/>
      <c r="AX229" s="134"/>
      <c r="AY229" s="135" t="s">
        <v>435</v>
      </c>
      <c r="AZ229">
        <f>IF(AX229="SI",1,0)</f>
        <v>0</v>
      </c>
      <c r="BA229">
        <f>IF(AY229="SI",1,0)</f>
        <v>0</v>
      </c>
      <c r="BB229" s="117"/>
      <c r="BC229" s="555"/>
      <c r="BD229" s="236"/>
      <c r="BE229" s="130">
        <v>19</v>
      </c>
      <c r="BF229" s="563" t="s">
        <v>436</v>
      </c>
      <c r="BG229" s="564"/>
      <c r="BH229" s="565"/>
      <c r="BI229" s="131" t="str">
        <f t="shared" si="141"/>
        <v/>
      </c>
      <c r="BJ229" s="131" t="str">
        <f t="shared" si="142"/>
        <v>NO</v>
      </c>
      <c r="BK229" s="237">
        <f t="shared" si="143"/>
        <v>0</v>
      </c>
      <c r="BL229" s="237">
        <f t="shared" si="144"/>
        <v>0</v>
      </c>
      <c r="BM229" s="237">
        <f t="shared" si="145"/>
        <v>0</v>
      </c>
      <c r="BN229" s="237">
        <f t="shared" si="146"/>
        <v>1</v>
      </c>
      <c r="BO229" s="237">
        <f t="shared" si="147"/>
        <v>0</v>
      </c>
      <c r="BP229" s="244">
        <f t="shared" si="148"/>
        <v>1</v>
      </c>
      <c r="BQ229" s="247">
        <f t="shared" si="135"/>
        <v>0</v>
      </c>
      <c r="BR229" s="249"/>
      <c r="BS229" s="555"/>
    </row>
    <row r="230" spans="1:71" x14ac:dyDescent="0.25">
      <c r="A230" s="188"/>
      <c r="B230" s="116"/>
      <c r="C230" s="116"/>
      <c r="D230" s="116"/>
      <c r="E230" s="116"/>
      <c r="F230" s="116"/>
      <c r="G230" s="116"/>
      <c r="H230" s="116"/>
      <c r="I230" s="116"/>
      <c r="J230" s="117"/>
      <c r="K230" s="555"/>
      <c r="L230" s="188"/>
      <c r="M230" s="116"/>
      <c r="N230" s="116"/>
      <c r="O230" s="116"/>
      <c r="P230" s="116"/>
      <c r="Q230" s="116"/>
      <c r="R230" s="116"/>
      <c r="S230" s="116"/>
      <c r="T230" s="116"/>
      <c r="U230" s="117"/>
      <c r="V230" s="555"/>
      <c r="W230" s="188"/>
      <c r="X230" s="116"/>
      <c r="Y230" s="116"/>
      <c r="Z230" s="116"/>
      <c r="AA230" s="116"/>
      <c r="AB230" s="116"/>
      <c r="AC230" s="116"/>
      <c r="AD230" s="116"/>
      <c r="AE230" s="116"/>
      <c r="AF230" s="117"/>
      <c r="AG230" s="555"/>
      <c r="AH230" s="188"/>
      <c r="AI230" s="116"/>
      <c r="AJ230" s="116"/>
      <c r="AK230" s="116"/>
      <c r="AL230" s="116"/>
      <c r="AM230" s="116"/>
      <c r="AN230" s="116"/>
      <c r="AO230" s="116"/>
      <c r="AP230" s="116"/>
      <c r="AQ230" s="117"/>
      <c r="AR230" s="555"/>
      <c r="AS230" s="188"/>
      <c r="AT230" s="116"/>
      <c r="AU230" s="116"/>
      <c r="AV230" s="116"/>
      <c r="AW230" s="116"/>
      <c r="AX230" s="116"/>
      <c r="AY230" s="116"/>
      <c r="AZ230" s="116"/>
      <c r="BA230" s="116"/>
      <c r="BB230" s="117"/>
      <c r="BC230" s="555"/>
      <c r="BD230" s="236"/>
      <c r="BE230" s="237"/>
      <c r="BF230" s="237"/>
      <c r="BG230" s="237"/>
      <c r="BH230" s="237"/>
      <c r="BI230" s="237"/>
      <c r="BJ230" s="237"/>
      <c r="BK230" s="237"/>
      <c r="BL230" s="237"/>
      <c r="BM230" s="237"/>
      <c r="BN230" s="237"/>
      <c r="BO230" s="237"/>
      <c r="BP230" s="238"/>
      <c r="BQ230" s="248"/>
      <c r="BR230" s="249"/>
      <c r="BS230" s="555"/>
    </row>
    <row r="231" spans="1:71" ht="15.75" thickBot="1" x14ac:dyDescent="0.3">
      <c r="A231" s="188"/>
      <c r="B231" s="116"/>
      <c r="C231" s="116"/>
      <c r="D231" s="116"/>
      <c r="E231" s="116"/>
      <c r="F231" s="116"/>
      <c r="G231" s="116"/>
      <c r="H231" s="116"/>
      <c r="I231" s="116"/>
      <c r="J231" s="117"/>
      <c r="K231" s="555"/>
      <c r="L231" s="188"/>
      <c r="M231" s="116"/>
      <c r="N231" s="116"/>
      <c r="O231" s="116"/>
      <c r="P231" s="116"/>
      <c r="Q231" s="116"/>
      <c r="R231" s="116"/>
      <c r="S231" s="116"/>
      <c r="T231" s="116"/>
      <c r="U231" s="117"/>
      <c r="V231" s="555"/>
      <c r="W231" s="188"/>
      <c r="X231" s="116"/>
      <c r="Y231" s="116"/>
      <c r="Z231" s="116"/>
      <c r="AA231" s="116"/>
      <c r="AB231" s="116"/>
      <c r="AC231" s="116"/>
      <c r="AD231" s="116"/>
      <c r="AE231" s="116"/>
      <c r="AF231" s="117"/>
      <c r="AG231" s="555"/>
      <c r="AH231" s="188"/>
      <c r="AI231" s="116"/>
      <c r="AJ231" s="116"/>
      <c r="AK231" s="116"/>
      <c r="AL231" s="116"/>
      <c r="AM231" s="116"/>
      <c r="AN231" s="116"/>
      <c r="AO231" s="116"/>
      <c r="AP231" s="116"/>
      <c r="AQ231" s="117"/>
      <c r="AR231" s="555"/>
      <c r="AS231" s="188"/>
      <c r="AT231" s="116"/>
      <c r="AU231" s="116"/>
      <c r="AV231" s="116"/>
      <c r="AW231" s="116"/>
      <c r="AX231" s="116"/>
      <c r="AY231" s="116"/>
      <c r="AZ231" s="116"/>
      <c r="BA231" s="116"/>
      <c r="BB231" s="117"/>
      <c r="BC231" s="555"/>
      <c r="BD231" s="236"/>
      <c r="BE231" s="237"/>
      <c r="BF231" s="237"/>
      <c r="BG231" s="237"/>
      <c r="BH231" s="237"/>
      <c r="BI231" s="237"/>
      <c r="BJ231" s="237"/>
      <c r="BK231" s="237"/>
      <c r="BL231" s="237"/>
      <c r="BM231" s="237"/>
      <c r="BN231" s="237"/>
      <c r="BO231" s="237"/>
      <c r="BP231" s="238"/>
      <c r="BQ231" s="248"/>
      <c r="BR231" s="249"/>
      <c r="BS231" s="555"/>
    </row>
    <row r="232" spans="1:71" s="186" customFormat="1" ht="30.75" thickBot="1" x14ac:dyDescent="0.3">
      <c r="A232" s="188"/>
      <c r="B232" s="116"/>
      <c r="C232" s="120" t="s">
        <v>425</v>
      </c>
      <c r="D232" s="566">
        <f>IF(F226="SI",19,SUM(H211:H229))</f>
        <v>11</v>
      </c>
      <c r="E232" s="567"/>
      <c r="F232" s="568"/>
      <c r="G232" s="116"/>
      <c r="H232"/>
      <c r="I232"/>
      <c r="J232" s="117"/>
      <c r="K232" s="555"/>
      <c r="L232" s="188"/>
      <c r="M232" s="116"/>
      <c r="N232" s="120" t="s">
        <v>425</v>
      </c>
      <c r="O232" s="566">
        <f>IF(Q226="SI",19,SUM(S211:S229))</f>
        <v>0</v>
      </c>
      <c r="P232" s="567"/>
      <c r="Q232" s="568"/>
      <c r="R232" s="116"/>
      <c r="S232"/>
      <c r="T232"/>
      <c r="U232" s="117"/>
      <c r="V232" s="555"/>
      <c r="W232" s="188"/>
      <c r="X232" s="116"/>
      <c r="Y232" s="120" t="s">
        <v>425</v>
      </c>
      <c r="Z232" s="566">
        <f>IF(AB226="SI",19,SUM(AD211:AD229))</f>
        <v>17</v>
      </c>
      <c r="AA232" s="567"/>
      <c r="AB232" s="568"/>
      <c r="AC232" s="116"/>
      <c r="AD232"/>
      <c r="AE232"/>
      <c r="AF232" s="117"/>
      <c r="AG232" s="555"/>
      <c r="AH232" s="188"/>
      <c r="AI232" s="116"/>
      <c r="AJ232" s="120" t="s">
        <v>425</v>
      </c>
      <c r="AK232" s="566">
        <f>IF(AM226="SI",19,SUM(AO211:AO229))</f>
        <v>13</v>
      </c>
      <c r="AL232" s="567"/>
      <c r="AM232" s="568"/>
      <c r="AN232" s="116"/>
      <c r="AO232"/>
      <c r="AP232"/>
      <c r="AQ232" s="117"/>
      <c r="AR232" s="555"/>
      <c r="AS232" s="188"/>
      <c r="AT232" s="116"/>
      <c r="AU232" s="120" t="s">
        <v>425</v>
      </c>
      <c r="AV232" s="566">
        <f>IF(AX226="SI",19,SUM(AZ211:AZ229))</f>
        <v>11</v>
      </c>
      <c r="AW232" s="567"/>
      <c r="AX232" s="568"/>
      <c r="AY232" s="116"/>
      <c r="AZ232"/>
      <c r="BA232"/>
      <c r="BB232" s="117"/>
      <c r="BC232" s="555"/>
      <c r="BD232" s="236"/>
      <c r="BE232" s="237"/>
      <c r="BF232" s="120" t="s">
        <v>425</v>
      </c>
      <c r="BG232" s="566">
        <f>IF(BI226="SI",19,SUM(BQ211:BQ229))</f>
        <v>12</v>
      </c>
      <c r="BH232" s="567"/>
      <c r="BI232" s="568"/>
      <c r="BJ232" s="237"/>
      <c r="BK232" s="237"/>
      <c r="BL232" s="237"/>
      <c r="BM232" s="237"/>
      <c r="BN232" s="237"/>
      <c r="BO232" s="237"/>
      <c r="BP232" s="238"/>
      <c r="BQ232" s="248"/>
      <c r="BR232" s="249"/>
      <c r="BS232" s="555"/>
    </row>
    <row r="233" spans="1:71" s="186" customFormat="1" ht="30.75" thickBot="1" x14ac:dyDescent="0.3">
      <c r="A233" s="188"/>
      <c r="B233" s="116"/>
      <c r="C233" s="121" t="s">
        <v>437</v>
      </c>
      <c r="D233" s="144" t="s">
        <v>23</v>
      </c>
      <c r="E233" s="145" t="s">
        <v>22</v>
      </c>
      <c r="F233" s="146" t="s">
        <v>25</v>
      </c>
      <c r="G233" s="116"/>
      <c r="H233"/>
      <c r="I233"/>
      <c r="J233" s="117"/>
      <c r="K233" s="555"/>
      <c r="L233" s="188"/>
      <c r="M233" s="116"/>
      <c r="N233" s="121" t="s">
        <v>437</v>
      </c>
      <c r="O233" s="144" t="s">
        <v>23</v>
      </c>
      <c r="P233" s="145" t="s">
        <v>22</v>
      </c>
      <c r="Q233" s="146" t="s">
        <v>25</v>
      </c>
      <c r="R233" s="116"/>
      <c r="S233"/>
      <c r="T233"/>
      <c r="U233" s="117"/>
      <c r="V233" s="555"/>
      <c r="W233" s="188"/>
      <c r="X233" s="116"/>
      <c r="Y233" s="121" t="s">
        <v>437</v>
      </c>
      <c r="Z233" s="144" t="s">
        <v>23</v>
      </c>
      <c r="AA233" s="145" t="s">
        <v>22</v>
      </c>
      <c r="AB233" s="146" t="s">
        <v>25</v>
      </c>
      <c r="AC233" s="116"/>
      <c r="AD233"/>
      <c r="AE233"/>
      <c r="AF233" s="117"/>
      <c r="AG233" s="555"/>
      <c r="AH233" s="188"/>
      <c r="AI233" s="116"/>
      <c r="AJ233" s="121" t="s">
        <v>437</v>
      </c>
      <c r="AK233" s="144" t="s">
        <v>23</v>
      </c>
      <c r="AL233" s="145" t="s">
        <v>22</v>
      </c>
      <c r="AM233" s="146" t="s">
        <v>25</v>
      </c>
      <c r="AN233" s="116"/>
      <c r="AO233"/>
      <c r="AP233"/>
      <c r="AQ233" s="117"/>
      <c r="AR233" s="555"/>
      <c r="AS233" s="188"/>
      <c r="AT233" s="116"/>
      <c r="AU233" s="121" t="s">
        <v>437</v>
      </c>
      <c r="AV233" s="144" t="s">
        <v>23</v>
      </c>
      <c r="AW233" s="145" t="s">
        <v>22</v>
      </c>
      <c r="AX233" s="146" t="s">
        <v>25</v>
      </c>
      <c r="AY233" s="116"/>
      <c r="AZ233"/>
      <c r="BA233"/>
      <c r="BB233" s="117"/>
      <c r="BC233" s="555"/>
      <c r="BD233" s="236"/>
      <c r="BE233" s="237"/>
      <c r="BF233" s="121" t="s">
        <v>437</v>
      </c>
      <c r="BG233" s="144" t="s">
        <v>23</v>
      </c>
      <c r="BH233" s="145" t="s">
        <v>22</v>
      </c>
      <c r="BI233" s="146" t="s">
        <v>25</v>
      </c>
      <c r="BJ233" s="237"/>
      <c r="BK233" s="237"/>
      <c r="BL233" s="237"/>
      <c r="BM233" s="237"/>
      <c r="BN233" s="237"/>
      <c r="BO233" s="237"/>
      <c r="BP233" s="238"/>
      <c r="BQ233" s="248"/>
      <c r="BR233" s="249"/>
      <c r="BS233" s="555"/>
    </row>
    <row r="234" spans="1:71" s="186" customFormat="1" ht="30.75" thickBot="1" x14ac:dyDescent="0.3">
      <c r="A234" s="188"/>
      <c r="B234" s="116"/>
      <c r="C234" s="121" t="s">
        <v>426</v>
      </c>
      <c r="D234" s="122" t="s">
        <v>427</v>
      </c>
      <c r="E234" s="119" t="s">
        <v>428</v>
      </c>
      <c r="F234" s="122" t="s">
        <v>438</v>
      </c>
      <c r="G234" s="116"/>
      <c r="H234"/>
      <c r="I234"/>
      <c r="J234" s="117"/>
      <c r="K234" s="555"/>
      <c r="L234" s="188"/>
      <c r="M234" s="116"/>
      <c r="N234" s="121" t="s">
        <v>426</v>
      </c>
      <c r="O234" s="122" t="s">
        <v>427</v>
      </c>
      <c r="P234" s="119" t="s">
        <v>428</v>
      </c>
      <c r="Q234" s="122" t="s">
        <v>438</v>
      </c>
      <c r="R234" s="116"/>
      <c r="S234"/>
      <c r="T234"/>
      <c r="U234" s="117"/>
      <c r="V234" s="555"/>
      <c r="W234" s="188"/>
      <c r="X234" s="116"/>
      <c r="Y234" s="121" t="s">
        <v>426</v>
      </c>
      <c r="Z234" s="122" t="s">
        <v>427</v>
      </c>
      <c r="AA234" s="119" t="s">
        <v>428</v>
      </c>
      <c r="AB234" s="122" t="s">
        <v>438</v>
      </c>
      <c r="AC234" s="116"/>
      <c r="AD234"/>
      <c r="AE234"/>
      <c r="AF234" s="117"/>
      <c r="AG234" s="555"/>
      <c r="AH234" s="188"/>
      <c r="AI234" s="116"/>
      <c r="AJ234" s="121" t="s">
        <v>426</v>
      </c>
      <c r="AK234" s="122" t="s">
        <v>427</v>
      </c>
      <c r="AL234" s="119" t="s">
        <v>428</v>
      </c>
      <c r="AM234" s="122" t="s">
        <v>438</v>
      </c>
      <c r="AN234" s="116"/>
      <c r="AO234"/>
      <c r="AP234"/>
      <c r="AQ234" s="117"/>
      <c r="AR234" s="555"/>
      <c r="AS234" s="188"/>
      <c r="AT234" s="116"/>
      <c r="AU234" s="121" t="s">
        <v>426</v>
      </c>
      <c r="AV234" s="122" t="s">
        <v>427</v>
      </c>
      <c r="AW234" s="119" t="s">
        <v>428</v>
      </c>
      <c r="AX234" s="122" t="s">
        <v>438</v>
      </c>
      <c r="AY234" s="116"/>
      <c r="AZ234"/>
      <c r="BA234"/>
      <c r="BB234" s="117"/>
      <c r="BC234" s="555"/>
      <c r="BD234" s="236"/>
      <c r="BE234" s="237"/>
      <c r="BF234" s="121" t="s">
        <v>426</v>
      </c>
      <c r="BG234" s="122" t="s">
        <v>427</v>
      </c>
      <c r="BH234" s="119" t="s">
        <v>428</v>
      </c>
      <c r="BI234" s="122" t="s">
        <v>438</v>
      </c>
      <c r="BJ234" s="237"/>
      <c r="BK234" s="237"/>
      <c r="BL234" s="237"/>
      <c r="BM234" s="237"/>
      <c r="BN234" s="237"/>
      <c r="BO234" s="237"/>
      <c r="BP234" s="238"/>
      <c r="BQ234" s="248"/>
      <c r="BR234" s="249"/>
      <c r="BS234" s="555"/>
    </row>
    <row r="235" spans="1:71" s="186" customFormat="1" x14ac:dyDescent="0.25">
      <c r="A235" s="188"/>
      <c r="B235" s="116"/>
      <c r="C235" s="116"/>
      <c r="D235" s="116"/>
      <c r="E235" s="116"/>
      <c r="F235" s="116"/>
      <c r="G235" s="116"/>
      <c r="H235"/>
      <c r="I235"/>
      <c r="J235" s="117"/>
      <c r="K235" s="555"/>
      <c r="L235" s="188"/>
      <c r="M235" s="116"/>
      <c r="N235" s="116"/>
      <c r="O235" s="116"/>
      <c r="P235" s="116"/>
      <c r="Q235" s="116"/>
      <c r="R235" s="116"/>
      <c r="S235"/>
      <c r="T235"/>
      <c r="U235" s="117"/>
      <c r="V235" s="555"/>
      <c r="W235" s="188"/>
      <c r="X235" s="116"/>
      <c r="Y235" s="116"/>
      <c r="Z235" s="116"/>
      <c r="AA235" s="116"/>
      <c r="AB235" s="116"/>
      <c r="AC235" s="116"/>
      <c r="AD235"/>
      <c r="AE235"/>
      <c r="AF235" s="117"/>
      <c r="AG235" s="555"/>
      <c r="AH235" s="188"/>
      <c r="AI235" s="116"/>
      <c r="AJ235" s="116"/>
      <c r="AK235" s="116"/>
      <c r="AL235" s="116"/>
      <c r="AM235" s="116"/>
      <c r="AN235" s="116"/>
      <c r="AO235"/>
      <c r="AP235"/>
      <c r="AQ235" s="117"/>
      <c r="AR235" s="555"/>
      <c r="AS235" s="188"/>
      <c r="AT235" s="116"/>
      <c r="AU235" s="116"/>
      <c r="AV235" s="116"/>
      <c r="AW235" s="116"/>
      <c r="AX235" s="116"/>
      <c r="AY235" s="116"/>
      <c r="AZ235"/>
      <c r="BA235"/>
      <c r="BB235" s="117"/>
      <c r="BC235" s="555"/>
      <c r="BD235" s="236"/>
      <c r="BE235" s="237"/>
      <c r="BF235" s="237"/>
      <c r="BG235" s="237"/>
      <c r="BH235" s="237"/>
      <c r="BI235" s="237"/>
      <c r="BJ235" s="237"/>
      <c r="BK235" s="237"/>
      <c r="BL235" s="237"/>
      <c r="BM235" s="237"/>
      <c r="BN235" s="237"/>
      <c r="BO235" s="237"/>
      <c r="BP235" s="238"/>
      <c r="BQ235" s="248"/>
      <c r="BR235" s="249"/>
      <c r="BS235" s="555"/>
    </row>
    <row r="236" spans="1:71" s="186" customFormat="1" x14ac:dyDescent="0.25">
      <c r="A236" s="188"/>
      <c r="B236" s="116"/>
      <c r="C236" s="116"/>
      <c r="D236" s="116"/>
      <c r="E236" s="116"/>
      <c r="F236" s="116"/>
      <c r="G236" s="116"/>
      <c r="H236"/>
      <c r="I236"/>
      <c r="J236" s="117"/>
      <c r="K236" s="555"/>
      <c r="L236" s="188"/>
      <c r="M236" s="116"/>
      <c r="N236" s="116"/>
      <c r="O236" s="116"/>
      <c r="P236" s="116"/>
      <c r="Q236" s="116"/>
      <c r="R236" s="116"/>
      <c r="S236"/>
      <c r="T236"/>
      <c r="U236" s="117"/>
      <c r="V236" s="555"/>
      <c r="W236" s="188"/>
      <c r="X236" s="116"/>
      <c r="Y236" s="116"/>
      <c r="Z236" s="116"/>
      <c r="AA236" s="116"/>
      <c r="AB236" s="116"/>
      <c r="AC236" s="116"/>
      <c r="AD236"/>
      <c r="AE236"/>
      <c r="AF236" s="117"/>
      <c r="AG236" s="555"/>
      <c r="AH236" s="188"/>
      <c r="AI236" s="116"/>
      <c r="AJ236" s="116"/>
      <c r="AK236" s="116"/>
      <c r="AL236" s="116"/>
      <c r="AM236" s="116"/>
      <c r="AN236" s="116"/>
      <c r="AO236"/>
      <c r="AP236"/>
      <c r="AQ236" s="117"/>
      <c r="AR236" s="555"/>
      <c r="AS236" s="188"/>
      <c r="AT236" s="116"/>
      <c r="AU236" s="116"/>
      <c r="AV236" s="116"/>
      <c r="AW236" s="116"/>
      <c r="AX236" s="116"/>
      <c r="AY236" s="116"/>
      <c r="AZ236"/>
      <c r="BA236"/>
      <c r="BB236" s="117"/>
      <c r="BC236" s="555"/>
      <c r="BD236" s="236"/>
      <c r="BE236" s="237"/>
      <c r="BF236" s="237"/>
      <c r="BG236" s="237"/>
      <c r="BH236" s="237"/>
      <c r="BI236" s="237"/>
      <c r="BJ236" s="237"/>
      <c r="BK236" s="237"/>
      <c r="BL236" s="237"/>
      <c r="BM236" s="237"/>
      <c r="BN236" s="237"/>
      <c r="BO236" s="237"/>
      <c r="BP236" s="238"/>
      <c r="BQ236" s="248"/>
      <c r="BR236" s="249"/>
      <c r="BS236" s="555"/>
    </row>
    <row r="237" spans="1:71" s="186" customFormat="1" x14ac:dyDescent="0.25">
      <c r="A237" s="188"/>
      <c r="B237" s="116" t="s">
        <v>600</v>
      </c>
      <c r="C237" s="116"/>
      <c r="D237" s="116"/>
      <c r="E237" s="123" t="s">
        <v>604</v>
      </c>
      <c r="F237" s="123"/>
      <c r="G237" s="116"/>
      <c r="H237"/>
      <c r="I237"/>
      <c r="J237" s="117"/>
      <c r="K237" s="555"/>
      <c r="L237" s="188"/>
      <c r="M237" s="116"/>
      <c r="N237" s="116"/>
      <c r="O237" s="116"/>
      <c r="P237" s="123"/>
      <c r="Q237" s="123"/>
      <c r="R237" s="116"/>
      <c r="S237"/>
      <c r="T237"/>
      <c r="U237" s="117"/>
      <c r="V237" s="555"/>
      <c r="W237" s="188"/>
      <c r="X237" s="116"/>
      <c r="Y237" s="116"/>
      <c r="Z237" s="116"/>
      <c r="AA237" s="123"/>
      <c r="AB237" s="123"/>
      <c r="AC237" s="116"/>
      <c r="AD237"/>
      <c r="AE237"/>
      <c r="AF237" s="117"/>
      <c r="AG237" s="555"/>
      <c r="AH237" s="188"/>
      <c r="AI237" s="116"/>
      <c r="AJ237" s="116"/>
      <c r="AK237" s="116"/>
      <c r="AL237" s="123"/>
      <c r="AM237" s="123"/>
      <c r="AN237" s="116"/>
      <c r="AO237"/>
      <c r="AP237"/>
      <c r="AQ237" s="117"/>
      <c r="AR237" s="555"/>
      <c r="AS237" s="188"/>
      <c r="AT237" s="116"/>
      <c r="AU237" s="116"/>
      <c r="AV237" s="116"/>
      <c r="AW237" s="123"/>
      <c r="AX237" s="123"/>
      <c r="AY237" s="116"/>
      <c r="AZ237"/>
      <c r="BA237"/>
      <c r="BB237" s="117"/>
      <c r="BC237" s="555"/>
      <c r="BD237" s="236"/>
      <c r="BE237" s="237"/>
      <c r="BF237" s="237"/>
      <c r="BG237" s="237"/>
      <c r="BH237" s="239"/>
      <c r="BI237" s="239"/>
      <c r="BJ237" s="237"/>
      <c r="BK237" s="237"/>
      <c r="BL237" s="237"/>
      <c r="BM237" s="237"/>
      <c r="BN237" s="237"/>
      <c r="BO237" s="237"/>
      <c r="BP237" s="238"/>
      <c r="BQ237" s="248"/>
      <c r="BR237" s="249"/>
      <c r="BS237" s="555"/>
    </row>
    <row r="238" spans="1:71" s="186" customFormat="1" ht="18.75" x14ac:dyDescent="0.3">
      <c r="A238" s="188"/>
      <c r="B238" s="124" t="s">
        <v>358</v>
      </c>
      <c r="C238" s="124"/>
      <c r="D238" s="125"/>
      <c r="E238" s="125" t="s">
        <v>603</v>
      </c>
      <c r="F238" s="125"/>
      <c r="G238" s="116"/>
      <c r="H238"/>
      <c r="I238"/>
      <c r="J238" s="117"/>
      <c r="K238" s="555"/>
      <c r="L238" s="188"/>
      <c r="M238" s="124" t="s">
        <v>358</v>
      </c>
      <c r="N238" s="124"/>
      <c r="O238" s="125"/>
      <c r="P238" s="125" t="s">
        <v>359</v>
      </c>
      <c r="Q238" s="125"/>
      <c r="R238" s="116"/>
      <c r="S238"/>
      <c r="T238"/>
      <c r="U238" s="117"/>
      <c r="V238" s="555"/>
      <c r="W238" s="188"/>
      <c r="X238" s="124" t="s">
        <v>358</v>
      </c>
      <c r="Y238" s="124"/>
      <c r="Z238" s="125"/>
      <c r="AA238" s="125" t="s">
        <v>359</v>
      </c>
      <c r="AB238" s="125"/>
      <c r="AC238" s="116"/>
      <c r="AD238"/>
      <c r="AE238"/>
      <c r="AF238" s="117"/>
      <c r="AG238" s="555"/>
      <c r="AH238" s="188"/>
      <c r="AI238" s="124" t="s">
        <v>358</v>
      </c>
      <c r="AJ238" s="124"/>
      <c r="AK238" s="125"/>
      <c r="AL238" s="125" t="s">
        <v>359</v>
      </c>
      <c r="AM238" s="125"/>
      <c r="AN238" s="116"/>
      <c r="AO238"/>
      <c r="AP238"/>
      <c r="AQ238" s="117"/>
      <c r="AR238" s="555"/>
      <c r="AS238" s="188"/>
      <c r="AT238" s="124" t="s">
        <v>358</v>
      </c>
      <c r="AU238" s="124"/>
      <c r="AV238" s="125"/>
      <c r="AW238" s="125" t="s">
        <v>359</v>
      </c>
      <c r="AX238" s="125"/>
      <c r="AY238" s="116"/>
      <c r="AZ238"/>
      <c r="BA238"/>
      <c r="BB238" s="117"/>
      <c r="BC238" s="555"/>
      <c r="BD238" s="236"/>
      <c r="BE238" s="240" t="s">
        <v>358</v>
      </c>
      <c r="BF238" s="240"/>
      <c r="BG238" s="241"/>
      <c r="BH238" s="241" t="s">
        <v>359</v>
      </c>
      <c r="BI238" s="241"/>
      <c r="BJ238" s="237"/>
      <c r="BK238" s="237"/>
      <c r="BL238" s="237"/>
      <c r="BM238" s="237"/>
      <c r="BN238" s="237"/>
      <c r="BO238" s="237"/>
      <c r="BP238" s="238"/>
      <c r="BQ238" s="248"/>
      <c r="BR238" s="249"/>
      <c r="BS238" s="555"/>
    </row>
    <row r="239" spans="1:71" s="186" customFormat="1" x14ac:dyDescent="0.25">
      <c r="A239" s="188"/>
      <c r="B239" s="116"/>
      <c r="C239" s="116"/>
      <c r="D239" s="116"/>
      <c r="E239" s="116"/>
      <c r="F239" s="116"/>
      <c r="G239" s="116"/>
      <c r="H239" s="116"/>
      <c r="I239" s="116"/>
      <c r="J239" s="117"/>
      <c r="K239" s="555"/>
      <c r="L239" s="188"/>
      <c r="M239" s="116"/>
      <c r="N239" s="116"/>
      <c r="O239" s="116"/>
      <c r="P239" s="116"/>
      <c r="Q239" s="116"/>
      <c r="R239" s="116"/>
      <c r="S239" s="116"/>
      <c r="T239" s="116"/>
      <c r="U239" s="117"/>
      <c r="V239" s="555"/>
      <c r="W239" s="188"/>
      <c r="X239" s="116"/>
      <c r="Y239" s="116"/>
      <c r="Z239" s="116"/>
      <c r="AA239" s="116"/>
      <c r="AB239" s="116"/>
      <c r="AC239" s="116"/>
      <c r="AD239" s="116"/>
      <c r="AE239" s="116"/>
      <c r="AF239" s="117"/>
      <c r="AG239" s="555"/>
      <c r="AH239" s="188"/>
      <c r="AI239" s="116"/>
      <c r="AJ239" s="116"/>
      <c r="AK239" s="116"/>
      <c r="AL239" s="116"/>
      <c r="AM239" s="116"/>
      <c r="AN239" s="116"/>
      <c r="AO239" s="116"/>
      <c r="AP239" s="116"/>
      <c r="AQ239" s="117"/>
      <c r="AR239" s="555"/>
      <c r="AS239" s="188"/>
      <c r="AT239" s="116"/>
      <c r="AU239" s="116"/>
      <c r="AV239" s="116"/>
      <c r="AW239" s="116"/>
      <c r="AX239" s="116"/>
      <c r="AY239" s="116"/>
      <c r="AZ239" s="116"/>
      <c r="BA239" s="116"/>
      <c r="BB239" s="117"/>
      <c r="BC239" s="555"/>
      <c r="BD239" s="236"/>
      <c r="BE239" s="237"/>
      <c r="BF239" s="237"/>
      <c r="BG239" s="237"/>
      <c r="BH239" s="237"/>
      <c r="BI239" s="237"/>
      <c r="BJ239" s="237"/>
      <c r="BK239" s="237"/>
      <c r="BL239" s="237"/>
      <c r="BM239" s="237"/>
      <c r="BN239" s="237"/>
      <c r="BO239" s="237"/>
      <c r="BP239" s="238"/>
      <c r="BQ239" s="248"/>
      <c r="BR239" s="249"/>
      <c r="BS239" s="555"/>
    </row>
    <row r="240" spans="1:71" s="186" customFormat="1" x14ac:dyDescent="0.25">
      <c r="A240" s="558"/>
      <c r="B240" s="558"/>
      <c r="C240" s="558"/>
      <c r="D240" s="558"/>
      <c r="E240" s="558"/>
      <c r="F240" s="558"/>
      <c r="G240" s="558"/>
      <c r="H240" s="558"/>
      <c r="I240" s="558"/>
      <c r="J240" s="558"/>
      <c r="K240" s="558"/>
      <c r="L240" s="558"/>
      <c r="M240" s="558"/>
      <c r="N240" s="558"/>
      <c r="O240" s="558"/>
      <c r="P240" s="558"/>
      <c r="Q240" s="558"/>
      <c r="R240" s="558"/>
      <c r="S240" s="558"/>
      <c r="T240" s="558"/>
      <c r="U240" s="558"/>
      <c r="V240" s="558"/>
      <c r="W240" s="558"/>
      <c r="X240" s="558"/>
      <c r="Y240" s="558"/>
      <c r="Z240" s="558"/>
      <c r="AA240" s="558"/>
      <c r="AB240" s="558"/>
      <c r="AC240" s="558"/>
      <c r="AD240" s="558"/>
      <c r="AE240" s="558"/>
      <c r="AF240" s="558"/>
      <c r="AG240" s="558"/>
      <c r="AH240" s="558"/>
      <c r="AI240" s="558"/>
      <c r="AJ240" s="558"/>
      <c r="AK240" s="558"/>
      <c r="AL240" s="558"/>
      <c r="AM240" s="558"/>
      <c r="AN240" s="558"/>
      <c r="AO240" s="558"/>
      <c r="AP240" s="558"/>
      <c r="AQ240" s="558"/>
      <c r="AR240" s="558"/>
      <c r="AS240" s="558"/>
      <c r="AT240" s="558"/>
      <c r="AU240" s="558"/>
      <c r="AV240" s="558"/>
      <c r="AW240" s="558"/>
      <c r="AX240" s="558"/>
      <c r="AY240" s="558"/>
      <c r="AZ240" s="558"/>
      <c r="BA240" s="558"/>
      <c r="BB240" s="558"/>
      <c r="BC240" s="558"/>
      <c r="BD240" s="558"/>
      <c r="BE240" s="558"/>
      <c r="BF240" s="558"/>
      <c r="BG240" s="558"/>
      <c r="BH240" s="558"/>
      <c r="BI240" s="558"/>
      <c r="BJ240" s="558"/>
      <c r="BK240" s="558"/>
      <c r="BL240" s="558"/>
      <c r="BM240" s="558"/>
      <c r="BN240" s="558"/>
      <c r="BO240" s="558"/>
      <c r="BP240" s="558"/>
      <c r="BQ240" s="558"/>
      <c r="BR240" s="559"/>
      <c r="BS240" s="250"/>
    </row>
    <row r="241" spans="1:71" s="186" customFormat="1" ht="15.75" thickBot="1" x14ac:dyDescent="0.3">
      <c r="A241" s="188"/>
      <c r="B241" s="116"/>
      <c r="C241" s="116"/>
      <c r="D241" s="116"/>
      <c r="E241" s="116"/>
      <c r="F241" s="116"/>
      <c r="G241" s="116"/>
      <c r="H241" s="116"/>
      <c r="I241" s="116"/>
      <c r="J241" s="116"/>
      <c r="K241" s="555"/>
      <c r="L241" s="188"/>
      <c r="M241" s="116"/>
      <c r="N241" s="116"/>
      <c r="O241" s="116"/>
      <c r="P241" s="116"/>
      <c r="Q241" s="116"/>
      <c r="R241" s="116"/>
      <c r="S241" s="116"/>
      <c r="T241" s="116"/>
      <c r="U241" s="116"/>
      <c r="V241" s="555"/>
      <c r="W241" s="188"/>
      <c r="X241" s="116"/>
      <c r="Y241" s="116"/>
      <c r="Z241" s="116"/>
      <c r="AA241" s="116"/>
      <c r="AB241" s="116"/>
      <c r="AC241" s="116"/>
      <c r="AD241" s="116"/>
      <c r="AE241" s="116"/>
      <c r="AF241" s="116"/>
      <c r="AG241" s="555"/>
      <c r="AH241" s="188"/>
      <c r="AI241" s="116"/>
      <c r="AJ241" s="116"/>
      <c r="AK241" s="116"/>
      <c r="AL241" s="116"/>
      <c r="AM241" s="116"/>
      <c r="AN241" s="116"/>
      <c r="AO241" s="116"/>
      <c r="AP241" s="116"/>
      <c r="AQ241" s="116"/>
      <c r="AR241" s="555"/>
      <c r="AS241" s="188"/>
      <c r="AT241" s="116"/>
      <c r="AU241" s="116"/>
      <c r="AV241" s="116"/>
      <c r="AW241" s="116"/>
      <c r="AX241" s="116"/>
      <c r="AY241" s="116"/>
      <c r="AZ241" s="116"/>
      <c r="BA241" s="116"/>
      <c r="BB241" s="116"/>
      <c r="BC241" s="555"/>
      <c r="BD241" s="236"/>
      <c r="BE241" s="237"/>
      <c r="BF241" s="237"/>
      <c r="BG241" s="237"/>
      <c r="BH241" s="237"/>
      <c r="BI241" s="237"/>
      <c r="BJ241" s="237"/>
      <c r="BK241" s="237"/>
      <c r="BL241" s="237"/>
      <c r="BM241" s="237"/>
      <c r="BN241" s="237"/>
      <c r="BO241" s="237"/>
      <c r="BP241" s="237"/>
      <c r="BQ241" s="245"/>
      <c r="BR241" s="249"/>
      <c r="BS241" s="555"/>
    </row>
    <row r="242" spans="1:71" s="186" customFormat="1" ht="15.75" customHeight="1" thickBot="1" x14ac:dyDescent="0.3">
      <c r="A242" s="188"/>
      <c r="B242" s="569" t="s">
        <v>399</v>
      </c>
      <c r="C242" s="570"/>
      <c r="D242" s="571" t="s">
        <v>440</v>
      </c>
      <c r="E242" s="572"/>
      <c r="F242" s="572"/>
      <c r="G242" s="573"/>
      <c r="H242"/>
      <c r="I242"/>
      <c r="J242" s="117"/>
      <c r="K242" s="555"/>
      <c r="L242" s="188"/>
      <c r="M242" s="569" t="s">
        <v>399</v>
      </c>
      <c r="N242" s="570"/>
      <c r="O242" s="571" t="s">
        <v>440</v>
      </c>
      <c r="P242" s="572"/>
      <c r="Q242" s="572"/>
      <c r="R242" s="573"/>
      <c r="S242"/>
      <c r="T242"/>
      <c r="U242" s="117"/>
      <c r="V242" s="555"/>
      <c r="W242" s="188"/>
      <c r="X242" s="569" t="s">
        <v>399</v>
      </c>
      <c r="Y242" s="570"/>
      <c r="Z242" s="571" t="s">
        <v>440</v>
      </c>
      <c r="AA242" s="572"/>
      <c r="AB242" s="572"/>
      <c r="AC242" s="573"/>
      <c r="AD242"/>
      <c r="AE242"/>
      <c r="AF242" s="117"/>
      <c r="AG242" s="555"/>
      <c r="AH242" s="188"/>
      <c r="AI242" s="569" t="s">
        <v>399</v>
      </c>
      <c r="AJ242" s="570"/>
      <c r="AK242" s="571" t="s">
        <v>440</v>
      </c>
      <c r="AL242" s="572"/>
      <c r="AM242" s="572"/>
      <c r="AN242" s="573"/>
      <c r="AO242"/>
      <c r="AP242"/>
      <c r="AQ242" s="117"/>
      <c r="AR242" s="555"/>
      <c r="AS242" s="188"/>
      <c r="AT242" s="569" t="s">
        <v>399</v>
      </c>
      <c r="AU242" s="570"/>
      <c r="AV242" s="571" t="s">
        <v>440</v>
      </c>
      <c r="AW242" s="572"/>
      <c r="AX242" s="572"/>
      <c r="AY242" s="573"/>
      <c r="AZ242"/>
      <c r="BA242"/>
      <c r="BB242" s="117"/>
      <c r="BC242" s="555"/>
      <c r="BD242" s="236"/>
      <c r="BE242" s="569" t="s">
        <v>399</v>
      </c>
      <c r="BF242" s="570"/>
      <c r="BG242" s="571" t="s">
        <v>440</v>
      </c>
      <c r="BH242" s="572"/>
      <c r="BI242" s="572"/>
      <c r="BJ242" s="573"/>
      <c r="BK242" s="237"/>
      <c r="BL242" s="237"/>
      <c r="BM242" s="237"/>
      <c r="BN242" s="237"/>
      <c r="BO242" s="237"/>
      <c r="BP242" s="238"/>
      <c r="BQ242" s="246"/>
      <c r="BR242" s="249"/>
      <c r="BS242" s="555"/>
    </row>
    <row r="243" spans="1:71" s="186" customFormat="1" ht="51.75" customHeight="1" thickBot="1" x14ac:dyDescent="0.3">
      <c r="A243" s="188"/>
      <c r="B243" s="574" t="s">
        <v>441</v>
      </c>
      <c r="C243" s="575"/>
      <c r="D243" s="576" t="str">
        <f>'MRC CONTRATACIÓN - COVID19'!D34</f>
        <v>Posibilidad de recibir o solicitar cualquier dadiva o beneficio a nombre propio o de terceros con el fin de celebrar un contrato.</v>
      </c>
      <c r="E243" s="577"/>
      <c r="F243" s="577"/>
      <c r="G243" s="578"/>
      <c r="H243"/>
      <c r="I243"/>
      <c r="J243" s="117"/>
      <c r="K243" s="555"/>
      <c r="L243" s="188"/>
      <c r="M243" s="574" t="s">
        <v>441</v>
      </c>
      <c r="N243" s="575"/>
      <c r="O243" s="576" t="str">
        <f>$D243</f>
        <v>Posibilidad de recibir o solicitar cualquier dadiva o beneficio a nombre propio o de terceros con el fin de celebrar un contrato.</v>
      </c>
      <c r="P243" s="577"/>
      <c r="Q243" s="577"/>
      <c r="R243" s="578"/>
      <c r="S243"/>
      <c r="T243"/>
      <c r="U243" s="117"/>
      <c r="V243" s="555"/>
      <c r="W243" s="188"/>
      <c r="X243" s="574" t="s">
        <v>441</v>
      </c>
      <c r="Y243" s="575"/>
      <c r="Z243" s="576" t="str">
        <f>$D243</f>
        <v>Posibilidad de recibir o solicitar cualquier dadiva o beneficio a nombre propio o de terceros con el fin de celebrar un contrato.</v>
      </c>
      <c r="AA243" s="577"/>
      <c r="AB243" s="577"/>
      <c r="AC243" s="578"/>
      <c r="AD243"/>
      <c r="AE243"/>
      <c r="AF243" s="117"/>
      <c r="AG243" s="555"/>
      <c r="AH243" s="188"/>
      <c r="AI243" s="574" t="s">
        <v>441</v>
      </c>
      <c r="AJ243" s="575"/>
      <c r="AK243" s="576" t="str">
        <f>$D243</f>
        <v>Posibilidad de recibir o solicitar cualquier dadiva o beneficio a nombre propio o de terceros con el fin de celebrar un contrato.</v>
      </c>
      <c r="AL243" s="577"/>
      <c r="AM243" s="577"/>
      <c r="AN243" s="578"/>
      <c r="AO243"/>
      <c r="AP243"/>
      <c r="AQ243" s="117"/>
      <c r="AR243" s="555"/>
      <c r="AS243" s="188"/>
      <c r="AT243" s="574" t="s">
        <v>441</v>
      </c>
      <c r="AU243" s="575"/>
      <c r="AV243" s="576" t="str">
        <f>$D243</f>
        <v>Posibilidad de recibir o solicitar cualquier dadiva o beneficio a nombre propio o de terceros con el fin de celebrar un contrato.</v>
      </c>
      <c r="AW243" s="577"/>
      <c r="AX243" s="577"/>
      <c r="AY243" s="578"/>
      <c r="AZ243"/>
      <c r="BA243"/>
      <c r="BB243" s="117"/>
      <c r="BC243" s="555"/>
      <c r="BD243" s="236"/>
      <c r="BE243" s="574" t="s">
        <v>441</v>
      </c>
      <c r="BF243" s="575"/>
      <c r="BG243" s="576" t="str">
        <f>$D243</f>
        <v>Posibilidad de recibir o solicitar cualquier dadiva o beneficio a nombre propio o de terceros con el fin de celebrar un contrato.</v>
      </c>
      <c r="BH243" s="577"/>
      <c r="BI243" s="577"/>
      <c r="BJ243" s="578"/>
      <c r="BK243" s="237"/>
      <c r="BL243" s="237"/>
      <c r="BM243" s="237"/>
      <c r="BN243" s="237"/>
      <c r="BO243" s="237"/>
      <c r="BP243" s="238"/>
      <c r="BQ243" s="246"/>
      <c r="BR243" s="249"/>
      <c r="BS243" s="555"/>
    </row>
    <row r="244" spans="1:71" s="186" customFormat="1" ht="15.75" customHeight="1" thickBot="1" x14ac:dyDescent="0.3">
      <c r="A244" s="188"/>
      <c r="B244" s="579" t="s">
        <v>401</v>
      </c>
      <c r="C244" s="580"/>
      <c r="D244" s="571" t="s">
        <v>601</v>
      </c>
      <c r="E244" s="572"/>
      <c r="F244" s="572"/>
      <c r="G244" s="573"/>
      <c r="H244"/>
      <c r="I244"/>
      <c r="J244" s="117"/>
      <c r="K244" s="555"/>
      <c r="L244" s="188"/>
      <c r="M244" s="579" t="s">
        <v>401</v>
      </c>
      <c r="N244" s="580"/>
      <c r="O244" s="571"/>
      <c r="P244" s="572"/>
      <c r="Q244" s="572"/>
      <c r="R244" s="573"/>
      <c r="S244"/>
      <c r="T244"/>
      <c r="U244" s="117"/>
      <c r="V244" s="555"/>
      <c r="W244" s="188"/>
      <c r="X244" s="579" t="s">
        <v>401</v>
      </c>
      <c r="Y244" s="580"/>
      <c r="Z244" s="571"/>
      <c r="AA244" s="572"/>
      <c r="AB244" s="572"/>
      <c r="AC244" s="573"/>
      <c r="AD244"/>
      <c r="AE244"/>
      <c r="AF244" s="117"/>
      <c r="AG244" s="555"/>
      <c r="AH244" s="188"/>
      <c r="AI244" s="579" t="s">
        <v>401</v>
      </c>
      <c r="AJ244" s="580"/>
      <c r="AK244" s="571"/>
      <c r="AL244" s="572"/>
      <c r="AM244" s="572"/>
      <c r="AN244" s="573"/>
      <c r="AO244"/>
      <c r="AP244"/>
      <c r="AQ244" s="117"/>
      <c r="AR244" s="555"/>
      <c r="AS244" s="188"/>
      <c r="AT244" s="579" t="s">
        <v>401</v>
      </c>
      <c r="AU244" s="580"/>
      <c r="AV244" s="571"/>
      <c r="AW244" s="572"/>
      <c r="AX244" s="572"/>
      <c r="AY244" s="573"/>
      <c r="AZ244"/>
      <c r="BA244"/>
      <c r="BB244" s="117"/>
      <c r="BC244" s="555"/>
      <c r="BD244" s="236"/>
      <c r="BE244" s="579" t="s">
        <v>401</v>
      </c>
      <c r="BF244" s="580"/>
      <c r="BG244" s="571"/>
      <c r="BH244" s="572"/>
      <c r="BI244" s="572"/>
      <c r="BJ244" s="573"/>
      <c r="BK244" s="237"/>
      <c r="BL244" s="237"/>
      <c r="BM244" s="237"/>
      <c r="BN244" s="237"/>
      <c r="BO244" s="237"/>
      <c r="BP244" s="238"/>
      <c r="BQ244" s="246"/>
      <c r="BR244" s="249"/>
      <c r="BS244" s="555"/>
    </row>
    <row r="245" spans="1:71" s="186" customFormat="1" ht="15.75" thickBot="1" x14ac:dyDescent="0.3">
      <c r="A245" s="188"/>
      <c r="B245" s="581" t="s">
        <v>402</v>
      </c>
      <c r="C245" s="582"/>
      <c r="D245" s="571" t="s">
        <v>600</v>
      </c>
      <c r="E245" s="572"/>
      <c r="F245" s="572"/>
      <c r="G245" s="573"/>
      <c r="H245"/>
      <c r="I245"/>
      <c r="J245" s="117"/>
      <c r="K245" s="555"/>
      <c r="L245" s="188"/>
      <c r="M245" s="581" t="s">
        <v>402</v>
      </c>
      <c r="N245" s="582"/>
      <c r="O245" s="571" t="s">
        <v>608</v>
      </c>
      <c r="P245" s="572"/>
      <c r="Q245" s="572"/>
      <c r="R245" s="573"/>
      <c r="S245"/>
      <c r="T245"/>
      <c r="U245" s="117"/>
      <c r="V245" s="555"/>
      <c r="W245" s="188"/>
      <c r="X245" s="581" t="s">
        <v>402</v>
      </c>
      <c r="Y245" s="582"/>
      <c r="Z245" s="616" t="s">
        <v>614</v>
      </c>
      <c r="AA245" s="617"/>
      <c r="AB245" s="617"/>
      <c r="AC245" s="618"/>
      <c r="AD245"/>
      <c r="AE245"/>
      <c r="AF245" s="117"/>
      <c r="AG245" s="555"/>
      <c r="AH245" s="188"/>
      <c r="AI245" s="581" t="s">
        <v>402</v>
      </c>
      <c r="AJ245" s="582"/>
      <c r="AK245" s="616" t="s">
        <v>606</v>
      </c>
      <c r="AL245" s="617"/>
      <c r="AM245" s="617"/>
      <c r="AN245" s="618"/>
      <c r="AO245"/>
      <c r="AP245"/>
      <c r="AQ245" s="117"/>
      <c r="AR245" s="555"/>
      <c r="AS245" s="188"/>
      <c r="AT245" s="581" t="s">
        <v>402</v>
      </c>
      <c r="AU245" s="582"/>
      <c r="AV245" s="571"/>
      <c r="AW245" s="572"/>
      <c r="AX245" s="572"/>
      <c r="AY245" s="573"/>
      <c r="AZ245"/>
      <c r="BA245"/>
      <c r="BB245" s="117"/>
      <c r="BC245" s="555"/>
      <c r="BD245" s="236"/>
      <c r="BE245" s="581" t="s">
        <v>402</v>
      </c>
      <c r="BF245" s="582"/>
      <c r="BG245" s="571"/>
      <c r="BH245" s="572"/>
      <c r="BI245" s="572"/>
      <c r="BJ245" s="573"/>
      <c r="BK245" s="237"/>
      <c r="BL245" s="237"/>
      <c r="BM245" s="237"/>
      <c r="BN245" s="237"/>
      <c r="BO245" s="237"/>
      <c r="BP245" s="238"/>
      <c r="BQ245" s="246"/>
      <c r="BR245" s="249"/>
      <c r="BS245" s="555"/>
    </row>
    <row r="246" spans="1:71" s="186" customFormat="1" ht="15.75" thickBot="1" x14ac:dyDescent="0.3">
      <c r="A246" s="188"/>
      <c r="B246" s="583" t="s">
        <v>403</v>
      </c>
      <c r="C246" s="584"/>
      <c r="D246" s="571" t="s">
        <v>602</v>
      </c>
      <c r="E246" s="572"/>
      <c r="F246" s="572"/>
      <c r="G246" s="573"/>
      <c r="H246"/>
      <c r="I246"/>
      <c r="J246" s="117"/>
      <c r="K246" s="555"/>
      <c r="L246" s="188"/>
      <c r="M246" s="583" t="s">
        <v>403</v>
      </c>
      <c r="N246" s="584"/>
      <c r="O246" s="571"/>
      <c r="P246" s="572"/>
      <c r="Q246" s="572"/>
      <c r="R246" s="573"/>
      <c r="S246"/>
      <c r="T246"/>
      <c r="U246" s="117"/>
      <c r="V246" s="555"/>
      <c r="W246" s="188"/>
      <c r="X246" s="583" t="s">
        <v>403</v>
      </c>
      <c r="Y246" s="584"/>
      <c r="Z246" s="616" t="s">
        <v>602</v>
      </c>
      <c r="AA246" s="617"/>
      <c r="AB246" s="617"/>
      <c r="AC246" s="618"/>
      <c r="AD246"/>
      <c r="AE246"/>
      <c r="AF246" s="117"/>
      <c r="AG246" s="555"/>
      <c r="AH246" s="188"/>
      <c r="AI246" s="583" t="s">
        <v>403</v>
      </c>
      <c r="AJ246" s="584"/>
      <c r="AK246" s="571"/>
      <c r="AL246" s="572"/>
      <c r="AM246" s="572"/>
      <c r="AN246" s="573"/>
      <c r="AO246"/>
      <c r="AP246"/>
      <c r="AQ246" s="117"/>
      <c r="AR246" s="555"/>
      <c r="AS246" s="188"/>
      <c r="AT246" s="583" t="s">
        <v>403</v>
      </c>
      <c r="AU246" s="584"/>
      <c r="AV246" s="571"/>
      <c r="AW246" s="572"/>
      <c r="AX246" s="572"/>
      <c r="AY246" s="573"/>
      <c r="AZ246"/>
      <c r="BA246"/>
      <c r="BB246" s="117"/>
      <c r="BC246" s="555"/>
      <c r="BD246" s="236"/>
      <c r="BE246" s="583" t="s">
        <v>403</v>
      </c>
      <c r="BF246" s="584"/>
      <c r="BG246" s="571"/>
      <c r="BH246" s="572"/>
      <c r="BI246" s="572"/>
      <c r="BJ246" s="573"/>
      <c r="BK246" s="237"/>
      <c r="BL246" s="237"/>
      <c r="BM246" s="237"/>
      <c r="BN246" s="237"/>
      <c r="BO246" s="237"/>
      <c r="BP246" s="238"/>
      <c r="BQ246" s="246"/>
      <c r="BR246" s="249"/>
      <c r="BS246" s="555"/>
    </row>
    <row r="247" spans="1:71" s="186" customFormat="1" x14ac:dyDescent="0.25">
      <c r="A247" s="188"/>
      <c r="B247" s="118"/>
      <c r="C247" s="116"/>
      <c r="D247" s="116"/>
      <c r="E247" s="116"/>
      <c r="F247" s="116"/>
      <c r="G247" s="116"/>
      <c r="H247" s="116"/>
      <c r="I247" s="116"/>
      <c r="J247" s="117"/>
      <c r="K247" s="555"/>
      <c r="L247" s="188"/>
      <c r="M247" s="118"/>
      <c r="N247" s="116"/>
      <c r="O247" s="116"/>
      <c r="P247" s="116"/>
      <c r="Q247" s="116"/>
      <c r="R247" s="116"/>
      <c r="S247" s="116"/>
      <c r="T247" s="116"/>
      <c r="U247" s="117"/>
      <c r="V247" s="555"/>
      <c r="W247" s="188"/>
      <c r="X247" s="118"/>
      <c r="Y247" s="116"/>
      <c r="Z247" s="116"/>
      <c r="AA247" s="116"/>
      <c r="AB247" s="116"/>
      <c r="AC247" s="116"/>
      <c r="AD247" s="116"/>
      <c r="AE247" s="116"/>
      <c r="AF247" s="117"/>
      <c r="AG247" s="555"/>
      <c r="AH247" s="188"/>
      <c r="AI247" s="118"/>
      <c r="AJ247" s="116"/>
      <c r="AK247" s="116"/>
      <c r="AL247" s="116"/>
      <c r="AM247" s="116"/>
      <c r="AN247" s="116"/>
      <c r="AO247" s="116"/>
      <c r="AP247" s="116"/>
      <c r="AQ247" s="117"/>
      <c r="AR247" s="555"/>
      <c r="AS247" s="188"/>
      <c r="AT247" s="118"/>
      <c r="AU247" s="116"/>
      <c r="AV247" s="116"/>
      <c r="AW247" s="116"/>
      <c r="AX247" s="116"/>
      <c r="AY247" s="116"/>
      <c r="AZ247" s="116"/>
      <c r="BA247" s="116"/>
      <c r="BB247" s="117"/>
      <c r="BC247" s="555"/>
      <c r="BD247" s="236"/>
      <c r="BE247" s="242"/>
      <c r="BF247" s="237"/>
      <c r="BG247" s="237"/>
      <c r="BH247" s="237"/>
      <c r="BI247" s="237"/>
      <c r="BJ247" s="237"/>
      <c r="BK247" s="237"/>
      <c r="BL247" s="237"/>
      <c r="BM247" s="237"/>
      <c r="BN247" s="237"/>
      <c r="BO247" s="237"/>
      <c r="BP247" s="238"/>
      <c r="BQ247" s="246"/>
      <c r="BR247" s="249"/>
      <c r="BS247" s="555"/>
    </row>
    <row r="248" spans="1:71" s="186" customFormat="1" ht="15.75" thickBot="1" x14ac:dyDescent="0.3">
      <c r="A248" s="188"/>
      <c r="B248" s="116"/>
      <c r="C248" s="116"/>
      <c r="D248" s="116"/>
      <c r="E248" s="116"/>
      <c r="F248" s="116"/>
      <c r="G248" s="116"/>
      <c r="H248" s="116"/>
      <c r="I248" s="116"/>
      <c r="J248" s="117"/>
      <c r="K248" s="555"/>
      <c r="L248" s="188"/>
      <c r="M248" s="116"/>
      <c r="N248" s="116"/>
      <c r="O248" s="116"/>
      <c r="P248" s="116"/>
      <c r="Q248" s="116"/>
      <c r="R248" s="116"/>
      <c r="S248" s="116"/>
      <c r="T248" s="116"/>
      <c r="U248" s="117"/>
      <c r="V248" s="555"/>
      <c r="W248" s="188"/>
      <c r="X248" s="116"/>
      <c r="Y248" s="116"/>
      <c r="Z248" s="116"/>
      <c r="AA248" s="116"/>
      <c r="AB248" s="116"/>
      <c r="AC248" s="116"/>
      <c r="AD248" s="116"/>
      <c r="AE248" s="116"/>
      <c r="AF248" s="117"/>
      <c r="AG248" s="555"/>
      <c r="AH248" s="188"/>
      <c r="AI248" s="116"/>
      <c r="AJ248" s="116"/>
      <c r="AK248" s="116"/>
      <c r="AL248" s="116"/>
      <c r="AM248" s="116"/>
      <c r="AN248" s="116"/>
      <c r="AO248" s="116"/>
      <c r="AP248" s="116"/>
      <c r="AQ248" s="117"/>
      <c r="AR248" s="555"/>
      <c r="AS248" s="188"/>
      <c r="AT248" s="116"/>
      <c r="AU248" s="116"/>
      <c r="AV248" s="116"/>
      <c r="AW248" s="116"/>
      <c r="AX248" s="116"/>
      <c r="AY248" s="116"/>
      <c r="AZ248" s="116"/>
      <c r="BA248" s="116"/>
      <c r="BB248" s="117"/>
      <c r="BC248" s="555"/>
      <c r="BD248" s="236"/>
      <c r="BE248" s="237"/>
      <c r="BF248" s="237"/>
      <c r="BG248" s="237"/>
      <c r="BH248" s="237"/>
      <c r="BI248" s="237"/>
      <c r="BJ248" s="237"/>
      <c r="BK248" s="237"/>
      <c r="BL248" s="237"/>
      <c r="BM248" s="237"/>
      <c r="BN248" s="237"/>
      <c r="BO248" s="237"/>
      <c r="BP248" s="238"/>
      <c r="BQ248" s="246"/>
      <c r="BR248" s="249"/>
      <c r="BS248" s="555"/>
    </row>
    <row r="249" spans="1:71" s="186" customFormat="1" ht="15.75" thickBot="1" x14ac:dyDescent="0.3">
      <c r="A249" s="188"/>
      <c r="B249" s="585" t="s">
        <v>404</v>
      </c>
      <c r="C249" s="585" t="s">
        <v>439</v>
      </c>
      <c r="D249" s="587"/>
      <c r="E249" s="588"/>
      <c r="F249" s="589" t="s">
        <v>405</v>
      </c>
      <c r="G249" s="590"/>
      <c r="H249"/>
      <c r="I249"/>
      <c r="J249" s="117"/>
      <c r="K249" s="555"/>
      <c r="L249" s="188"/>
      <c r="M249" s="619" t="s">
        <v>404</v>
      </c>
      <c r="N249" s="585" t="s">
        <v>439</v>
      </c>
      <c r="O249" s="587"/>
      <c r="P249" s="588"/>
      <c r="Q249" s="589" t="s">
        <v>405</v>
      </c>
      <c r="R249" s="590"/>
      <c r="S249"/>
      <c r="T249"/>
      <c r="U249" s="117"/>
      <c r="V249" s="555"/>
      <c r="W249" s="188"/>
      <c r="X249" s="619" t="s">
        <v>404</v>
      </c>
      <c r="Y249" s="585" t="s">
        <v>439</v>
      </c>
      <c r="Z249" s="587"/>
      <c r="AA249" s="588"/>
      <c r="AB249" s="589" t="s">
        <v>405</v>
      </c>
      <c r="AC249" s="590"/>
      <c r="AD249"/>
      <c r="AE249"/>
      <c r="AF249" s="117"/>
      <c r="AG249" s="555"/>
      <c r="AH249" s="188"/>
      <c r="AI249" s="619" t="s">
        <v>404</v>
      </c>
      <c r="AJ249" s="585" t="s">
        <v>439</v>
      </c>
      <c r="AK249" s="587"/>
      <c r="AL249" s="588"/>
      <c r="AM249" s="589" t="s">
        <v>405</v>
      </c>
      <c r="AN249" s="590"/>
      <c r="AO249"/>
      <c r="AP249"/>
      <c r="AQ249" s="117"/>
      <c r="AR249" s="555"/>
      <c r="AS249" s="188"/>
      <c r="AT249" s="619" t="s">
        <v>404</v>
      </c>
      <c r="AU249" s="585" t="s">
        <v>439</v>
      </c>
      <c r="AV249" s="587"/>
      <c r="AW249" s="588"/>
      <c r="AX249" s="589" t="s">
        <v>405</v>
      </c>
      <c r="AY249" s="590"/>
      <c r="AZ249"/>
      <c r="BA249"/>
      <c r="BB249" s="117"/>
      <c r="BC249" s="555"/>
      <c r="BD249" s="236"/>
      <c r="BE249" s="585" t="s">
        <v>404</v>
      </c>
      <c r="BF249" s="585" t="s">
        <v>439</v>
      </c>
      <c r="BG249" s="587"/>
      <c r="BH249" s="588"/>
      <c r="BI249" s="589" t="s">
        <v>405</v>
      </c>
      <c r="BJ249" s="590"/>
      <c r="BK249" s="237"/>
      <c r="BL249" s="237"/>
      <c r="BM249" s="237"/>
      <c r="BN249" s="237"/>
      <c r="BO249" s="237"/>
      <c r="BP249" s="238"/>
      <c r="BQ249" s="246"/>
      <c r="BR249" s="249"/>
      <c r="BS249" s="555"/>
    </row>
    <row r="250" spans="1:71" s="186" customFormat="1" ht="30.75" customHeight="1" thickBot="1" x14ac:dyDescent="0.3">
      <c r="A250" s="188"/>
      <c r="B250" s="586"/>
      <c r="C250" s="591" t="s">
        <v>406</v>
      </c>
      <c r="D250" s="592"/>
      <c r="E250" s="593"/>
      <c r="F250" s="126" t="s">
        <v>434</v>
      </c>
      <c r="G250" s="127" t="s">
        <v>435</v>
      </c>
      <c r="H250"/>
      <c r="I250"/>
      <c r="J250" s="117"/>
      <c r="K250" s="555"/>
      <c r="L250" s="188"/>
      <c r="M250" s="620"/>
      <c r="N250" s="591" t="s">
        <v>406</v>
      </c>
      <c r="O250" s="621"/>
      <c r="P250" s="622"/>
      <c r="Q250" s="126" t="s">
        <v>434</v>
      </c>
      <c r="R250" s="127" t="s">
        <v>435</v>
      </c>
      <c r="S250"/>
      <c r="T250"/>
      <c r="U250" s="117"/>
      <c r="V250" s="555"/>
      <c r="W250" s="188"/>
      <c r="X250" s="620"/>
      <c r="Y250" s="591" t="s">
        <v>406</v>
      </c>
      <c r="Z250" s="621"/>
      <c r="AA250" s="622"/>
      <c r="AB250" s="126" t="s">
        <v>434</v>
      </c>
      <c r="AC250" s="127" t="s">
        <v>435</v>
      </c>
      <c r="AD250"/>
      <c r="AE250"/>
      <c r="AF250" s="117"/>
      <c r="AG250" s="555"/>
      <c r="AH250" s="188"/>
      <c r="AI250" s="620"/>
      <c r="AJ250" s="591" t="s">
        <v>406</v>
      </c>
      <c r="AK250" s="621"/>
      <c r="AL250" s="622"/>
      <c r="AM250" s="126" t="s">
        <v>434</v>
      </c>
      <c r="AN250" s="127" t="s">
        <v>435</v>
      </c>
      <c r="AO250"/>
      <c r="AP250"/>
      <c r="AQ250" s="117"/>
      <c r="AR250" s="555"/>
      <c r="AS250" s="188"/>
      <c r="AT250" s="620"/>
      <c r="AU250" s="591" t="s">
        <v>406</v>
      </c>
      <c r="AV250" s="621"/>
      <c r="AW250" s="622"/>
      <c r="AX250" s="126" t="s">
        <v>434</v>
      </c>
      <c r="AY250" s="127" t="s">
        <v>435</v>
      </c>
      <c r="AZ250"/>
      <c r="BA250"/>
      <c r="BB250" s="117"/>
      <c r="BC250" s="555"/>
      <c r="BD250" s="236"/>
      <c r="BE250" s="586"/>
      <c r="BF250" s="591" t="s">
        <v>406</v>
      </c>
      <c r="BG250" s="592"/>
      <c r="BH250" s="593"/>
      <c r="BI250" s="126" t="s">
        <v>434</v>
      </c>
      <c r="BJ250" s="127" t="s">
        <v>435</v>
      </c>
      <c r="BK250" s="237"/>
      <c r="BL250" s="237"/>
      <c r="BM250" s="237"/>
      <c r="BN250" s="237"/>
      <c r="BO250" s="237"/>
      <c r="BP250" s="238"/>
      <c r="BQ250" s="246"/>
      <c r="BR250" s="249"/>
      <c r="BS250" s="555"/>
    </row>
    <row r="251" spans="1:71" s="186" customFormat="1" ht="21.75" customHeight="1" thickBot="1" x14ac:dyDescent="0.3">
      <c r="A251" s="188"/>
      <c r="B251" s="128">
        <v>1</v>
      </c>
      <c r="C251" s="594" t="s">
        <v>407</v>
      </c>
      <c r="D251" s="595"/>
      <c r="E251" s="596"/>
      <c r="F251" s="131" t="s">
        <v>434</v>
      </c>
      <c r="G251" s="131"/>
      <c r="H251">
        <f t="shared" ref="H251:H267" si="149">IF(F251="SI",1,0)</f>
        <v>1</v>
      </c>
      <c r="I251">
        <f>IF(G251="NO",1,0)</f>
        <v>0</v>
      </c>
      <c r="J251" s="117"/>
      <c r="K251" s="555"/>
      <c r="L251" s="188"/>
      <c r="M251" s="128">
        <v>1</v>
      </c>
      <c r="N251" s="594" t="s">
        <v>407</v>
      </c>
      <c r="O251" s="595"/>
      <c r="P251" s="596"/>
      <c r="Q251" s="131"/>
      <c r="R251" s="131"/>
      <c r="S251">
        <f t="shared" ref="S251:S267" si="150">IF(Q251="SI",1,0)</f>
        <v>0</v>
      </c>
      <c r="T251">
        <f>IF(R251="NO",1,0)</f>
        <v>0</v>
      </c>
      <c r="U251" s="117"/>
      <c r="V251" s="555"/>
      <c r="W251" s="188"/>
      <c r="X251" s="128">
        <v>1</v>
      </c>
      <c r="Y251" s="594" t="s">
        <v>407</v>
      </c>
      <c r="Z251" s="595"/>
      <c r="AA251" s="596"/>
      <c r="AB251" s="131" t="s">
        <v>434</v>
      </c>
      <c r="AC251" s="131"/>
      <c r="AD251">
        <f t="shared" ref="AD251:AD268" si="151">IF(AB251="SI",1,0)</f>
        <v>1</v>
      </c>
      <c r="AE251">
        <f>IF(AC251="NO",1,0)</f>
        <v>0</v>
      </c>
      <c r="AF251" s="117"/>
      <c r="AG251" s="555"/>
      <c r="AH251" s="188"/>
      <c r="AI251" s="128">
        <v>1</v>
      </c>
      <c r="AJ251" s="594" t="s">
        <v>407</v>
      </c>
      <c r="AK251" s="595"/>
      <c r="AL251" s="596"/>
      <c r="AM251" s="131" t="s">
        <v>434</v>
      </c>
      <c r="AN251" s="131"/>
      <c r="AO251">
        <f t="shared" ref="AO251:AO268" si="152">IF(AM251="SI",1,0)</f>
        <v>1</v>
      </c>
      <c r="AP251">
        <f>IF(AN251="NO",1,0)</f>
        <v>0</v>
      </c>
      <c r="AQ251" s="117"/>
      <c r="AR251" s="555"/>
      <c r="AS251" s="188"/>
      <c r="AT251" s="128">
        <v>1</v>
      </c>
      <c r="AU251" s="594" t="s">
        <v>407</v>
      </c>
      <c r="AV251" s="595"/>
      <c r="AW251" s="596"/>
      <c r="AX251" s="131" t="s">
        <v>434</v>
      </c>
      <c r="AY251" s="131"/>
      <c r="AZ251">
        <f t="shared" ref="AZ251:AZ267" si="153">IF(AX251="SI",1,0)</f>
        <v>1</v>
      </c>
      <c r="BA251">
        <f>IF(AY251="NO",1,0)</f>
        <v>0</v>
      </c>
      <c r="BB251" s="117"/>
      <c r="BC251" s="555"/>
      <c r="BD251" s="236"/>
      <c r="BE251" s="128">
        <v>1</v>
      </c>
      <c r="BF251" s="594" t="s">
        <v>407</v>
      </c>
      <c r="BG251" s="595"/>
      <c r="BH251" s="596"/>
      <c r="BI251" s="131" t="str">
        <f>IF($BQ251=1,"SI","")</f>
        <v>SI</v>
      </c>
      <c r="BJ251" s="131" t="str">
        <f>IF($BQ251=0,"NO","")</f>
        <v/>
      </c>
      <c r="BK251" s="237">
        <f t="shared" ref="BK251:BK257" si="154">H251</f>
        <v>1</v>
      </c>
      <c r="BL251" s="237">
        <f t="shared" ref="BL251:BL257" si="155">S251</f>
        <v>0</v>
      </c>
      <c r="BM251" s="237">
        <f t="shared" ref="BM251:BM257" si="156">AD251</f>
        <v>1</v>
      </c>
      <c r="BN251" s="237">
        <f t="shared" ref="BN251:BN257" si="157">AO251</f>
        <v>1</v>
      </c>
      <c r="BO251" s="237">
        <f t="shared" ref="BO251:BO257" si="158">AZ251</f>
        <v>1</v>
      </c>
      <c r="BP251" s="244">
        <f t="shared" ref="BP251:BP257" si="159">COUNTIF(BK251:BO251,1)</f>
        <v>4</v>
      </c>
      <c r="BQ251" s="247">
        <f t="shared" ref="BQ251:BQ269" si="160">IF(BP251&gt;=3,1,0)</f>
        <v>1</v>
      </c>
      <c r="BR251" s="249"/>
      <c r="BS251" s="555"/>
    </row>
    <row r="252" spans="1:71" s="186" customFormat="1" ht="21.75" customHeight="1" thickBot="1" x14ac:dyDescent="0.3">
      <c r="A252" s="188"/>
      <c r="B252" s="129">
        <v>2</v>
      </c>
      <c r="C252" s="560" t="s">
        <v>408</v>
      </c>
      <c r="D252" s="561"/>
      <c r="E252" s="562"/>
      <c r="F252" s="132" t="s">
        <v>434</v>
      </c>
      <c r="G252" s="133"/>
      <c r="H252">
        <f t="shared" si="149"/>
        <v>1</v>
      </c>
      <c r="I252">
        <f t="shared" ref="I252:I267" si="161">IF(G252="SI",1,0)</f>
        <v>0</v>
      </c>
      <c r="J252" s="117"/>
      <c r="K252" s="555"/>
      <c r="L252" s="188"/>
      <c r="M252" s="129">
        <v>2</v>
      </c>
      <c r="N252" s="560" t="s">
        <v>408</v>
      </c>
      <c r="O252" s="561"/>
      <c r="P252" s="562"/>
      <c r="Q252" s="132"/>
      <c r="R252" s="133"/>
      <c r="S252">
        <f t="shared" si="150"/>
        <v>0</v>
      </c>
      <c r="T252">
        <f t="shared" ref="T252:T267" si="162">IF(R252="SI",1,0)</f>
        <v>0</v>
      </c>
      <c r="U252" s="117"/>
      <c r="V252" s="555"/>
      <c r="W252" s="188"/>
      <c r="X252" s="129">
        <v>2</v>
      </c>
      <c r="Y252" s="560" t="s">
        <v>408</v>
      </c>
      <c r="Z252" s="561"/>
      <c r="AA252" s="562"/>
      <c r="AB252" s="132" t="s">
        <v>434</v>
      </c>
      <c r="AC252" s="133"/>
      <c r="AD252">
        <f t="shared" si="151"/>
        <v>1</v>
      </c>
      <c r="AE252">
        <f t="shared" ref="AE252:AE267" si="163">IF(AC252="SI",1,0)</f>
        <v>0</v>
      </c>
      <c r="AF252" s="117"/>
      <c r="AG252" s="555"/>
      <c r="AH252" s="188"/>
      <c r="AI252" s="129">
        <v>2</v>
      </c>
      <c r="AJ252" s="560" t="s">
        <v>408</v>
      </c>
      <c r="AK252" s="561"/>
      <c r="AL252" s="562"/>
      <c r="AM252" s="132"/>
      <c r="AN252" s="133" t="s">
        <v>435</v>
      </c>
      <c r="AO252">
        <f t="shared" si="152"/>
        <v>0</v>
      </c>
      <c r="AP252">
        <f t="shared" ref="AP252:AP267" si="164">IF(AN252="SI",1,0)</f>
        <v>0</v>
      </c>
      <c r="AQ252" s="117"/>
      <c r="AR252" s="555"/>
      <c r="AS252" s="188"/>
      <c r="AT252" s="129">
        <v>2</v>
      </c>
      <c r="AU252" s="560" t="s">
        <v>408</v>
      </c>
      <c r="AV252" s="561"/>
      <c r="AW252" s="562"/>
      <c r="AX252" s="132" t="s">
        <v>434</v>
      </c>
      <c r="AY252" s="133"/>
      <c r="AZ252">
        <f t="shared" si="153"/>
        <v>1</v>
      </c>
      <c r="BA252">
        <f t="shared" ref="BA252:BA268" si="165">IF(AY252="SI",1,0)</f>
        <v>0</v>
      </c>
      <c r="BB252" s="117"/>
      <c r="BC252" s="555"/>
      <c r="BD252" s="236"/>
      <c r="BE252" s="129">
        <v>2</v>
      </c>
      <c r="BF252" s="560" t="s">
        <v>408</v>
      </c>
      <c r="BG252" s="561"/>
      <c r="BH252" s="562"/>
      <c r="BI252" s="131" t="str">
        <f t="shared" ref="BI252:BI269" si="166">IF($BQ252=1,"SI","")</f>
        <v>SI</v>
      </c>
      <c r="BJ252" s="131" t="str">
        <f t="shared" ref="BJ252:BJ269" si="167">IF($BQ252=0,"NO","")</f>
        <v/>
      </c>
      <c r="BK252" s="237">
        <f t="shared" si="154"/>
        <v>1</v>
      </c>
      <c r="BL252" s="237">
        <f t="shared" si="155"/>
        <v>0</v>
      </c>
      <c r="BM252" s="237">
        <f t="shared" si="156"/>
        <v>1</v>
      </c>
      <c r="BN252" s="237">
        <f t="shared" si="157"/>
        <v>0</v>
      </c>
      <c r="BO252" s="237">
        <f t="shared" si="158"/>
        <v>1</v>
      </c>
      <c r="BP252" s="244">
        <f t="shared" si="159"/>
        <v>3</v>
      </c>
      <c r="BQ252" s="247">
        <f t="shared" si="160"/>
        <v>1</v>
      </c>
      <c r="BR252" s="249"/>
      <c r="BS252" s="555"/>
    </row>
    <row r="253" spans="1:71" s="186" customFormat="1" ht="21.75" customHeight="1" thickBot="1" x14ac:dyDescent="0.3">
      <c r="A253" s="188"/>
      <c r="B253" s="129">
        <v>3</v>
      </c>
      <c r="C253" s="560" t="s">
        <v>409</v>
      </c>
      <c r="D253" s="561"/>
      <c r="E253" s="562"/>
      <c r="F253" s="132" t="s">
        <v>434</v>
      </c>
      <c r="G253" s="133"/>
      <c r="H253">
        <f t="shared" si="149"/>
        <v>1</v>
      </c>
      <c r="I253">
        <f t="shared" si="161"/>
        <v>0</v>
      </c>
      <c r="J253" s="117"/>
      <c r="K253" s="555"/>
      <c r="L253" s="188"/>
      <c r="M253" s="129">
        <v>3</v>
      </c>
      <c r="N253" s="560" t="s">
        <v>409</v>
      </c>
      <c r="O253" s="561"/>
      <c r="P253" s="562"/>
      <c r="Q253" s="132"/>
      <c r="R253" s="133"/>
      <c r="S253">
        <f t="shared" si="150"/>
        <v>0</v>
      </c>
      <c r="T253">
        <f t="shared" si="162"/>
        <v>0</v>
      </c>
      <c r="U253" s="117"/>
      <c r="V253" s="555"/>
      <c r="W253" s="188"/>
      <c r="X253" s="129">
        <v>3</v>
      </c>
      <c r="Y253" s="560" t="s">
        <v>409</v>
      </c>
      <c r="Z253" s="561"/>
      <c r="AA253" s="562"/>
      <c r="AB253" s="132" t="s">
        <v>434</v>
      </c>
      <c r="AC253" s="133"/>
      <c r="AD253">
        <f t="shared" si="151"/>
        <v>1</v>
      </c>
      <c r="AE253">
        <f t="shared" si="163"/>
        <v>0</v>
      </c>
      <c r="AF253" s="117"/>
      <c r="AG253" s="555"/>
      <c r="AH253" s="188"/>
      <c r="AI253" s="129">
        <v>3</v>
      </c>
      <c r="AJ253" s="560" t="s">
        <v>409</v>
      </c>
      <c r="AK253" s="561"/>
      <c r="AL253" s="562"/>
      <c r="AM253" s="132"/>
      <c r="AN253" s="133" t="s">
        <v>435</v>
      </c>
      <c r="AO253">
        <f t="shared" si="152"/>
        <v>0</v>
      </c>
      <c r="AP253">
        <f t="shared" si="164"/>
        <v>0</v>
      </c>
      <c r="AQ253" s="117"/>
      <c r="AR253" s="555"/>
      <c r="AS253" s="188"/>
      <c r="AT253" s="129">
        <v>3</v>
      </c>
      <c r="AU253" s="560" t="s">
        <v>409</v>
      </c>
      <c r="AV253" s="561"/>
      <c r="AW253" s="562"/>
      <c r="AX253" s="132"/>
      <c r="AY253" s="133" t="s">
        <v>435</v>
      </c>
      <c r="AZ253">
        <f t="shared" si="153"/>
        <v>0</v>
      </c>
      <c r="BA253">
        <f t="shared" si="165"/>
        <v>0</v>
      </c>
      <c r="BB253" s="117"/>
      <c r="BC253" s="555"/>
      <c r="BD253" s="236"/>
      <c r="BE253" s="129">
        <v>3</v>
      </c>
      <c r="BF253" s="560" t="s">
        <v>409</v>
      </c>
      <c r="BG253" s="561"/>
      <c r="BH253" s="562"/>
      <c r="BI253" s="131" t="str">
        <f t="shared" si="166"/>
        <v/>
      </c>
      <c r="BJ253" s="131" t="str">
        <f t="shared" si="167"/>
        <v>NO</v>
      </c>
      <c r="BK253" s="237">
        <f t="shared" si="154"/>
        <v>1</v>
      </c>
      <c r="BL253" s="237">
        <f t="shared" si="155"/>
        <v>0</v>
      </c>
      <c r="BM253" s="237">
        <f t="shared" si="156"/>
        <v>1</v>
      </c>
      <c r="BN253" s="237">
        <f t="shared" si="157"/>
        <v>0</v>
      </c>
      <c r="BO253" s="237">
        <f t="shared" si="158"/>
        <v>0</v>
      </c>
      <c r="BP253" s="244">
        <f t="shared" si="159"/>
        <v>2</v>
      </c>
      <c r="BQ253" s="247">
        <f t="shared" si="160"/>
        <v>0</v>
      </c>
      <c r="BR253" s="249"/>
      <c r="BS253" s="555"/>
    </row>
    <row r="254" spans="1:71" s="186" customFormat="1" ht="28.5" customHeight="1" thickBot="1" x14ac:dyDescent="0.3">
      <c r="A254" s="188"/>
      <c r="B254" s="129">
        <v>4</v>
      </c>
      <c r="C254" s="560" t="s">
        <v>410</v>
      </c>
      <c r="D254" s="561"/>
      <c r="E254" s="562"/>
      <c r="F254" s="132"/>
      <c r="G254" s="133" t="s">
        <v>435</v>
      </c>
      <c r="H254">
        <f t="shared" si="149"/>
        <v>0</v>
      </c>
      <c r="I254">
        <f t="shared" si="161"/>
        <v>0</v>
      </c>
      <c r="J254" s="117"/>
      <c r="K254" s="555"/>
      <c r="L254" s="188"/>
      <c r="M254" s="129">
        <v>4</v>
      </c>
      <c r="N254" s="560" t="s">
        <v>410</v>
      </c>
      <c r="O254" s="561"/>
      <c r="P254" s="562"/>
      <c r="Q254" s="132"/>
      <c r="R254" s="133"/>
      <c r="S254">
        <f t="shared" si="150"/>
        <v>0</v>
      </c>
      <c r="T254">
        <f t="shared" si="162"/>
        <v>0</v>
      </c>
      <c r="U254" s="117"/>
      <c r="V254" s="555"/>
      <c r="W254" s="188"/>
      <c r="X254" s="129">
        <v>4</v>
      </c>
      <c r="Y254" s="560" t="s">
        <v>410</v>
      </c>
      <c r="Z254" s="561"/>
      <c r="AA254" s="562"/>
      <c r="AB254" s="132" t="s">
        <v>434</v>
      </c>
      <c r="AC254" s="133"/>
      <c r="AD254">
        <f t="shared" si="151"/>
        <v>1</v>
      </c>
      <c r="AE254">
        <f t="shared" si="163"/>
        <v>0</v>
      </c>
      <c r="AF254" s="117"/>
      <c r="AG254" s="555"/>
      <c r="AH254" s="188"/>
      <c r="AI254" s="129">
        <v>4</v>
      </c>
      <c r="AJ254" s="560" t="s">
        <v>410</v>
      </c>
      <c r="AK254" s="561"/>
      <c r="AL254" s="562"/>
      <c r="AM254" s="132"/>
      <c r="AN254" s="133" t="s">
        <v>435</v>
      </c>
      <c r="AO254">
        <f t="shared" si="152"/>
        <v>0</v>
      </c>
      <c r="AP254">
        <f t="shared" si="164"/>
        <v>0</v>
      </c>
      <c r="AQ254" s="117"/>
      <c r="AR254" s="555"/>
      <c r="AS254" s="188"/>
      <c r="AT254" s="129">
        <v>4</v>
      </c>
      <c r="AU254" s="560" t="s">
        <v>410</v>
      </c>
      <c r="AV254" s="561"/>
      <c r="AW254" s="562"/>
      <c r="AX254" s="132"/>
      <c r="AY254" s="133" t="s">
        <v>435</v>
      </c>
      <c r="AZ254">
        <f t="shared" si="153"/>
        <v>0</v>
      </c>
      <c r="BA254">
        <f t="shared" si="165"/>
        <v>0</v>
      </c>
      <c r="BB254" s="117"/>
      <c r="BC254" s="555"/>
      <c r="BD254" s="236"/>
      <c r="BE254" s="129">
        <v>4</v>
      </c>
      <c r="BF254" s="560" t="s">
        <v>410</v>
      </c>
      <c r="BG254" s="561"/>
      <c r="BH254" s="562"/>
      <c r="BI254" s="131" t="str">
        <f t="shared" si="166"/>
        <v/>
      </c>
      <c r="BJ254" s="131" t="str">
        <f t="shared" si="167"/>
        <v>NO</v>
      </c>
      <c r="BK254" s="237">
        <f t="shared" si="154"/>
        <v>0</v>
      </c>
      <c r="BL254" s="237">
        <f t="shared" si="155"/>
        <v>0</v>
      </c>
      <c r="BM254" s="237">
        <f t="shared" si="156"/>
        <v>1</v>
      </c>
      <c r="BN254" s="237">
        <f t="shared" si="157"/>
        <v>0</v>
      </c>
      <c r="BO254" s="237">
        <f t="shared" si="158"/>
        <v>0</v>
      </c>
      <c r="BP254" s="244">
        <f t="shared" si="159"/>
        <v>1</v>
      </c>
      <c r="BQ254" s="247">
        <f t="shared" si="160"/>
        <v>0</v>
      </c>
      <c r="BR254" s="249"/>
      <c r="BS254" s="555"/>
    </row>
    <row r="255" spans="1:71" s="186" customFormat="1" ht="21.75" customHeight="1" thickBot="1" x14ac:dyDescent="0.3">
      <c r="A255" s="188"/>
      <c r="B255" s="129">
        <v>5</v>
      </c>
      <c r="C255" s="560" t="s">
        <v>411</v>
      </c>
      <c r="D255" s="561"/>
      <c r="E255" s="562"/>
      <c r="F255" s="132" t="s">
        <v>434</v>
      </c>
      <c r="G255" s="133"/>
      <c r="H255">
        <f t="shared" si="149"/>
        <v>1</v>
      </c>
      <c r="I255">
        <f t="shared" si="161"/>
        <v>0</v>
      </c>
      <c r="J255" s="117"/>
      <c r="K255" s="555"/>
      <c r="L255" s="188"/>
      <c r="M255" s="129">
        <v>5</v>
      </c>
      <c r="N255" s="560" t="s">
        <v>411</v>
      </c>
      <c r="O255" s="561"/>
      <c r="P255" s="562"/>
      <c r="Q255" s="132"/>
      <c r="R255" s="133"/>
      <c r="S255">
        <f t="shared" si="150"/>
        <v>0</v>
      </c>
      <c r="T255">
        <f t="shared" si="162"/>
        <v>0</v>
      </c>
      <c r="U255" s="117"/>
      <c r="V255" s="555"/>
      <c r="W255" s="188"/>
      <c r="X255" s="129">
        <v>5</v>
      </c>
      <c r="Y255" s="560" t="s">
        <v>411</v>
      </c>
      <c r="Z255" s="561"/>
      <c r="AA255" s="562"/>
      <c r="AB255" s="132" t="s">
        <v>434</v>
      </c>
      <c r="AC255" s="133"/>
      <c r="AD255">
        <f t="shared" si="151"/>
        <v>1</v>
      </c>
      <c r="AE255">
        <f t="shared" si="163"/>
        <v>0</v>
      </c>
      <c r="AF255" s="117"/>
      <c r="AG255" s="555"/>
      <c r="AH255" s="188"/>
      <c r="AI255" s="129">
        <v>5</v>
      </c>
      <c r="AJ255" s="560" t="s">
        <v>411</v>
      </c>
      <c r="AK255" s="561"/>
      <c r="AL255" s="562"/>
      <c r="AM255" s="132" t="s">
        <v>434</v>
      </c>
      <c r="AN255" s="133"/>
      <c r="AO255">
        <f t="shared" si="152"/>
        <v>1</v>
      </c>
      <c r="AP255">
        <f t="shared" si="164"/>
        <v>0</v>
      </c>
      <c r="AQ255" s="117"/>
      <c r="AR255" s="555"/>
      <c r="AS255" s="188"/>
      <c r="AT255" s="129">
        <v>5</v>
      </c>
      <c r="AU255" s="560" t="s">
        <v>411</v>
      </c>
      <c r="AV255" s="561"/>
      <c r="AW255" s="562"/>
      <c r="AX255" s="132" t="s">
        <v>434</v>
      </c>
      <c r="AY255" s="133"/>
      <c r="AZ255">
        <f t="shared" si="153"/>
        <v>1</v>
      </c>
      <c r="BA255">
        <f t="shared" si="165"/>
        <v>0</v>
      </c>
      <c r="BB255" s="117"/>
      <c r="BC255" s="555"/>
      <c r="BD255" s="236"/>
      <c r="BE255" s="129">
        <v>5</v>
      </c>
      <c r="BF255" s="560" t="s">
        <v>411</v>
      </c>
      <c r="BG255" s="561"/>
      <c r="BH255" s="562"/>
      <c r="BI255" s="131" t="str">
        <f t="shared" si="166"/>
        <v>SI</v>
      </c>
      <c r="BJ255" s="131" t="str">
        <f t="shared" si="167"/>
        <v/>
      </c>
      <c r="BK255" s="237">
        <f t="shared" si="154"/>
        <v>1</v>
      </c>
      <c r="BL255" s="237">
        <f t="shared" si="155"/>
        <v>0</v>
      </c>
      <c r="BM255" s="237">
        <f t="shared" si="156"/>
        <v>1</v>
      </c>
      <c r="BN255" s="237">
        <f t="shared" si="157"/>
        <v>1</v>
      </c>
      <c r="BO255" s="237">
        <f t="shared" si="158"/>
        <v>1</v>
      </c>
      <c r="BP255" s="244">
        <f t="shared" si="159"/>
        <v>4</v>
      </c>
      <c r="BQ255" s="247">
        <f t="shared" si="160"/>
        <v>1</v>
      </c>
      <c r="BR255" s="249"/>
      <c r="BS255" s="555"/>
    </row>
    <row r="256" spans="1:71" s="186" customFormat="1" ht="21.75" customHeight="1" thickBot="1" x14ac:dyDescent="0.3">
      <c r="A256" s="188"/>
      <c r="B256" s="129">
        <v>6</v>
      </c>
      <c r="C256" s="560" t="s">
        <v>412</v>
      </c>
      <c r="D256" s="561"/>
      <c r="E256" s="562"/>
      <c r="F256" s="132" t="s">
        <v>434</v>
      </c>
      <c r="G256" s="133"/>
      <c r="H256">
        <f t="shared" si="149"/>
        <v>1</v>
      </c>
      <c r="I256">
        <f t="shared" si="161"/>
        <v>0</v>
      </c>
      <c r="J256" s="117"/>
      <c r="K256" s="555"/>
      <c r="L256" s="188"/>
      <c r="M256" s="129">
        <v>6</v>
      </c>
      <c r="N256" s="560" t="s">
        <v>412</v>
      </c>
      <c r="O256" s="561"/>
      <c r="P256" s="562"/>
      <c r="Q256" s="132"/>
      <c r="R256" s="133"/>
      <c r="S256">
        <f t="shared" si="150"/>
        <v>0</v>
      </c>
      <c r="T256">
        <f t="shared" si="162"/>
        <v>0</v>
      </c>
      <c r="U256" s="117"/>
      <c r="V256" s="555"/>
      <c r="W256" s="188"/>
      <c r="X256" s="129">
        <v>6</v>
      </c>
      <c r="Y256" s="560" t="s">
        <v>412</v>
      </c>
      <c r="Z256" s="561"/>
      <c r="AA256" s="562"/>
      <c r="AB256" s="132" t="s">
        <v>434</v>
      </c>
      <c r="AC256" s="133"/>
      <c r="AD256">
        <f t="shared" si="151"/>
        <v>1</v>
      </c>
      <c r="AE256">
        <f t="shared" si="163"/>
        <v>0</v>
      </c>
      <c r="AF256" s="117"/>
      <c r="AG256" s="555"/>
      <c r="AH256" s="188"/>
      <c r="AI256" s="129">
        <v>6</v>
      </c>
      <c r="AJ256" s="560" t="s">
        <v>412</v>
      </c>
      <c r="AK256" s="561"/>
      <c r="AL256" s="562"/>
      <c r="AM256" s="132" t="s">
        <v>434</v>
      </c>
      <c r="AN256" s="133"/>
      <c r="AO256">
        <f t="shared" si="152"/>
        <v>1</v>
      </c>
      <c r="AP256">
        <f t="shared" si="164"/>
        <v>0</v>
      </c>
      <c r="AQ256" s="117"/>
      <c r="AR256" s="555"/>
      <c r="AS256" s="188"/>
      <c r="AT256" s="129">
        <v>6</v>
      </c>
      <c r="AU256" s="560" t="s">
        <v>412</v>
      </c>
      <c r="AV256" s="561"/>
      <c r="AW256" s="562"/>
      <c r="AX256" s="132" t="s">
        <v>434</v>
      </c>
      <c r="AY256" s="133"/>
      <c r="AZ256">
        <f t="shared" si="153"/>
        <v>1</v>
      </c>
      <c r="BA256">
        <f t="shared" si="165"/>
        <v>0</v>
      </c>
      <c r="BB256" s="117"/>
      <c r="BC256" s="555"/>
      <c r="BD256" s="236"/>
      <c r="BE256" s="129">
        <v>6</v>
      </c>
      <c r="BF256" s="560" t="s">
        <v>412</v>
      </c>
      <c r="BG256" s="561"/>
      <c r="BH256" s="562"/>
      <c r="BI256" s="131" t="str">
        <f t="shared" si="166"/>
        <v>SI</v>
      </c>
      <c r="BJ256" s="131" t="str">
        <f t="shared" si="167"/>
        <v/>
      </c>
      <c r="BK256" s="237">
        <f t="shared" si="154"/>
        <v>1</v>
      </c>
      <c r="BL256" s="237">
        <f t="shared" si="155"/>
        <v>0</v>
      </c>
      <c r="BM256" s="237">
        <f t="shared" si="156"/>
        <v>1</v>
      </c>
      <c r="BN256" s="237">
        <f t="shared" si="157"/>
        <v>1</v>
      </c>
      <c r="BO256" s="237">
        <f t="shared" si="158"/>
        <v>1</v>
      </c>
      <c r="BP256" s="244">
        <f t="shared" si="159"/>
        <v>4</v>
      </c>
      <c r="BQ256" s="247">
        <f t="shared" si="160"/>
        <v>1</v>
      </c>
      <c r="BR256" s="249"/>
      <c r="BS256" s="555"/>
    </row>
    <row r="257" spans="1:71" ht="21.75" customHeight="1" thickBot="1" x14ac:dyDescent="0.3">
      <c r="A257" s="188"/>
      <c r="B257" s="129">
        <v>7</v>
      </c>
      <c r="C257" s="560" t="s">
        <v>413</v>
      </c>
      <c r="D257" s="561"/>
      <c r="E257" s="562"/>
      <c r="F257" s="132" t="s">
        <v>434</v>
      </c>
      <c r="G257" s="133"/>
      <c r="H257">
        <f t="shared" si="149"/>
        <v>1</v>
      </c>
      <c r="I257">
        <f t="shared" si="161"/>
        <v>0</v>
      </c>
      <c r="J257" s="117"/>
      <c r="K257" s="555"/>
      <c r="L257" s="188"/>
      <c r="M257" s="129">
        <v>7</v>
      </c>
      <c r="N257" s="560" t="s">
        <v>413</v>
      </c>
      <c r="O257" s="561"/>
      <c r="P257" s="562"/>
      <c r="Q257" s="132"/>
      <c r="R257" s="133"/>
      <c r="S257">
        <f t="shared" si="150"/>
        <v>0</v>
      </c>
      <c r="T257">
        <f t="shared" si="162"/>
        <v>0</v>
      </c>
      <c r="U257" s="117"/>
      <c r="V257" s="555"/>
      <c r="W257" s="188"/>
      <c r="X257" s="129">
        <v>7</v>
      </c>
      <c r="Y257" s="560" t="s">
        <v>413</v>
      </c>
      <c r="Z257" s="561"/>
      <c r="AA257" s="562"/>
      <c r="AB257" s="132" t="s">
        <v>434</v>
      </c>
      <c r="AC257" s="133"/>
      <c r="AD257">
        <f t="shared" si="151"/>
        <v>1</v>
      </c>
      <c r="AE257">
        <f t="shared" si="163"/>
        <v>0</v>
      </c>
      <c r="AF257" s="117"/>
      <c r="AG257" s="555"/>
      <c r="AH257" s="188"/>
      <c r="AI257" s="129">
        <v>7</v>
      </c>
      <c r="AJ257" s="560" t="s">
        <v>413</v>
      </c>
      <c r="AK257" s="561"/>
      <c r="AL257" s="562"/>
      <c r="AM257" s="132" t="s">
        <v>434</v>
      </c>
      <c r="AN257" s="133"/>
      <c r="AO257">
        <f t="shared" si="152"/>
        <v>1</v>
      </c>
      <c r="AP257">
        <f t="shared" si="164"/>
        <v>0</v>
      </c>
      <c r="AQ257" s="117"/>
      <c r="AR257" s="555"/>
      <c r="AS257" s="188"/>
      <c r="AT257" s="129">
        <v>7</v>
      </c>
      <c r="AU257" s="560" t="s">
        <v>413</v>
      </c>
      <c r="AV257" s="561"/>
      <c r="AW257" s="562"/>
      <c r="AX257" s="132" t="s">
        <v>434</v>
      </c>
      <c r="AY257" s="133"/>
      <c r="AZ257">
        <f t="shared" si="153"/>
        <v>1</v>
      </c>
      <c r="BA257">
        <f t="shared" si="165"/>
        <v>0</v>
      </c>
      <c r="BB257" s="117"/>
      <c r="BC257" s="555"/>
      <c r="BD257" s="236"/>
      <c r="BE257" s="129">
        <v>7</v>
      </c>
      <c r="BF257" s="560" t="s">
        <v>413</v>
      </c>
      <c r="BG257" s="561"/>
      <c r="BH257" s="562"/>
      <c r="BI257" s="131" t="str">
        <f t="shared" si="166"/>
        <v>SI</v>
      </c>
      <c r="BJ257" s="131" t="str">
        <f t="shared" si="167"/>
        <v/>
      </c>
      <c r="BK257" s="237">
        <f t="shared" si="154"/>
        <v>1</v>
      </c>
      <c r="BL257" s="237">
        <f t="shared" si="155"/>
        <v>0</v>
      </c>
      <c r="BM257" s="237">
        <f t="shared" si="156"/>
        <v>1</v>
      </c>
      <c r="BN257" s="237">
        <f t="shared" si="157"/>
        <v>1</v>
      </c>
      <c r="BO257" s="237">
        <f t="shared" si="158"/>
        <v>1</v>
      </c>
      <c r="BP257" s="244">
        <f t="shared" si="159"/>
        <v>4</v>
      </c>
      <c r="BQ257" s="247">
        <f t="shared" si="160"/>
        <v>1</v>
      </c>
      <c r="BR257" s="249"/>
      <c r="BS257" s="555"/>
    </row>
    <row r="258" spans="1:71" ht="35.25" customHeight="1" thickBot="1" x14ac:dyDescent="0.3">
      <c r="A258" s="188"/>
      <c r="B258" s="129">
        <v>8</v>
      </c>
      <c r="C258" s="560" t="s">
        <v>414</v>
      </c>
      <c r="D258" s="561"/>
      <c r="E258" s="562"/>
      <c r="F258" s="132"/>
      <c r="G258" s="133" t="s">
        <v>435</v>
      </c>
      <c r="H258">
        <f t="shared" si="149"/>
        <v>0</v>
      </c>
      <c r="I258">
        <f t="shared" si="161"/>
        <v>0</v>
      </c>
      <c r="J258" s="117"/>
      <c r="K258" s="555"/>
      <c r="L258" s="188"/>
      <c r="M258" s="129">
        <v>8</v>
      </c>
      <c r="N258" s="560" t="s">
        <v>414</v>
      </c>
      <c r="O258" s="561"/>
      <c r="P258" s="562"/>
      <c r="Q258" s="132"/>
      <c r="R258" s="133"/>
      <c r="S258">
        <f t="shared" si="150"/>
        <v>0</v>
      </c>
      <c r="T258">
        <f t="shared" si="162"/>
        <v>0</v>
      </c>
      <c r="U258" s="117"/>
      <c r="V258" s="555"/>
      <c r="W258" s="188"/>
      <c r="X258" s="129">
        <v>8</v>
      </c>
      <c r="Y258" s="560" t="s">
        <v>414</v>
      </c>
      <c r="Z258" s="561"/>
      <c r="AA258" s="562"/>
      <c r="AB258" s="132" t="s">
        <v>434</v>
      </c>
      <c r="AC258" s="133"/>
      <c r="AD258">
        <f t="shared" si="151"/>
        <v>1</v>
      </c>
      <c r="AE258">
        <f t="shared" si="163"/>
        <v>0</v>
      </c>
      <c r="AF258" s="117"/>
      <c r="AG258" s="555"/>
      <c r="AH258" s="188"/>
      <c r="AI258" s="129">
        <v>8</v>
      </c>
      <c r="AJ258" s="560" t="s">
        <v>414</v>
      </c>
      <c r="AK258" s="561"/>
      <c r="AL258" s="562"/>
      <c r="AM258" s="132"/>
      <c r="AN258" s="251" t="s">
        <v>435</v>
      </c>
      <c r="AO258">
        <f t="shared" si="152"/>
        <v>0</v>
      </c>
      <c r="AP258">
        <f t="shared" si="164"/>
        <v>0</v>
      </c>
      <c r="AQ258" s="117"/>
      <c r="AR258" s="555"/>
      <c r="AS258" s="188"/>
      <c r="AT258" s="129">
        <v>8</v>
      </c>
      <c r="AU258" s="560" t="s">
        <v>414</v>
      </c>
      <c r="AV258" s="561"/>
      <c r="AW258" s="562"/>
      <c r="AX258" s="132"/>
      <c r="AY258" s="133" t="s">
        <v>435</v>
      </c>
      <c r="AZ258">
        <f t="shared" si="153"/>
        <v>0</v>
      </c>
      <c r="BA258">
        <f t="shared" si="165"/>
        <v>0</v>
      </c>
      <c r="BB258" s="117"/>
      <c r="BC258" s="555"/>
      <c r="BD258" s="236"/>
      <c r="BE258" s="129">
        <v>8</v>
      </c>
      <c r="BF258" s="560" t="s">
        <v>414</v>
      </c>
      <c r="BG258" s="561"/>
      <c r="BH258" s="562"/>
      <c r="BI258" s="131" t="str">
        <f t="shared" si="166"/>
        <v/>
      </c>
      <c r="BJ258" s="131" t="str">
        <f t="shared" si="167"/>
        <v>NO</v>
      </c>
      <c r="BK258" s="237">
        <f t="shared" ref="BK258:BK269" si="168">H258</f>
        <v>0</v>
      </c>
      <c r="BL258" s="237">
        <f t="shared" ref="BL258:BL269" si="169">S258</f>
        <v>0</v>
      </c>
      <c r="BM258" s="237">
        <f t="shared" ref="BM258:BM270" si="170">AD258</f>
        <v>1</v>
      </c>
      <c r="BN258" s="237">
        <f t="shared" ref="BN258:BN269" si="171">AO258</f>
        <v>0</v>
      </c>
      <c r="BO258" s="237">
        <f t="shared" ref="BO258:BO269" si="172">AZ258</f>
        <v>0</v>
      </c>
      <c r="BP258" s="244">
        <f t="shared" ref="BP258:BP269" si="173">COUNTIF(BK258:BO258,1)</f>
        <v>1</v>
      </c>
      <c r="BQ258" s="247">
        <f t="shared" si="160"/>
        <v>0</v>
      </c>
      <c r="BR258" s="249"/>
      <c r="BS258" s="555"/>
    </row>
    <row r="259" spans="1:71" ht="28.5" customHeight="1" thickBot="1" x14ac:dyDescent="0.3">
      <c r="A259" s="188"/>
      <c r="B259" s="129">
        <v>9</v>
      </c>
      <c r="C259" s="560" t="s">
        <v>415</v>
      </c>
      <c r="D259" s="561"/>
      <c r="E259" s="562"/>
      <c r="F259" s="132" t="s">
        <v>434</v>
      </c>
      <c r="G259" s="133"/>
      <c r="H259">
        <f t="shared" si="149"/>
        <v>1</v>
      </c>
      <c r="I259">
        <f t="shared" si="161"/>
        <v>0</v>
      </c>
      <c r="J259" s="117"/>
      <c r="K259" s="555"/>
      <c r="L259" s="188"/>
      <c r="M259" s="129">
        <v>9</v>
      </c>
      <c r="N259" s="560" t="s">
        <v>415</v>
      </c>
      <c r="O259" s="561"/>
      <c r="P259" s="562"/>
      <c r="Q259" s="132"/>
      <c r="R259" s="133"/>
      <c r="S259">
        <f t="shared" si="150"/>
        <v>0</v>
      </c>
      <c r="T259">
        <f t="shared" si="162"/>
        <v>0</v>
      </c>
      <c r="U259" s="117"/>
      <c r="V259" s="555"/>
      <c r="W259" s="188"/>
      <c r="X259" s="129">
        <v>9</v>
      </c>
      <c r="Y259" s="560" t="s">
        <v>415</v>
      </c>
      <c r="Z259" s="561"/>
      <c r="AA259" s="562"/>
      <c r="AB259" s="132" t="s">
        <v>434</v>
      </c>
      <c r="AC259" s="133"/>
      <c r="AD259">
        <f t="shared" si="151"/>
        <v>1</v>
      </c>
      <c r="AE259">
        <f t="shared" si="163"/>
        <v>0</v>
      </c>
      <c r="AF259" s="117"/>
      <c r="AG259" s="555"/>
      <c r="AH259" s="188"/>
      <c r="AI259" s="129">
        <v>9</v>
      </c>
      <c r="AJ259" s="560" t="s">
        <v>415</v>
      </c>
      <c r="AK259" s="561"/>
      <c r="AL259" s="562"/>
      <c r="AM259" s="132"/>
      <c r="AN259" s="251" t="s">
        <v>435</v>
      </c>
      <c r="AO259">
        <f t="shared" si="152"/>
        <v>0</v>
      </c>
      <c r="AP259">
        <f t="shared" si="164"/>
        <v>0</v>
      </c>
      <c r="AQ259" s="117"/>
      <c r="AR259" s="555"/>
      <c r="AS259" s="188"/>
      <c r="AT259" s="129">
        <v>9</v>
      </c>
      <c r="AU259" s="560" t="s">
        <v>415</v>
      </c>
      <c r="AV259" s="561"/>
      <c r="AW259" s="562"/>
      <c r="AX259" s="132" t="s">
        <v>434</v>
      </c>
      <c r="AY259" s="133"/>
      <c r="AZ259">
        <f t="shared" si="153"/>
        <v>1</v>
      </c>
      <c r="BA259">
        <f t="shared" si="165"/>
        <v>0</v>
      </c>
      <c r="BB259" s="117"/>
      <c r="BC259" s="555"/>
      <c r="BD259" s="236"/>
      <c r="BE259" s="129">
        <v>9</v>
      </c>
      <c r="BF259" s="560" t="s">
        <v>415</v>
      </c>
      <c r="BG259" s="561"/>
      <c r="BH259" s="562"/>
      <c r="BI259" s="131" t="str">
        <f t="shared" si="166"/>
        <v>SI</v>
      </c>
      <c r="BJ259" s="131" t="str">
        <f t="shared" si="167"/>
        <v/>
      </c>
      <c r="BK259" s="237">
        <f t="shared" si="168"/>
        <v>1</v>
      </c>
      <c r="BL259" s="237">
        <f t="shared" si="169"/>
        <v>0</v>
      </c>
      <c r="BM259" s="237">
        <f t="shared" si="170"/>
        <v>1</v>
      </c>
      <c r="BN259" s="237">
        <f t="shared" si="171"/>
        <v>0</v>
      </c>
      <c r="BO259" s="237">
        <f t="shared" si="172"/>
        <v>1</v>
      </c>
      <c r="BP259" s="244">
        <f t="shared" si="173"/>
        <v>3</v>
      </c>
      <c r="BQ259" s="247">
        <f t="shared" si="160"/>
        <v>1</v>
      </c>
      <c r="BR259" s="249"/>
      <c r="BS259" s="555"/>
    </row>
    <row r="260" spans="1:71" ht="21.75" customHeight="1" thickBot="1" x14ac:dyDescent="0.3">
      <c r="A260" s="188"/>
      <c r="B260" s="129">
        <v>10</v>
      </c>
      <c r="C260" s="560" t="s">
        <v>416</v>
      </c>
      <c r="D260" s="561"/>
      <c r="E260" s="562"/>
      <c r="F260" s="132" t="s">
        <v>434</v>
      </c>
      <c r="G260" s="133"/>
      <c r="H260">
        <f t="shared" si="149"/>
        <v>1</v>
      </c>
      <c r="I260">
        <f t="shared" si="161"/>
        <v>0</v>
      </c>
      <c r="J260" s="117"/>
      <c r="K260" s="555"/>
      <c r="L260" s="188"/>
      <c r="M260" s="129">
        <v>10</v>
      </c>
      <c r="N260" s="560" t="s">
        <v>416</v>
      </c>
      <c r="O260" s="561"/>
      <c r="P260" s="562"/>
      <c r="Q260" s="132"/>
      <c r="R260" s="133"/>
      <c r="S260">
        <f t="shared" si="150"/>
        <v>0</v>
      </c>
      <c r="T260">
        <f t="shared" si="162"/>
        <v>0</v>
      </c>
      <c r="U260" s="117"/>
      <c r="V260" s="555"/>
      <c r="W260" s="188"/>
      <c r="X260" s="129">
        <v>10</v>
      </c>
      <c r="Y260" s="560" t="s">
        <v>416</v>
      </c>
      <c r="Z260" s="561"/>
      <c r="AA260" s="562"/>
      <c r="AB260" s="132" t="s">
        <v>434</v>
      </c>
      <c r="AC260" s="133"/>
      <c r="AD260">
        <f t="shared" si="151"/>
        <v>1</v>
      </c>
      <c r="AE260">
        <f t="shared" si="163"/>
        <v>0</v>
      </c>
      <c r="AF260" s="117"/>
      <c r="AG260" s="555"/>
      <c r="AH260" s="188"/>
      <c r="AI260" s="129">
        <v>10</v>
      </c>
      <c r="AJ260" s="560" t="s">
        <v>416</v>
      </c>
      <c r="AK260" s="561"/>
      <c r="AL260" s="562"/>
      <c r="AM260" s="132" t="s">
        <v>434</v>
      </c>
      <c r="AN260" s="133"/>
      <c r="AO260">
        <f t="shared" si="152"/>
        <v>1</v>
      </c>
      <c r="AP260">
        <f t="shared" si="164"/>
        <v>0</v>
      </c>
      <c r="AQ260" s="117"/>
      <c r="AR260" s="555"/>
      <c r="AS260" s="188"/>
      <c r="AT260" s="129">
        <v>10</v>
      </c>
      <c r="AU260" s="560" t="s">
        <v>416</v>
      </c>
      <c r="AV260" s="561"/>
      <c r="AW260" s="562"/>
      <c r="AX260" s="132" t="s">
        <v>434</v>
      </c>
      <c r="AY260" s="133"/>
      <c r="AZ260">
        <f t="shared" si="153"/>
        <v>1</v>
      </c>
      <c r="BA260">
        <f t="shared" si="165"/>
        <v>0</v>
      </c>
      <c r="BB260" s="117"/>
      <c r="BC260" s="555"/>
      <c r="BD260" s="236"/>
      <c r="BE260" s="129">
        <v>10</v>
      </c>
      <c r="BF260" s="560" t="s">
        <v>416</v>
      </c>
      <c r="BG260" s="561"/>
      <c r="BH260" s="562"/>
      <c r="BI260" s="131" t="str">
        <f t="shared" si="166"/>
        <v>SI</v>
      </c>
      <c r="BJ260" s="131" t="str">
        <f t="shared" si="167"/>
        <v/>
      </c>
      <c r="BK260" s="237">
        <f t="shared" si="168"/>
        <v>1</v>
      </c>
      <c r="BL260" s="237">
        <f t="shared" si="169"/>
        <v>0</v>
      </c>
      <c r="BM260" s="237">
        <f t="shared" si="170"/>
        <v>1</v>
      </c>
      <c r="BN260" s="237">
        <f t="shared" si="171"/>
        <v>1</v>
      </c>
      <c r="BO260" s="237">
        <f t="shared" si="172"/>
        <v>1</v>
      </c>
      <c r="BP260" s="244">
        <f t="shared" si="173"/>
        <v>4</v>
      </c>
      <c r="BQ260" s="247">
        <f t="shared" si="160"/>
        <v>1</v>
      </c>
      <c r="BR260" s="249"/>
      <c r="BS260" s="555"/>
    </row>
    <row r="261" spans="1:71" ht="21.75" customHeight="1" thickBot="1" x14ac:dyDescent="0.3">
      <c r="A261" s="188"/>
      <c r="B261" s="129">
        <v>11</v>
      </c>
      <c r="C261" s="560" t="s">
        <v>417</v>
      </c>
      <c r="D261" s="561"/>
      <c r="E261" s="562"/>
      <c r="F261" s="132" t="s">
        <v>434</v>
      </c>
      <c r="G261" s="133"/>
      <c r="H261">
        <f t="shared" si="149"/>
        <v>1</v>
      </c>
      <c r="I261">
        <f t="shared" si="161"/>
        <v>0</v>
      </c>
      <c r="J261" s="117"/>
      <c r="K261" s="555"/>
      <c r="L261" s="188"/>
      <c r="M261" s="129">
        <v>11</v>
      </c>
      <c r="N261" s="560" t="s">
        <v>417</v>
      </c>
      <c r="O261" s="561"/>
      <c r="P261" s="562"/>
      <c r="Q261" s="132"/>
      <c r="R261" s="133"/>
      <c r="S261">
        <f t="shared" si="150"/>
        <v>0</v>
      </c>
      <c r="T261">
        <f t="shared" si="162"/>
        <v>0</v>
      </c>
      <c r="U261" s="117"/>
      <c r="V261" s="555"/>
      <c r="W261" s="188"/>
      <c r="X261" s="129">
        <v>11</v>
      </c>
      <c r="Y261" s="560" t="s">
        <v>417</v>
      </c>
      <c r="Z261" s="561"/>
      <c r="AA261" s="562"/>
      <c r="AB261" s="132" t="s">
        <v>434</v>
      </c>
      <c r="AC261" s="133"/>
      <c r="AD261">
        <f t="shared" si="151"/>
        <v>1</v>
      </c>
      <c r="AE261">
        <f t="shared" si="163"/>
        <v>0</v>
      </c>
      <c r="AF261" s="117"/>
      <c r="AG261" s="555"/>
      <c r="AH261" s="188"/>
      <c r="AI261" s="129">
        <v>11</v>
      </c>
      <c r="AJ261" s="560" t="s">
        <v>417</v>
      </c>
      <c r="AK261" s="561"/>
      <c r="AL261" s="562"/>
      <c r="AM261" s="132" t="s">
        <v>434</v>
      </c>
      <c r="AN261" s="133"/>
      <c r="AO261">
        <f t="shared" si="152"/>
        <v>1</v>
      </c>
      <c r="AP261">
        <f t="shared" si="164"/>
        <v>0</v>
      </c>
      <c r="AQ261" s="117"/>
      <c r="AR261" s="555"/>
      <c r="AS261" s="188"/>
      <c r="AT261" s="129">
        <v>11</v>
      </c>
      <c r="AU261" s="560" t="s">
        <v>417</v>
      </c>
      <c r="AV261" s="561"/>
      <c r="AW261" s="562"/>
      <c r="AX261" s="132" t="s">
        <v>434</v>
      </c>
      <c r="AY261" s="133"/>
      <c r="AZ261">
        <f t="shared" si="153"/>
        <v>1</v>
      </c>
      <c r="BA261">
        <f t="shared" si="165"/>
        <v>0</v>
      </c>
      <c r="BB261" s="117"/>
      <c r="BC261" s="555"/>
      <c r="BD261" s="236"/>
      <c r="BE261" s="129">
        <v>11</v>
      </c>
      <c r="BF261" s="560" t="s">
        <v>417</v>
      </c>
      <c r="BG261" s="561"/>
      <c r="BH261" s="562"/>
      <c r="BI261" s="131" t="str">
        <f t="shared" si="166"/>
        <v>SI</v>
      </c>
      <c r="BJ261" s="131" t="str">
        <f t="shared" si="167"/>
        <v/>
      </c>
      <c r="BK261" s="237">
        <f t="shared" si="168"/>
        <v>1</v>
      </c>
      <c r="BL261" s="237">
        <f t="shared" si="169"/>
        <v>0</v>
      </c>
      <c r="BM261" s="237">
        <f t="shared" si="170"/>
        <v>1</v>
      </c>
      <c r="BN261" s="237">
        <f t="shared" si="171"/>
        <v>1</v>
      </c>
      <c r="BO261" s="237">
        <f t="shared" si="172"/>
        <v>1</v>
      </c>
      <c r="BP261" s="244">
        <f t="shared" si="173"/>
        <v>4</v>
      </c>
      <c r="BQ261" s="247">
        <f t="shared" si="160"/>
        <v>1</v>
      </c>
      <c r="BR261" s="249"/>
      <c r="BS261" s="555"/>
    </row>
    <row r="262" spans="1:71" ht="21.75" customHeight="1" thickBot="1" x14ac:dyDescent="0.3">
      <c r="A262" s="188"/>
      <c r="B262" s="129">
        <v>12</v>
      </c>
      <c r="C262" s="560" t="s">
        <v>418</v>
      </c>
      <c r="D262" s="561"/>
      <c r="E262" s="562"/>
      <c r="F262" s="132" t="s">
        <v>434</v>
      </c>
      <c r="G262" s="133"/>
      <c r="H262">
        <f t="shared" si="149"/>
        <v>1</v>
      </c>
      <c r="I262">
        <f t="shared" si="161"/>
        <v>0</v>
      </c>
      <c r="J262" s="117"/>
      <c r="K262" s="555"/>
      <c r="L262" s="188"/>
      <c r="M262" s="129">
        <v>12</v>
      </c>
      <c r="N262" s="560" t="s">
        <v>418</v>
      </c>
      <c r="O262" s="561"/>
      <c r="P262" s="562"/>
      <c r="Q262" s="132"/>
      <c r="R262" s="133"/>
      <c r="S262">
        <f t="shared" si="150"/>
        <v>0</v>
      </c>
      <c r="T262">
        <f t="shared" si="162"/>
        <v>0</v>
      </c>
      <c r="U262" s="117"/>
      <c r="V262" s="555"/>
      <c r="W262" s="188"/>
      <c r="X262" s="129">
        <v>12</v>
      </c>
      <c r="Y262" s="560" t="s">
        <v>418</v>
      </c>
      <c r="Z262" s="561"/>
      <c r="AA262" s="562"/>
      <c r="AB262" s="132" t="s">
        <v>434</v>
      </c>
      <c r="AC262" s="133"/>
      <c r="AD262">
        <f t="shared" si="151"/>
        <v>1</v>
      </c>
      <c r="AE262">
        <f t="shared" si="163"/>
        <v>0</v>
      </c>
      <c r="AF262" s="117"/>
      <c r="AG262" s="555"/>
      <c r="AH262" s="188"/>
      <c r="AI262" s="129">
        <v>12</v>
      </c>
      <c r="AJ262" s="560" t="s">
        <v>418</v>
      </c>
      <c r="AK262" s="561"/>
      <c r="AL262" s="562"/>
      <c r="AM262" s="132" t="s">
        <v>434</v>
      </c>
      <c r="AN262" s="133"/>
      <c r="AO262">
        <f t="shared" si="152"/>
        <v>1</v>
      </c>
      <c r="AP262">
        <f t="shared" si="164"/>
        <v>0</v>
      </c>
      <c r="AQ262" s="117"/>
      <c r="AR262" s="555"/>
      <c r="AS262" s="188"/>
      <c r="AT262" s="129">
        <v>12</v>
      </c>
      <c r="AU262" s="560" t="s">
        <v>418</v>
      </c>
      <c r="AV262" s="561"/>
      <c r="AW262" s="562"/>
      <c r="AX262" s="132" t="s">
        <v>434</v>
      </c>
      <c r="AY262" s="133"/>
      <c r="AZ262">
        <f t="shared" si="153"/>
        <v>1</v>
      </c>
      <c r="BA262">
        <f t="shared" si="165"/>
        <v>0</v>
      </c>
      <c r="BB262" s="117"/>
      <c r="BC262" s="555"/>
      <c r="BD262" s="236"/>
      <c r="BE262" s="129">
        <v>12</v>
      </c>
      <c r="BF262" s="560" t="s">
        <v>418</v>
      </c>
      <c r="BG262" s="561"/>
      <c r="BH262" s="562"/>
      <c r="BI262" s="131" t="str">
        <f t="shared" si="166"/>
        <v>SI</v>
      </c>
      <c r="BJ262" s="131" t="str">
        <f t="shared" si="167"/>
        <v/>
      </c>
      <c r="BK262" s="237">
        <f t="shared" si="168"/>
        <v>1</v>
      </c>
      <c r="BL262" s="237">
        <f t="shared" si="169"/>
        <v>0</v>
      </c>
      <c r="BM262" s="237">
        <f t="shared" si="170"/>
        <v>1</v>
      </c>
      <c r="BN262" s="237">
        <f t="shared" si="171"/>
        <v>1</v>
      </c>
      <c r="BO262" s="237">
        <f t="shared" si="172"/>
        <v>1</v>
      </c>
      <c r="BP262" s="244">
        <f t="shared" si="173"/>
        <v>4</v>
      </c>
      <c r="BQ262" s="247">
        <f t="shared" si="160"/>
        <v>1</v>
      </c>
      <c r="BR262" s="249"/>
      <c r="BS262" s="555"/>
    </row>
    <row r="263" spans="1:71" ht="21.75" customHeight="1" thickBot="1" x14ac:dyDescent="0.3">
      <c r="A263" s="188"/>
      <c r="B263" s="129">
        <v>13</v>
      </c>
      <c r="C263" s="560" t="s">
        <v>419</v>
      </c>
      <c r="D263" s="561"/>
      <c r="E263" s="562"/>
      <c r="F263" s="132"/>
      <c r="G263" s="133" t="s">
        <v>435</v>
      </c>
      <c r="H263">
        <f t="shared" si="149"/>
        <v>0</v>
      </c>
      <c r="I263">
        <f t="shared" si="161"/>
        <v>0</v>
      </c>
      <c r="J263" s="117"/>
      <c r="K263" s="555"/>
      <c r="L263" s="188"/>
      <c r="M263" s="129">
        <v>13</v>
      </c>
      <c r="N263" s="560" t="s">
        <v>419</v>
      </c>
      <c r="O263" s="561"/>
      <c r="P263" s="562"/>
      <c r="Q263" s="132"/>
      <c r="R263" s="133"/>
      <c r="S263">
        <f t="shared" si="150"/>
        <v>0</v>
      </c>
      <c r="T263">
        <f t="shared" si="162"/>
        <v>0</v>
      </c>
      <c r="U263" s="117"/>
      <c r="V263" s="555"/>
      <c r="W263" s="188"/>
      <c r="X263" s="129">
        <v>13</v>
      </c>
      <c r="Y263" s="560" t="s">
        <v>419</v>
      </c>
      <c r="Z263" s="561"/>
      <c r="AA263" s="562"/>
      <c r="AB263" s="132" t="s">
        <v>434</v>
      </c>
      <c r="AC263" s="133"/>
      <c r="AD263">
        <f t="shared" si="151"/>
        <v>1</v>
      </c>
      <c r="AE263">
        <f t="shared" si="163"/>
        <v>0</v>
      </c>
      <c r="AF263" s="117"/>
      <c r="AG263" s="555"/>
      <c r="AH263" s="188"/>
      <c r="AI263" s="129">
        <v>13</v>
      </c>
      <c r="AJ263" s="560" t="s">
        <v>419</v>
      </c>
      <c r="AK263" s="561"/>
      <c r="AL263" s="562"/>
      <c r="AM263" s="132" t="s">
        <v>434</v>
      </c>
      <c r="AN263" s="133"/>
      <c r="AO263">
        <f t="shared" si="152"/>
        <v>1</v>
      </c>
      <c r="AP263">
        <f t="shared" si="164"/>
        <v>0</v>
      </c>
      <c r="AQ263" s="117"/>
      <c r="AR263" s="555"/>
      <c r="AS263" s="188"/>
      <c r="AT263" s="129">
        <v>13</v>
      </c>
      <c r="AU263" s="560" t="s">
        <v>419</v>
      </c>
      <c r="AV263" s="561"/>
      <c r="AW263" s="562"/>
      <c r="AX263" s="132" t="s">
        <v>434</v>
      </c>
      <c r="AY263" s="133"/>
      <c r="AZ263">
        <f t="shared" si="153"/>
        <v>1</v>
      </c>
      <c r="BA263">
        <f t="shared" si="165"/>
        <v>0</v>
      </c>
      <c r="BB263" s="117"/>
      <c r="BC263" s="555"/>
      <c r="BD263" s="236"/>
      <c r="BE263" s="129">
        <v>13</v>
      </c>
      <c r="BF263" s="560" t="s">
        <v>419</v>
      </c>
      <c r="BG263" s="561"/>
      <c r="BH263" s="562"/>
      <c r="BI263" s="131" t="str">
        <f t="shared" si="166"/>
        <v>SI</v>
      </c>
      <c r="BJ263" s="131" t="str">
        <f t="shared" si="167"/>
        <v/>
      </c>
      <c r="BK263" s="237">
        <f t="shared" si="168"/>
        <v>0</v>
      </c>
      <c r="BL263" s="237">
        <f t="shared" si="169"/>
        <v>0</v>
      </c>
      <c r="BM263" s="237">
        <f t="shared" si="170"/>
        <v>1</v>
      </c>
      <c r="BN263" s="237">
        <f t="shared" si="171"/>
        <v>1</v>
      </c>
      <c r="BO263" s="237">
        <f t="shared" si="172"/>
        <v>1</v>
      </c>
      <c r="BP263" s="244">
        <f t="shared" si="173"/>
        <v>3</v>
      </c>
      <c r="BQ263" s="247">
        <f t="shared" si="160"/>
        <v>1</v>
      </c>
      <c r="BR263" s="249"/>
      <c r="BS263" s="555"/>
    </row>
    <row r="264" spans="1:71" ht="21.75" customHeight="1" thickBot="1" x14ac:dyDescent="0.3">
      <c r="A264" s="188"/>
      <c r="B264" s="129">
        <v>14</v>
      </c>
      <c r="C264" s="560" t="s">
        <v>420</v>
      </c>
      <c r="D264" s="561"/>
      <c r="E264" s="562"/>
      <c r="F264" s="132"/>
      <c r="G264" s="133" t="s">
        <v>435</v>
      </c>
      <c r="H264">
        <f t="shared" si="149"/>
        <v>0</v>
      </c>
      <c r="I264">
        <f t="shared" si="161"/>
        <v>0</v>
      </c>
      <c r="J264" s="117"/>
      <c r="K264" s="555"/>
      <c r="L264" s="188"/>
      <c r="M264" s="129">
        <v>14</v>
      </c>
      <c r="N264" s="560" t="s">
        <v>420</v>
      </c>
      <c r="O264" s="561"/>
      <c r="P264" s="562"/>
      <c r="Q264" s="132"/>
      <c r="R264" s="133"/>
      <c r="S264">
        <f t="shared" si="150"/>
        <v>0</v>
      </c>
      <c r="T264">
        <f t="shared" si="162"/>
        <v>0</v>
      </c>
      <c r="U264" s="117"/>
      <c r="V264" s="555"/>
      <c r="W264" s="188"/>
      <c r="X264" s="129">
        <v>14</v>
      </c>
      <c r="Y264" s="560" t="s">
        <v>420</v>
      </c>
      <c r="Z264" s="561"/>
      <c r="AA264" s="562"/>
      <c r="AB264" s="132" t="s">
        <v>434</v>
      </c>
      <c r="AC264" s="133"/>
      <c r="AD264">
        <f t="shared" si="151"/>
        <v>1</v>
      </c>
      <c r="AE264">
        <f t="shared" si="163"/>
        <v>0</v>
      </c>
      <c r="AF264" s="117"/>
      <c r="AG264" s="555"/>
      <c r="AH264" s="188"/>
      <c r="AI264" s="129">
        <v>14</v>
      </c>
      <c r="AJ264" s="560" t="s">
        <v>420</v>
      </c>
      <c r="AK264" s="561"/>
      <c r="AL264" s="562"/>
      <c r="AM264" s="132" t="s">
        <v>434</v>
      </c>
      <c r="AN264" s="133"/>
      <c r="AO264">
        <f t="shared" si="152"/>
        <v>1</v>
      </c>
      <c r="AP264">
        <f t="shared" si="164"/>
        <v>0</v>
      </c>
      <c r="AQ264" s="117"/>
      <c r="AR264" s="555"/>
      <c r="AS264" s="188"/>
      <c r="AT264" s="129">
        <v>14</v>
      </c>
      <c r="AU264" s="560" t="s">
        <v>420</v>
      </c>
      <c r="AV264" s="561"/>
      <c r="AW264" s="562"/>
      <c r="AX264" s="132" t="s">
        <v>434</v>
      </c>
      <c r="AY264" s="133"/>
      <c r="AZ264">
        <f t="shared" si="153"/>
        <v>1</v>
      </c>
      <c r="BA264">
        <f t="shared" si="165"/>
        <v>0</v>
      </c>
      <c r="BB264" s="117"/>
      <c r="BC264" s="555"/>
      <c r="BD264" s="236"/>
      <c r="BE264" s="129">
        <v>14</v>
      </c>
      <c r="BF264" s="560" t="s">
        <v>420</v>
      </c>
      <c r="BG264" s="561"/>
      <c r="BH264" s="562"/>
      <c r="BI264" s="131" t="str">
        <f t="shared" si="166"/>
        <v>SI</v>
      </c>
      <c r="BJ264" s="131" t="str">
        <f t="shared" si="167"/>
        <v/>
      </c>
      <c r="BK264" s="237">
        <f t="shared" si="168"/>
        <v>0</v>
      </c>
      <c r="BL264" s="237">
        <f t="shared" si="169"/>
        <v>0</v>
      </c>
      <c r="BM264" s="237">
        <f t="shared" si="170"/>
        <v>1</v>
      </c>
      <c r="BN264" s="237">
        <f t="shared" si="171"/>
        <v>1</v>
      </c>
      <c r="BO264" s="237">
        <f t="shared" si="172"/>
        <v>1</v>
      </c>
      <c r="BP264" s="244">
        <f t="shared" si="173"/>
        <v>3</v>
      </c>
      <c r="BQ264" s="247">
        <f t="shared" si="160"/>
        <v>1</v>
      </c>
      <c r="BR264" s="249"/>
      <c r="BS264" s="555"/>
    </row>
    <row r="265" spans="1:71" ht="21.75" customHeight="1" thickBot="1" x14ac:dyDescent="0.3">
      <c r="A265" s="188"/>
      <c r="B265" s="129">
        <v>15</v>
      </c>
      <c r="C265" s="560" t="s">
        <v>421</v>
      </c>
      <c r="D265" s="561"/>
      <c r="E265" s="562"/>
      <c r="F265" s="132" t="s">
        <v>434</v>
      </c>
      <c r="G265" s="133"/>
      <c r="H265">
        <f t="shared" si="149"/>
        <v>1</v>
      </c>
      <c r="I265">
        <f t="shared" si="161"/>
        <v>0</v>
      </c>
      <c r="J265" s="117"/>
      <c r="K265" s="555"/>
      <c r="L265" s="188"/>
      <c r="M265" s="129">
        <v>15</v>
      </c>
      <c r="N265" s="560" t="s">
        <v>421</v>
      </c>
      <c r="O265" s="561"/>
      <c r="P265" s="562"/>
      <c r="Q265" s="132"/>
      <c r="R265" s="133"/>
      <c r="S265">
        <f t="shared" si="150"/>
        <v>0</v>
      </c>
      <c r="T265">
        <f t="shared" si="162"/>
        <v>0</v>
      </c>
      <c r="U265" s="117"/>
      <c r="V265" s="555"/>
      <c r="W265" s="188"/>
      <c r="X265" s="129">
        <v>15</v>
      </c>
      <c r="Y265" s="560" t="s">
        <v>421</v>
      </c>
      <c r="Z265" s="561"/>
      <c r="AA265" s="562"/>
      <c r="AB265" s="132" t="s">
        <v>434</v>
      </c>
      <c r="AC265" s="133"/>
      <c r="AD265">
        <f t="shared" si="151"/>
        <v>1</v>
      </c>
      <c r="AE265">
        <f t="shared" si="163"/>
        <v>0</v>
      </c>
      <c r="AF265" s="117"/>
      <c r="AG265" s="555"/>
      <c r="AH265" s="188"/>
      <c r="AI265" s="129">
        <v>15</v>
      </c>
      <c r="AJ265" s="560" t="s">
        <v>421</v>
      </c>
      <c r="AK265" s="561"/>
      <c r="AL265" s="562"/>
      <c r="AM265" s="132" t="s">
        <v>434</v>
      </c>
      <c r="AN265" s="133"/>
      <c r="AO265">
        <f t="shared" si="152"/>
        <v>1</v>
      </c>
      <c r="AP265">
        <f t="shared" si="164"/>
        <v>0</v>
      </c>
      <c r="AQ265" s="117"/>
      <c r="AR265" s="555"/>
      <c r="AS265" s="188"/>
      <c r="AT265" s="129">
        <v>15</v>
      </c>
      <c r="AU265" s="560" t="s">
        <v>421</v>
      </c>
      <c r="AV265" s="561"/>
      <c r="AW265" s="562"/>
      <c r="AX265" s="132"/>
      <c r="AY265" s="133" t="s">
        <v>435</v>
      </c>
      <c r="AZ265">
        <f t="shared" si="153"/>
        <v>0</v>
      </c>
      <c r="BA265">
        <f t="shared" si="165"/>
        <v>0</v>
      </c>
      <c r="BB265" s="117"/>
      <c r="BC265" s="555"/>
      <c r="BD265" s="236"/>
      <c r="BE265" s="129">
        <v>15</v>
      </c>
      <c r="BF265" s="560" t="s">
        <v>421</v>
      </c>
      <c r="BG265" s="561"/>
      <c r="BH265" s="562"/>
      <c r="BI265" s="131" t="str">
        <f t="shared" si="166"/>
        <v>SI</v>
      </c>
      <c r="BJ265" s="131" t="str">
        <f t="shared" si="167"/>
        <v/>
      </c>
      <c r="BK265" s="237">
        <f t="shared" si="168"/>
        <v>1</v>
      </c>
      <c r="BL265" s="237">
        <f t="shared" si="169"/>
        <v>0</v>
      </c>
      <c r="BM265" s="237">
        <f t="shared" si="170"/>
        <v>1</v>
      </c>
      <c r="BN265" s="237">
        <f t="shared" si="171"/>
        <v>1</v>
      </c>
      <c r="BO265" s="237">
        <f t="shared" si="172"/>
        <v>0</v>
      </c>
      <c r="BP265" s="244">
        <f t="shared" si="173"/>
        <v>3</v>
      </c>
      <c r="BQ265" s="247">
        <f t="shared" si="160"/>
        <v>1</v>
      </c>
      <c r="BR265" s="249"/>
      <c r="BS265" s="555"/>
    </row>
    <row r="266" spans="1:71" ht="21.75" customHeight="1" thickBot="1" x14ac:dyDescent="0.3">
      <c r="A266" s="188"/>
      <c r="B266" s="129">
        <v>16</v>
      </c>
      <c r="C266" s="560" t="s">
        <v>422</v>
      </c>
      <c r="D266" s="561"/>
      <c r="E266" s="562"/>
      <c r="F266" s="132"/>
      <c r="G266" s="133" t="s">
        <v>435</v>
      </c>
      <c r="H266">
        <f t="shared" si="149"/>
        <v>0</v>
      </c>
      <c r="I266">
        <f t="shared" si="161"/>
        <v>0</v>
      </c>
      <c r="J266" s="117"/>
      <c r="K266" s="555"/>
      <c r="L266" s="188"/>
      <c r="M266" s="129">
        <v>16</v>
      </c>
      <c r="N266" s="560" t="s">
        <v>422</v>
      </c>
      <c r="O266" s="561"/>
      <c r="P266" s="562"/>
      <c r="Q266" s="132"/>
      <c r="R266" s="133"/>
      <c r="S266">
        <f t="shared" si="150"/>
        <v>0</v>
      </c>
      <c r="T266">
        <f t="shared" si="162"/>
        <v>0</v>
      </c>
      <c r="U266" s="117"/>
      <c r="V266" s="555"/>
      <c r="W266" s="188"/>
      <c r="X266" s="129">
        <v>16</v>
      </c>
      <c r="Y266" s="560" t="s">
        <v>422</v>
      </c>
      <c r="Z266" s="561"/>
      <c r="AA266" s="562"/>
      <c r="AB266" s="132" t="s">
        <v>434</v>
      </c>
      <c r="AC266" s="133"/>
      <c r="AD266">
        <f t="shared" si="151"/>
        <v>1</v>
      </c>
      <c r="AE266">
        <f t="shared" si="163"/>
        <v>0</v>
      </c>
      <c r="AF266" s="117"/>
      <c r="AG266" s="555"/>
      <c r="AH266" s="188"/>
      <c r="AI266" s="129">
        <v>16</v>
      </c>
      <c r="AJ266" s="560" t="s">
        <v>422</v>
      </c>
      <c r="AK266" s="561"/>
      <c r="AL266" s="562"/>
      <c r="AM266" s="132"/>
      <c r="AN266" s="133" t="s">
        <v>435</v>
      </c>
      <c r="AO266">
        <f t="shared" si="152"/>
        <v>0</v>
      </c>
      <c r="AP266">
        <f t="shared" si="164"/>
        <v>0</v>
      </c>
      <c r="AQ266" s="117"/>
      <c r="AR266" s="555"/>
      <c r="AS266" s="188"/>
      <c r="AT266" s="129">
        <v>16</v>
      </c>
      <c r="AU266" s="560" t="s">
        <v>422</v>
      </c>
      <c r="AV266" s="561"/>
      <c r="AW266" s="562"/>
      <c r="AX266" s="132"/>
      <c r="AY266" s="133" t="s">
        <v>435</v>
      </c>
      <c r="AZ266">
        <f t="shared" si="153"/>
        <v>0</v>
      </c>
      <c r="BA266">
        <f t="shared" si="165"/>
        <v>0</v>
      </c>
      <c r="BB266" s="117"/>
      <c r="BC266" s="555"/>
      <c r="BD266" s="236"/>
      <c r="BE266" s="129">
        <v>16</v>
      </c>
      <c r="BF266" s="560" t="s">
        <v>422</v>
      </c>
      <c r="BG266" s="561"/>
      <c r="BH266" s="562"/>
      <c r="BI266" s="131" t="str">
        <f t="shared" si="166"/>
        <v/>
      </c>
      <c r="BJ266" s="131" t="str">
        <f t="shared" si="167"/>
        <v>NO</v>
      </c>
      <c r="BK266" s="237">
        <f t="shared" si="168"/>
        <v>0</v>
      </c>
      <c r="BL266" s="237">
        <f t="shared" si="169"/>
        <v>0</v>
      </c>
      <c r="BM266" s="237">
        <f t="shared" si="170"/>
        <v>1</v>
      </c>
      <c r="BN266" s="237">
        <f t="shared" si="171"/>
        <v>0</v>
      </c>
      <c r="BO266" s="237">
        <f t="shared" si="172"/>
        <v>0</v>
      </c>
      <c r="BP266" s="244">
        <f t="shared" si="173"/>
        <v>1</v>
      </c>
      <c r="BQ266" s="247">
        <f t="shared" si="160"/>
        <v>0</v>
      </c>
      <c r="BR266" s="249"/>
      <c r="BS266" s="555"/>
    </row>
    <row r="267" spans="1:71" ht="21.75" customHeight="1" thickBot="1" x14ac:dyDescent="0.3">
      <c r="A267" s="188"/>
      <c r="B267" s="129">
        <v>17</v>
      </c>
      <c r="C267" s="560" t="s">
        <v>423</v>
      </c>
      <c r="D267" s="561"/>
      <c r="E267" s="562"/>
      <c r="F267" s="132" t="s">
        <v>434</v>
      </c>
      <c r="G267" s="133"/>
      <c r="H267">
        <f t="shared" si="149"/>
        <v>1</v>
      </c>
      <c r="I267">
        <f t="shared" si="161"/>
        <v>0</v>
      </c>
      <c r="J267" s="117"/>
      <c r="K267" s="555"/>
      <c r="L267" s="188"/>
      <c r="M267" s="129">
        <v>17</v>
      </c>
      <c r="N267" s="560" t="s">
        <v>423</v>
      </c>
      <c r="O267" s="561"/>
      <c r="P267" s="562"/>
      <c r="Q267" s="132"/>
      <c r="R267" s="133"/>
      <c r="S267">
        <f t="shared" si="150"/>
        <v>0</v>
      </c>
      <c r="T267">
        <f t="shared" si="162"/>
        <v>0</v>
      </c>
      <c r="U267" s="117"/>
      <c r="V267" s="555"/>
      <c r="W267" s="188"/>
      <c r="X267" s="129">
        <v>17</v>
      </c>
      <c r="Y267" s="560" t="s">
        <v>423</v>
      </c>
      <c r="Z267" s="561"/>
      <c r="AA267" s="562"/>
      <c r="AB267" s="132" t="s">
        <v>434</v>
      </c>
      <c r="AC267" s="133"/>
      <c r="AD267">
        <f t="shared" si="151"/>
        <v>1</v>
      </c>
      <c r="AE267">
        <f t="shared" si="163"/>
        <v>0</v>
      </c>
      <c r="AF267" s="117"/>
      <c r="AG267" s="555"/>
      <c r="AH267" s="188"/>
      <c r="AI267" s="129">
        <v>17</v>
      </c>
      <c r="AJ267" s="560" t="s">
        <v>423</v>
      </c>
      <c r="AK267" s="561"/>
      <c r="AL267" s="562"/>
      <c r="AM267" s="132" t="s">
        <v>434</v>
      </c>
      <c r="AN267" s="133"/>
      <c r="AO267">
        <f t="shared" si="152"/>
        <v>1</v>
      </c>
      <c r="AP267">
        <f t="shared" si="164"/>
        <v>0</v>
      </c>
      <c r="AQ267" s="117"/>
      <c r="AR267" s="555"/>
      <c r="AS267" s="188"/>
      <c r="AT267" s="129">
        <v>17</v>
      </c>
      <c r="AU267" s="560" t="s">
        <v>423</v>
      </c>
      <c r="AV267" s="561"/>
      <c r="AW267" s="562"/>
      <c r="AX267" s="132"/>
      <c r="AY267" s="133" t="s">
        <v>435</v>
      </c>
      <c r="AZ267">
        <f t="shared" si="153"/>
        <v>0</v>
      </c>
      <c r="BA267">
        <f t="shared" si="165"/>
        <v>0</v>
      </c>
      <c r="BB267" s="117"/>
      <c r="BC267" s="555"/>
      <c r="BD267" s="236"/>
      <c r="BE267" s="129">
        <v>17</v>
      </c>
      <c r="BF267" s="560" t="s">
        <v>423</v>
      </c>
      <c r="BG267" s="561"/>
      <c r="BH267" s="562"/>
      <c r="BI267" s="131" t="str">
        <f t="shared" si="166"/>
        <v>SI</v>
      </c>
      <c r="BJ267" s="131" t="str">
        <f t="shared" si="167"/>
        <v/>
      </c>
      <c r="BK267" s="237">
        <f t="shared" si="168"/>
        <v>1</v>
      </c>
      <c r="BL267" s="237">
        <f t="shared" si="169"/>
        <v>0</v>
      </c>
      <c r="BM267" s="237">
        <f t="shared" si="170"/>
        <v>1</v>
      </c>
      <c r="BN267" s="237">
        <f t="shared" si="171"/>
        <v>1</v>
      </c>
      <c r="BO267" s="237">
        <f t="shared" si="172"/>
        <v>0</v>
      </c>
      <c r="BP267" s="244">
        <f t="shared" si="173"/>
        <v>3</v>
      </c>
      <c r="BQ267" s="247">
        <f t="shared" si="160"/>
        <v>1</v>
      </c>
      <c r="BR267" s="249"/>
      <c r="BS267" s="555"/>
    </row>
    <row r="268" spans="1:71" ht="21.75" customHeight="1" thickBot="1" x14ac:dyDescent="0.3">
      <c r="A268" s="188"/>
      <c r="B268" s="129">
        <v>18</v>
      </c>
      <c r="C268" s="560" t="s">
        <v>424</v>
      </c>
      <c r="D268" s="561"/>
      <c r="E268" s="562"/>
      <c r="F268" s="132"/>
      <c r="G268" s="133" t="s">
        <v>435</v>
      </c>
      <c r="H268"/>
      <c r="I268"/>
      <c r="J268" s="117"/>
      <c r="K268" s="555"/>
      <c r="L268" s="188"/>
      <c r="M268" s="129">
        <v>18</v>
      </c>
      <c r="N268" s="560" t="s">
        <v>424</v>
      </c>
      <c r="O268" s="561"/>
      <c r="P268" s="562"/>
      <c r="Q268" s="132"/>
      <c r="R268" s="133"/>
      <c r="S268"/>
      <c r="T268"/>
      <c r="U268" s="117"/>
      <c r="V268" s="555"/>
      <c r="W268" s="188"/>
      <c r="X268" s="129">
        <v>18</v>
      </c>
      <c r="Y268" s="560" t="s">
        <v>424</v>
      </c>
      <c r="Z268" s="561"/>
      <c r="AA268" s="562"/>
      <c r="AB268" s="132" t="s">
        <v>434</v>
      </c>
      <c r="AC268" s="133"/>
      <c r="AD268">
        <f t="shared" si="151"/>
        <v>1</v>
      </c>
      <c r="AE268"/>
      <c r="AF268" s="117"/>
      <c r="AG268" s="555"/>
      <c r="AH268" s="188"/>
      <c r="AI268" s="129">
        <v>18</v>
      </c>
      <c r="AJ268" s="560" t="s">
        <v>424</v>
      </c>
      <c r="AK268" s="561"/>
      <c r="AL268" s="562"/>
      <c r="AM268" s="132" t="s">
        <v>434</v>
      </c>
      <c r="AN268" s="133"/>
      <c r="AO268">
        <f t="shared" si="152"/>
        <v>1</v>
      </c>
      <c r="AP268"/>
      <c r="AQ268" s="117"/>
      <c r="AR268" s="555"/>
      <c r="AS268" s="188"/>
      <c r="AT268" s="129">
        <v>18</v>
      </c>
      <c r="AU268" s="560" t="s">
        <v>424</v>
      </c>
      <c r="AV268" s="561"/>
      <c r="AW268" s="562"/>
      <c r="AX268" s="132"/>
      <c r="AY268" s="133" t="s">
        <v>435</v>
      </c>
      <c r="AZ268"/>
      <c r="BA268">
        <f t="shared" si="165"/>
        <v>0</v>
      </c>
      <c r="BB268" s="117"/>
      <c r="BC268" s="555"/>
      <c r="BD268" s="236"/>
      <c r="BE268" s="129">
        <v>18</v>
      </c>
      <c r="BF268" s="560" t="s">
        <v>424</v>
      </c>
      <c r="BG268" s="561"/>
      <c r="BH268" s="562"/>
      <c r="BI268" s="131" t="str">
        <f t="shared" si="166"/>
        <v/>
      </c>
      <c r="BJ268" s="131" t="str">
        <f t="shared" si="167"/>
        <v>NO</v>
      </c>
      <c r="BK268" s="237">
        <f t="shared" si="168"/>
        <v>0</v>
      </c>
      <c r="BL268" s="237">
        <f t="shared" si="169"/>
        <v>0</v>
      </c>
      <c r="BM268" s="237">
        <f t="shared" si="170"/>
        <v>1</v>
      </c>
      <c r="BN268" s="237">
        <f t="shared" si="171"/>
        <v>1</v>
      </c>
      <c r="BO268" s="237">
        <f t="shared" si="172"/>
        <v>0</v>
      </c>
      <c r="BP268" s="244">
        <f t="shared" si="173"/>
        <v>2</v>
      </c>
      <c r="BQ268" s="247">
        <f t="shared" si="160"/>
        <v>0</v>
      </c>
      <c r="BR268" s="249"/>
      <c r="BS268" s="555"/>
    </row>
    <row r="269" spans="1:71" ht="21.75" customHeight="1" thickBot="1" x14ac:dyDescent="0.3">
      <c r="A269" s="188"/>
      <c r="B269" s="130">
        <v>19</v>
      </c>
      <c r="C269" s="563" t="s">
        <v>436</v>
      </c>
      <c r="D269" s="564"/>
      <c r="E269" s="565"/>
      <c r="F269" s="134"/>
      <c r="G269" s="135" t="s">
        <v>435</v>
      </c>
      <c r="H269">
        <f>IF(F269="SI",1,0)</f>
        <v>0</v>
      </c>
      <c r="I269">
        <f>IF(G269="SI",1,0)</f>
        <v>0</v>
      </c>
      <c r="J269" s="117"/>
      <c r="K269" s="555"/>
      <c r="L269" s="188"/>
      <c r="M269" s="130">
        <v>19</v>
      </c>
      <c r="N269" s="563" t="s">
        <v>436</v>
      </c>
      <c r="O269" s="564"/>
      <c r="P269" s="565"/>
      <c r="Q269" s="134"/>
      <c r="R269" s="135"/>
      <c r="S269">
        <f>IF(Q269="SI",1,0)</f>
        <v>0</v>
      </c>
      <c r="T269">
        <f>IF(R269="SI",1,0)</f>
        <v>0</v>
      </c>
      <c r="U269" s="117"/>
      <c r="V269" s="555"/>
      <c r="W269" s="188"/>
      <c r="X269" s="130">
        <v>19</v>
      </c>
      <c r="Y269" s="563" t="s">
        <v>436</v>
      </c>
      <c r="Z269" s="564"/>
      <c r="AA269" s="565"/>
      <c r="AB269" s="134" t="s">
        <v>434</v>
      </c>
      <c r="AC269" s="135"/>
      <c r="AD269">
        <f>IF(AB269="SI",1,0)</f>
        <v>1</v>
      </c>
      <c r="AE269">
        <f>IF(AC269="SI",1,0)</f>
        <v>0</v>
      </c>
      <c r="AF269" s="117"/>
      <c r="AG269" s="555"/>
      <c r="AH269" s="188"/>
      <c r="AI269" s="130">
        <v>19</v>
      </c>
      <c r="AJ269" s="563" t="s">
        <v>436</v>
      </c>
      <c r="AK269" s="564"/>
      <c r="AL269" s="565"/>
      <c r="AM269" s="134" t="s">
        <v>434</v>
      </c>
      <c r="AN269" s="135"/>
      <c r="AO269">
        <f>IF(AM269="SI",1,0)</f>
        <v>1</v>
      </c>
      <c r="AP269">
        <f>IF(AN269="SI",1,0)</f>
        <v>0</v>
      </c>
      <c r="AQ269" s="117"/>
      <c r="AR269" s="555"/>
      <c r="AS269" s="188"/>
      <c r="AT269" s="130">
        <v>19</v>
      </c>
      <c r="AU269" s="563" t="s">
        <v>436</v>
      </c>
      <c r="AV269" s="564"/>
      <c r="AW269" s="565"/>
      <c r="AX269" s="134"/>
      <c r="AY269" s="135" t="s">
        <v>435</v>
      </c>
      <c r="AZ269">
        <f>IF(AX269="SI",1,0)</f>
        <v>0</v>
      </c>
      <c r="BA269">
        <f>IF(AY269="SI",1,0)</f>
        <v>0</v>
      </c>
      <c r="BB269" s="117"/>
      <c r="BC269" s="555"/>
      <c r="BD269" s="236"/>
      <c r="BE269" s="130">
        <v>19</v>
      </c>
      <c r="BF269" s="563" t="s">
        <v>436</v>
      </c>
      <c r="BG269" s="564"/>
      <c r="BH269" s="565"/>
      <c r="BI269" s="131" t="str">
        <f t="shared" si="166"/>
        <v/>
      </c>
      <c r="BJ269" s="131" t="str">
        <f t="shared" si="167"/>
        <v>NO</v>
      </c>
      <c r="BK269" s="237">
        <f t="shared" si="168"/>
        <v>0</v>
      </c>
      <c r="BL269" s="237">
        <f t="shared" si="169"/>
        <v>0</v>
      </c>
      <c r="BM269" s="237">
        <f t="shared" si="170"/>
        <v>1</v>
      </c>
      <c r="BN269" s="237">
        <f t="shared" si="171"/>
        <v>1</v>
      </c>
      <c r="BO269" s="237">
        <f t="shared" si="172"/>
        <v>0</v>
      </c>
      <c r="BP269" s="244">
        <f t="shared" si="173"/>
        <v>2</v>
      </c>
      <c r="BQ269" s="247">
        <f t="shared" si="160"/>
        <v>0</v>
      </c>
      <c r="BR269" s="249"/>
      <c r="BS269" s="555"/>
    </row>
    <row r="270" spans="1:71" x14ac:dyDescent="0.25">
      <c r="A270" s="188"/>
      <c r="B270" s="116"/>
      <c r="C270" s="116"/>
      <c r="D270" s="116"/>
      <c r="E270" s="116"/>
      <c r="F270" s="116"/>
      <c r="G270" s="116"/>
      <c r="H270" s="116"/>
      <c r="I270" s="116"/>
      <c r="J270" s="117"/>
      <c r="K270" s="555"/>
      <c r="L270" s="188"/>
      <c r="M270" s="116"/>
      <c r="N270" s="116"/>
      <c r="O270" s="116"/>
      <c r="P270" s="116"/>
      <c r="Q270" s="116"/>
      <c r="R270" s="116"/>
      <c r="S270" s="116"/>
      <c r="T270" s="116"/>
      <c r="U270" s="117"/>
      <c r="V270" s="555"/>
      <c r="W270" s="188"/>
      <c r="X270" s="116"/>
      <c r="Y270" s="116"/>
      <c r="Z270" s="116"/>
      <c r="AA270" s="116"/>
      <c r="AB270" s="116"/>
      <c r="AC270" s="116"/>
      <c r="AD270" s="116">
        <f>IF(AB270="SI",1,0)</f>
        <v>0</v>
      </c>
      <c r="AE270" s="116"/>
      <c r="AF270" s="117"/>
      <c r="AG270" s="555"/>
      <c r="AH270" s="188"/>
      <c r="AI270" s="116"/>
      <c r="AJ270" s="116"/>
      <c r="AK270" s="116"/>
      <c r="AL270" s="116"/>
      <c r="AM270" s="116"/>
      <c r="AN270" s="116"/>
      <c r="AO270" s="116"/>
      <c r="AP270" s="116"/>
      <c r="AQ270" s="117"/>
      <c r="AR270" s="555"/>
      <c r="AS270" s="188"/>
      <c r="AT270" s="116"/>
      <c r="AU270" s="116"/>
      <c r="AV270" s="116"/>
      <c r="AW270" s="116"/>
      <c r="AX270" s="116"/>
      <c r="AY270" s="116"/>
      <c r="AZ270" s="116"/>
      <c r="BA270" s="116"/>
      <c r="BB270" s="117"/>
      <c r="BC270" s="555"/>
      <c r="BD270" s="236"/>
      <c r="BE270" s="237"/>
      <c r="BF270" s="237"/>
      <c r="BG270" s="237"/>
      <c r="BH270" s="237"/>
      <c r="BI270" s="237"/>
      <c r="BJ270" s="237"/>
      <c r="BK270" s="237"/>
      <c r="BL270" s="237"/>
      <c r="BM270" s="237">
        <f t="shared" si="170"/>
        <v>0</v>
      </c>
      <c r="BN270" s="237"/>
      <c r="BO270" s="237"/>
      <c r="BP270" s="238"/>
      <c r="BQ270" s="248"/>
      <c r="BR270" s="249"/>
      <c r="BS270" s="555"/>
    </row>
    <row r="271" spans="1:71" ht="15.75" thickBot="1" x14ac:dyDescent="0.3">
      <c r="A271" s="188"/>
      <c r="B271" s="116"/>
      <c r="C271" s="116"/>
      <c r="D271" s="116"/>
      <c r="E271" s="116"/>
      <c r="F271" s="116"/>
      <c r="G271" s="116"/>
      <c r="H271" s="116"/>
      <c r="I271" s="116"/>
      <c r="J271" s="117"/>
      <c r="K271" s="555"/>
      <c r="L271" s="188"/>
      <c r="M271" s="116"/>
      <c r="N271" s="116"/>
      <c r="O271" s="116"/>
      <c r="P271" s="116"/>
      <c r="Q271" s="116"/>
      <c r="R271" s="116"/>
      <c r="S271" s="116"/>
      <c r="T271" s="116"/>
      <c r="U271" s="117"/>
      <c r="V271" s="555"/>
      <c r="W271" s="188"/>
      <c r="X271" s="116"/>
      <c r="Y271" s="116"/>
      <c r="Z271" s="116"/>
      <c r="AA271" s="116"/>
      <c r="AB271" s="116"/>
      <c r="AC271" s="116"/>
      <c r="AD271" s="116"/>
      <c r="AE271" s="116"/>
      <c r="AF271" s="117"/>
      <c r="AG271" s="555"/>
      <c r="AH271" s="188"/>
      <c r="AI271" s="116"/>
      <c r="AJ271" s="116"/>
      <c r="AK271" s="116"/>
      <c r="AL271" s="116"/>
      <c r="AM271" s="116"/>
      <c r="AN271" s="116"/>
      <c r="AO271" s="116"/>
      <c r="AP271" s="116"/>
      <c r="AQ271" s="117"/>
      <c r="AR271" s="555"/>
      <c r="AS271" s="188"/>
      <c r="AT271" s="116"/>
      <c r="AU271" s="116"/>
      <c r="AV271" s="116"/>
      <c r="AW271" s="116"/>
      <c r="AX271" s="116"/>
      <c r="AY271" s="116"/>
      <c r="AZ271" s="116"/>
      <c r="BA271" s="116"/>
      <c r="BB271" s="117"/>
      <c r="BC271" s="555"/>
      <c r="BD271" s="236"/>
      <c r="BE271" s="237"/>
      <c r="BF271" s="237"/>
      <c r="BG271" s="237"/>
      <c r="BH271" s="237"/>
      <c r="BI271" s="237"/>
      <c r="BJ271" s="237"/>
      <c r="BK271" s="237"/>
      <c r="BL271" s="237"/>
      <c r="BM271" s="237"/>
      <c r="BN271" s="237"/>
      <c r="BO271" s="237"/>
      <c r="BP271" s="238"/>
      <c r="BQ271" s="248"/>
      <c r="BR271" s="249"/>
      <c r="BS271" s="555"/>
    </row>
    <row r="272" spans="1:71" s="186" customFormat="1" ht="30.75" thickBot="1" x14ac:dyDescent="0.3">
      <c r="A272" s="188"/>
      <c r="B272" s="116"/>
      <c r="C272" s="120" t="s">
        <v>425</v>
      </c>
      <c r="D272" s="566">
        <f>IF(F266="SI",19,SUM(H251:H269))</f>
        <v>12</v>
      </c>
      <c r="E272" s="567"/>
      <c r="F272" s="568"/>
      <c r="G272" s="116"/>
      <c r="H272"/>
      <c r="I272"/>
      <c r="J272" s="117"/>
      <c r="K272" s="555"/>
      <c r="L272" s="188"/>
      <c r="M272" s="116"/>
      <c r="N272" s="120" t="s">
        <v>425</v>
      </c>
      <c r="O272" s="566">
        <f>IF(Q266="SI",19,SUM(S251:S269))</f>
        <v>0</v>
      </c>
      <c r="P272" s="567"/>
      <c r="Q272" s="568"/>
      <c r="R272" s="116"/>
      <c r="S272"/>
      <c r="T272"/>
      <c r="U272" s="117"/>
      <c r="V272" s="555"/>
      <c r="W272" s="188"/>
      <c r="X272" s="116"/>
      <c r="Y272" s="120" t="s">
        <v>425</v>
      </c>
      <c r="Z272" s="566">
        <f>IF(AB266="SI",19,SUM(AD251:AD269))</f>
        <v>19</v>
      </c>
      <c r="AA272" s="567"/>
      <c r="AB272" s="568"/>
      <c r="AC272" s="116"/>
      <c r="AD272"/>
      <c r="AE272"/>
      <c r="AF272" s="117"/>
      <c r="AG272" s="555"/>
      <c r="AH272" s="188"/>
      <c r="AI272" s="116"/>
      <c r="AJ272" s="120" t="s">
        <v>425</v>
      </c>
      <c r="AK272" s="566">
        <f>IF(AM266="SI",19,SUM(AO251:AO269))</f>
        <v>13</v>
      </c>
      <c r="AL272" s="567"/>
      <c r="AM272" s="568"/>
      <c r="AN272" s="116"/>
      <c r="AO272"/>
      <c r="AP272"/>
      <c r="AQ272" s="117"/>
      <c r="AR272" s="555"/>
      <c r="AS272" s="188"/>
      <c r="AT272" s="116"/>
      <c r="AU272" s="120" t="s">
        <v>425</v>
      </c>
      <c r="AV272" s="566">
        <f>IF(AX266="SI",19,SUM(AZ251:AZ269))</f>
        <v>11</v>
      </c>
      <c r="AW272" s="567"/>
      <c r="AX272" s="568"/>
      <c r="AY272" s="116"/>
      <c r="AZ272"/>
      <c r="BA272"/>
      <c r="BB272" s="117"/>
      <c r="BC272" s="555"/>
      <c r="BD272" s="236"/>
      <c r="BE272" s="237"/>
      <c r="BF272" s="120" t="s">
        <v>425</v>
      </c>
      <c r="BG272" s="566">
        <f>IF(BI266="SI",19,SUM(BQ251:BQ269))</f>
        <v>13</v>
      </c>
      <c r="BH272" s="567"/>
      <c r="BI272" s="568"/>
      <c r="BJ272" s="237"/>
      <c r="BK272" s="237"/>
      <c r="BL272" s="237"/>
      <c r="BM272" s="237"/>
      <c r="BN272" s="237"/>
      <c r="BO272" s="237"/>
      <c r="BP272" s="238"/>
      <c r="BQ272" s="248"/>
      <c r="BR272" s="249"/>
      <c r="BS272" s="555"/>
    </row>
    <row r="273" spans="1:71" s="186" customFormat="1" ht="30.75" thickBot="1" x14ac:dyDescent="0.3">
      <c r="A273" s="188"/>
      <c r="B273" s="116"/>
      <c r="C273" s="121" t="s">
        <v>437</v>
      </c>
      <c r="D273" s="144" t="s">
        <v>23</v>
      </c>
      <c r="E273" s="145" t="s">
        <v>22</v>
      </c>
      <c r="F273" s="146" t="s">
        <v>25</v>
      </c>
      <c r="G273" s="116"/>
      <c r="H273"/>
      <c r="I273"/>
      <c r="J273" s="117"/>
      <c r="K273" s="555"/>
      <c r="L273" s="188"/>
      <c r="M273" s="116"/>
      <c r="N273" s="121" t="s">
        <v>437</v>
      </c>
      <c r="O273" s="144" t="s">
        <v>23</v>
      </c>
      <c r="P273" s="145" t="s">
        <v>22</v>
      </c>
      <c r="Q273" s="146" t="s">
        <v>25</v>
      </c>
      <c r="R273" s="116"/>
      <c r="S273"/>
      <c r="T273"/>
      <c r="U273" s="117"/>
      <c r="V273" s="555"/>
      <c r="W273" s="188"/>
      <c r="X273" s="116"/>
      <c r="Y273" s="121" t="s">
        <v>437</v>
      </c>
      <c r="Z273" s="144" t="s">
        <v>23</v>
      </c>
      <c r="AA273" s="145" t="s">
        <v>22</v>
      </c>
      <c r="AB273" s="146" t="s">
        <v>25</v>
      </c>
      <c r="AC273" s="116"/>
      <c r="AD273"/>
      <c r="AE273"/>
      <c r="AF273" s="117"/>
      <c r="AG273" s="555"/>
      <c r="AH273" s="188"/>
      <c r="AI273" s="116"/>
      <c r="AJ273" s="121" t="s">
        <v>437</v>
      </c>
      <c r="AK273" s="144" t="s">
        <v>23</v>
      </c>
      <c r="AL273" s="145" t="s">
        <v>22</v>
      </c>
      <c r="AM273" s="146" t="s">
        <v>25</v>
      </c>
      <c r="AN273" s="116"/>
      <c r="AO273"/>
      <c r="AP273"/>
      <c r="AQ273" s="117"/>
      <c r="AR273" s="555"/>
      <c r="AS273" s="188"/>
      <c r="AT273" s="116"/>
      <c r="AU273" s="121" t="s">
        <v>437</v>
      </c>
      <c r="AV273" s="144" t="s">
        <v>23</v>
      </c>
      <c r="AW273" s="145" t="s">
        <v>22</v>
      </c>
      <c r="AX273" s="146" t="s">
        <v>25</v>
      </c>
      <c r="AY273" s="116"/>
      <c r="AZ273"/>
      <c r="BA273"/>
      <c r="BB273" s="117"/>
      <c r="BC273" s="555"/>
      <c r="BD273" s="236"/>
      <c r="BE273" s="237"/>
      <c r="BF273" s="121" t="s">
        <v>437</v>
      </c>
      <c r="BG273" s="144" t="s">
        <v>23</v>
      </c>
      <c r="BH273" s="145" t="s">
        <v>22</v>
      </c>
      <c r="BI273" s="146" t="s">
        <v>25</v>
      </c>
      <c r="BJ273" s="237"/>
      <c r="BK273" s="237"/>
      <c r="BL273" s="237"/>
      <c r="BM273" s="237"/>
      <c r="BN273" s="237"/>
      <c r="BO273" s="237"/>
      <c r="BP273" s="238"/>
      <c r="BQ273" s="248"/>
      <c r="BR273" s="249"/>
      <c r="BS273" s="555"/>
    </row>
    <row r="274" spans="1:71" s="186" customFormat="1" ht="30.75" thickBot="1" x14ac:dyDescent="0.3">
      <c r="A274" s="188"/>
      <c r="B274" s="116"/>
      <c r="C274" s="121" t="s">
        <v>426</v>
      </c>
      <c r="D274" s="122" t="s">
        <v>427</v>
      </c>
      <c r="E274" s="119" t="s">
        <v>428</v>
      </c>
      <c r="F274" s="122" t="s">
        <v>438</v>
      </c>
      <c r="G274" s="116"/>
      <c r="H274"/>
      <c r="I274"/>
      <c r="J274" s="117"/>
      <c r="K274" s="555"/>
      <c r="L274" s="188"/>
      <c r="M274" s="116"/>
      <c r="N274" s="121" t="s">
        <v>426</v>
      </c>
      <c r="O274" s="122" t="s">
        <v>427</v>
      </c>
      <c r="P274" s="119" t="s">
        <v>428</v>
      </c>
      <c r="Q274" s="122" t="s">
        <v>438</v>
      </c>
      <c r="R274" s="116"/>
      <c r="S274"/>
      <c r="T274"/>
      <c r="U274" s="117"/>
      <c r="V274" s="555"/>
      <c r="W274" s="188"/>
      <c r="X274" s="116"/>
      <c r="Y274" s="121" t="s">
        <v>426</v>
      </c>
      <c r="Z274" s="122" t="s">
        <v>427</v>
      </c>
      <c r="AA274" s="119" t="s">
        <v>428</v>
      </c>
      <c r="AB274" s="122" t="s">
        <v>438</v>
      </c>
      <c r="AC274" s="116"/>
      <c r="AD274"/>
      <c r="AE274"/>
      <c r="AF274" s="117"/>
      <c r="AG274" s="555"/>
      <c r="AH274" s="188"/>
      <c r="AI274" s="116"/>
      <c r="AJ274" s="121" t="s">
        <v>426</v>
      </c>
      <c r="AK274" s="122" t="s">
        <v>427</v>
      </c>
      <c r="AL274" s="119" t="s">
        <v>428</v>
      </c>
      <c r="AM274" s="122" t="s">
        <v>438</v>
      </c>
      <c r="AN274" s="116"/>
      <c r="AO274"/>
      <c r="AP274"/>
      <c r="AQ274" s="117"/>
      <c r="AR274" s="555"/>
      <c r="AS274" s="188"/>
      <c r="AT274" s="116"/>
      <c r="AU274" s="121" t="s">
        <v>426</v>
      </c>
      <c r="AV274" s="122" t="s">
        <v>427</v>
      </c>
      <c r="AW274" s="119" t="s">
        <v>428</v>
      </c>
      <c r="AX274" s="122" t="s">
        <v>438</v>
      </c>
      <c r="AY274" s="116"/>
      <c r="AZ274"/>
      <c r="BA274"/>
      <c r="BB274" s="117"/>
      <c r="BC274" s="555"/>
      <c r="BD274" s="236"/>
      <c r="BE274" s="237"/>
      <c r="BF274" s="121" t="s">
        <v>426</v>
      </c>
      <c r="BG274" s="122" t="s">
        <v>427</v>
      </c>
      <c r="BH274" s="119" t="s">
        <v>428</v>
      </c>
      <c r="BI274" s="122" t="s">
        <v>438</v>
      </c>
      <c r="BJ274" s="237"/>
      <c r="BK274" s="237"/>
      <c r="BL274" s="237"/>
      <c r="BM274" s="237"/>
      <c r="BN274" s="237"/>
      <c r="BO274" s="237"/>
      <c r="BP274" s="238"/>
      <c r="BQ274" s="248"/>
      <c r="BR274" s="249"/>
      <c r="BS274" s="555"/>
    </row>
    <row r="275" spans="1:71" s="186" customFormat="1" x14ac:dyDescent="0.25">
      <c r="A275" s="188"/>
      <c r="B275" s="116"/>
      <c r="C275" s="116"/>
      <c r="D275" s="116"/>
      <c r="E275" s="116"/>
      <c r="F275" s="116"/>
      <c r="G275" s="116"/>
      <c r="H275"/>
      <c r="I275"/>
      <c r="J275" s="117"/>
      <c r="K275" s="555"/>
      <c r="L275" s="188"/>
      <c r="M275" s="116"/>
      <c r="N275" s="116"/>
      <c r="O275" s="116"/>
      <c r="P275" s="116"/>
      <c r="Q275" s="116"/>
      <c r="R275" s="116"/>
      <c r="S275"/>
      <c r="T275"/>
      <c r="U275" s="117"/>
      <c r="V275" s="555"/>
      <c r="W275" s="188"/>
      <c r="X275" s="116"/>
      <c r="Y275" s="116"/>
      <c r="Z275" s="116"/>
      <c r="AA275" s="116"/>
      <c r="AB275" s="116"/>
      <c r="AC275" s="116"/>
      <c r="AD275"/>
      <c r="AE275"/>
      <c r="AF275" s="117"/>
      <c r="AG275" s="555"/>
      <c r="AH275" s="188"/>
      <c r="AI275" s="116"/>
      <c r="AJ275" s="116"/>
      <c r="AK275" s="116"/>
      <c r="AL275" s="116"/>
      <c r="AM275" s="116"/>
      <c r="AN275" s="116"/>
      <c r="AO275"/>
      <c r="AP275"/>
      <c r="AQ275" s="117"/>
      <c r="AR275" s="555"/>
      <c r="AS275" s="188"/>
      <c r="AT275" s="116"/>
      <c r="AU275" s="116"/>
      <c r="AV275" s="116"/>
      <c r="AW275" s="116"/>
      <c r="AX275" s="116"/>
      <c r="AY275" s="116"/>
      <c r="AZ275"/>
      <c r="BA275"/>
      <c r="BB275" s="117"/>
      <c r="BC275" s="555"/>
      <c r="BD275" s="236"/>
      <c r="BE275" s="237"/>
      <c r="BF275" s="237"/>
      <c r="BG275" s="237"/>
      <c r="BH275" s="237"/>
      <c r="BI275" s="237"/>
      <c r="BJ275" s="237"/>
      <c r="BK275" s="237"/>
      <c r="BL275" s="237"/>
      <c r="BM275" s="237"/>
      <c r="BN275" s="237"/>
      <c r="BO275" s="237"/>
      <c r="BP275" s="238"/>
      <c r="BQ275" s="248"/>
      <c r="BR275" s="249"/>
      <c r="BS275" s="555"/>
    </row>
    <row r="276" spans="1:71" s="186" customFormat="1" x14ac:dyDescent="0.25">
      <c r="A276" s="188"/>
      <c r="B276" s="116"/>
      <c r="C276" s="116"/>
      <c r="D276" s="116"/>
      <c r="E276" s="116"/>
      <c r="F276" s="116"/>
      <c r="G276" s="116"/>
      <c r="H276"/>
      <c r="I276"/>
      <c r="J276" s="117"/>
      <c r="K276" s="555"/>
      <c r="L276" s="188"/>
      <c r="M276" s="116"/>
      <c r="N276" s="116"/>
      <c r="O276" s="116"/>
      <c r="P276" s="116"/>
      <c r="Q276" s="116"/>
      <c r="R276" s="116"/>
      <c r="S276"/>
      <c r="T276"/>
      <c r="U276" s="117"/>
      <c r="V276" s="555"/>
      <c r="W276" s="188"/>
      <c r="X276" s="116"/>
      <c r="Y276" s="116"/>
      <c r="Z276" s="116"/>
      <c r="AA276" s="116"/>
      <c r="AB276" s="116"/>
      <c r="AC276" s="116"/>
      <c r="AD276"/>
      <c r="AE276"/>
      <c r="AF276" s="117"/>
      <c r="AG276" s="555"/>
      <c r="AH276" s="188"/>
      <c r="AI276" s="116"/>
      <c r="AJ276" s="116"/>
      <c r="AK276" s="116"/>
      <c r="AL276" s="116"/>
      <c r="AM276" s="116"/>
      <c r="AN276" s="116"/>
      <c r="AO276"/>
      <c r="AP276"/>
      <c r="AQ276" s="117"/>
      <c r="AR276" s="555"/>
      <c r="AS276" s="188"/>
      <c r="AT276" s="116"/>
      <c r="AU276" s="116"/>
      <c r="AV276" s="116"/>
      <c r="AW276" s="116"/>
      <c r="AX276" s="116"/>
      <c r="AY276" s="116"/>
      <c r="AZ276"/>
      <c r="BA276"/>
      <c r="BB276" s="117"/>
      <c r="BC276" s="555"/>
      <c r="BD276" s="236"/>
      <c r="BE276" s="237"/>
      <c r="BF276" s="237"/>
      <c r="BG276" s="237"/>
      <c r="BH276" s="237"/>
      <c r="BI276" s="237"/>
      <c r="BJ276" s="237"/>
      <c r="BK276" s="237"/>
      <c r="BL276" s="237"/>
      <c r="BM276" s="237"/>
      <c r="BN276" s="237"/>
      <c r="BO276" s="237"/>
      <c r="BP276" s="238"/>
      <c r="BQ276" s="248"/>
      <c r="BR276" s="249"/>
      <c r="BS276" s="555"/>
    </row>
    <row r="277" spans="1:71" s="186" customFormat="1" x14ac:dyDescent="0.25">
      <c r="A277" s="188"/>
      <c r="B277" s="116" t="s">
        <v>600</v>
      </c>
      <c r="C277" s="116"/>
      <c r="D277" s="116"/>
      <c r="E277" s="123" t="s">
        <v>604</v>
      </c>
      <c r="F277" s="123"/>
      <c r="G277" s="116"/>
      <c r="H277"/>
      <c r="I277"/>
      <c r="J277" s="117"/>
      <c r="K277" s="555"/>
      <c r="L277" s="188"/>
      <c r="M277" s="116"/>
      <c r="N277" s="116"/>
      <c r="O277" s="116"/>
      <c r="P277" s="123"/>
      <c r="Q277" s="123"/>
      <c r="R277" s="116"/>
      <c r="S277"/>
      <c r="T277"/>
      <c r="U277" s="117"/>
      <c r="V277" s="555"/>
      <c r="W277" s="188"/>
      <c r="X277" s="116"/>
      <c r="Y277" s="116"/>
      <c r="Z277" s="116"/>
      <c r="AA277" s="123"/>
      <c r="AB277" s="123"/>
      <c r="AC277" s="116"/>
      <c r="AD277"/>
      <c r="AE277"/>
      <c r="AF277" s="117"/>
      <c r="AG277" s="555"/>
      <c r="AH277" s="188"/>
      <c r="AI277" s="116"/>
      <c r="AJ277" s="116"/>
      <c r="AK277" s="116"/>
      <c r="AL277" s="123"/>
      <c r="AM277" s="123"/>
      <c r="AN277" s="116"/>
      <c r="AO277"/>
      <c r="AP277"/>
      <c r="AQ277" s="117"/>
      <c r="AR277" s="555"/>
      <c r="AS277" s="188"/>
      <c r="AT277" s="116"/>
      <c r="AU277" s="116"/>
      <c r="AV277" s="116"/>
      <c r="AW277" s="123"/>
      <c r="AX277" s="123"/>
      <c r="AY277" s="116"/>
      <c r="AZ277"/>
      <c r="BA277"/>
      <c r="BB277" s="117"/>
      <c r="BC277" s="555"/>
      <c r="BD277" s="236"/>
      <c r="BE277" s="237"/>
      <c r="BF277" s="237"/>
      <c r="BG277" s="237"/>
      <c r="BH277" s="239"/>
      <c r="BI277" s="239"/>
      <c r="BJ277" s="237"/>
      <c r="BK277" s="237"/>
      <c r="BL277" s="237"/>
      <c r="BM277" s="237"/>
      <c r="BN277" s="237"/>
      <c r="BO277" s="237"/>
      <c r="BP277" s="238"/>
      <c r="BQ277" s="248"/>
      <c r="BR277" s="249"/>
      <c r="BS277" s="555"/>
    </row>
    <row r="278" spans="1:71" s="186" customFormat="1" ht="18.75" x14ac:dyDescent="0.3">
      <c r="A278" s="188"/>
      <c r="B278" s="124" t="s">
        <v>358</v>
      </c>
      <c r="C278" s="124"/>
      <c r="D278" s="125"/>
      <c r="E278" s="125" t="s">
        <v>603</v>
      </c>
      <c r="F278" s="125"/>
      <c r="G278" s="116"/>
      <c r="H278"/>
      <c r="I278"/>
      <c r="J278" s="117"/>
      <c r="K278" s="555"/>
      <c r="L278" s="188"/>
      <c r="M278" s="124" t="s">
        <v>358</v>
      </c>
      <c r="N278" s="124"/>
      <c r="O278" s="125"/>
      <c r="P278" s="125" t="s">
        <v>359</v>
      </c>
      <c r="Q278" s="125"/>
      <c r="R278" s="116"/>
      <c r="S278"/>
      <c r="T278"/>
      <c r="U278" s="117"/>
      <c r="V278" s="555"/>
      <c r="W278" s="188"/>
      <c r="X278" s="124" t="s">
        <v>358</v>
      </c>
      <c r="Y278" s="124"/>
      <c r="Z278" s="125"/>
      <c r="AA278" s="125" t="s">
        <v>359</v>
      </c>
      <c r="AB278" s="125"/>
      <c r="AC278" s="116"/>
      <c r="AD278"/>
      <c r="AE278"/>
      <c r="AF278" s="117"/>
      <c r="AG278" s="555"/>
      <c r="AH278" s="188"/>
      <c r="AI278" s="124" t="s">
        <v>358</v>
      </c>
      <c r="AJ278" s="124"/>
      <c r="AK278" s="125"/>
      <c r="AL278" s="125" t="s">
        <v>359</v>
      </c>
      <c r="AM278" s="125"/>
      <c r="AN278" s="116"/>
      <c r="AO278"/>
      <c r="AP278"/>
      <c r="AQ278" s="117"/>
      <c r="AR278" s="555"/>
      <c r="AS278" s="188"/>
      <c r="AT278" s="124" t="s">
        <v>358</v>
      </c>
      <c r="AU278" s="124"/>
      <c r="AV278" s="125"/>
      <c r="AW278" s="125" t="s">
        <v>359</v>
      </c>
      <c r="AX278" s="125"/>
      <c r="AY278" s="116"/>
      <c r="AZ278"/>
      <c r="BA278"/>
      <c r="BB278" s="117"/>
      <c r="BC278" s="555"/>
      <c r="BD278" s="236"/>
      <c r="BE278" s="240" t="s">
        <v>358</v>
      </c>
      <c r="BF278" s="240"/>
      <c r="BG278" s="241"/>
      <c r="BH278" s="241" t="s">
        <v>359</v>
      </c>
      <c r="BI278" s="241"/>
      <c r="BJ278" s="237"/>
      <c r="BK278" s="237"/>
      <c r="BL278" s="237"/>
      <c r="BM278" s="237"/>
      <c r="BN278" s="237"/>
      <c r="BO278" s="237"/>
      <c r="BP278" s="238"/>
      <c r="BQ278" s="248"/>
      <c r="BR278" s="249"/>
      <c r="BS278" s="555"/>
    </row>
    <row r="279" spans="1:71" s="186" customFormat="1" x14ac:dyDescent="0.25">
      <c r="A279" s="188"/>
      <c r="B279" s="116"/>
      <c r="C279" s="116"/>
      <c r="D279" s="116"/>
      <c r="E279" s="116"/>
      <c r="F279" s="116"/>
      <c r="G279" s="116"/>
      <c r="H279" s="116"/>
      <c r="I279" s="116"/>
      <c r="J279" s="117"/>
      <c r="K279" s="555"/>
      <c r="L279" s="188"/>
      <c r="M279" s="116"/>
      <c r="N279" s="116"/>
      <c r="O279" s="116"/>
      <c r="P279" s="116"/>
      <c r="Q279" s="116"/>
      <c r="R279" s="116"/>
      <c r="S279" s="116"/>
      <c r="T279" s="116"/>
      <c r="U279" s="117"/>
      <c r="V279" s="555"/>
      <c r="W279" s="188"/>
      <c r="X279" s="116"/>
      <c r="Y279" s="116"/>
      <c r="Z279" s="116"/>
      <c r="AA279" s="116"/>
      <c r="AB279" s="116"/>
      <c r="AC279" s="116"/>
      <c r="AD279" s="116"/>
      <c r="AE279" s="116"/>
      <c r="AF279" s="117"/>
      <c r="AG279" s="555"/>
      <c r="AH279" s="188"/>
      <c r="AI279" s="116"/>
      <c r="AJ279" s="116"/>
      <c r="AK279" s="116"/>
      <c r="AL279" s="116"/>
      <c r="AM279" s="116"/>
      <c r="AN279" s="116"/>
      <c r="AO279" s="116"/>
      <c r="AP279" s="116"/>
      <c r="AQ279" s="117"/>
      <c r="AR279" s="555"/>
      <c r="AS279" s="188"/>
      <c r="AT279" s="116"/>
      <c r="AU279" s="116"/>
      <c r="AV279" s="116"/>
      <c r="AW279" s="116"/>
      <c r="AX279" s="116"/>
      <c r="AY279" s="116"/>
      <c r="AZ279" s="116"/>
      <c r="BA279" s="116"/>
      <c r="BB279" s="117"/>
      <c r="BC279" s="555"/>
      <c r="BD279" s="236"/>
      <c r="BE279" s="237"/>
      <c r="BF279" s="237"/>
      <c r="BG279" s="237"/>
      <c r="BH279" s="237"/>
      <c r="BI279" s="237"/>
      <c r="BJ279" s="237"/>
      <c r="BK279" s="237"/>
      <c r="BL279" s="237"/>
      <c r="BM279" s="237"/>
      <c r="BN279" s="237"/>
      <c r="BO279" s="237"/>
      <c r="BP279" s="238"/>
      <c r="BQ279" s="248"/>
      <c r="BR279" s="249"/>
      <c r="BS279" s="555"/>
    </row>
    <row r="280" spans="1:71" s="186" customFormat="1" x14ac:dyDescent="0.25">
      <c r="A280" s="558"/>
      <c r="B280" s="558"/>
      <c r="C280" s="558"/>
      <c r="D280" s="558"/>
      <c r="E280" s="558"/>
      <c r="F280" s="558"/>
      <c r="G280" s="558"/>
      <c r="H280" s="558"/>
      <c r="I280" s="558"/>
      <c r="J280" s="558"/>
      <c r="K280" s="558"/>
      <c r="L280" s="558"/>
      <c r="M280" s="558"/>
      <c r="N280" s="558"/>
      <c r="O280" s="558"/>
      <c r="P280" s="558"/>
      <c r="Q280" s="558"/>
      <c r="R280" s="558"/>
      <c r="S280" s="558"/>
      <c r="T280" s="558"/>
      <c r="U280" s="558"/>
      <c r="V280" s="558"/>
      <c r="W280" s="558"/>
      <c r="X280" s="558"/>
      <c r="Y280" s="558"/>
      <c r="Z280" s="558"/>
      <c r="AA280" s="558"/>
      <c r="AB280" s="558"/>
      <c r="AC280" s="558"/>
      <c r="AD280" s="558"/>
      <c r="AE280" s="558"/>
      <c r="AF280" s="558"/>
      <c r="AG280" s="558"/>
      <c r="AH280" s="558"/>
      <c r="AI280" s="558"/>
      <c r="AJ280" s="558"/>
      <c r="AK280" s="558"/>
      <c r="AL280" s="558"/>
      <c r="AM280" s="558"/>
      <c r="AN280" s="558"/>
      <c r="AO280" s="558"/>
      <c r="AP280" s="558"/>
      <c r="AQ280" s="558"/>
      <c r="AR280" s="558"/>
      <c r="AS280" s="558"/>
      <c r="AT280" s="558"/>
      <c r="AU280" s="558"/>
      <c r="AV280" s="558"/>
      <c r="AW280" s="558"/>
      <c r="AX280" s="558"/>
      <c r="AY280" s="558"/>
      <c r="AZ280" s="558"/>
      <c r="BA280" s="558"/>
      <c r="BB280" s="558"/>
      <c r="BC280" s="558"/>
      <c r="BD280" s="558"/>
      <c r="BE280" s="558"/>
      <c r="BF280" s="558"/>
      <c r="BG280" s="558"/>
      <c r="BH280" s="558"/>
      <c r="BI280" s="558"/>
      <c r="BJ280" s="558"/>
      <c r="BK280" s="558"/>
      <c r="BL280" s="558"/>
      <c r="BM280" s="558"/>
      <c r="BN280" s="558"/>
      <c r="BO280" s="558"/>
      <c r="BP280" s="558"/>
      <c r="BQ280" s="558"/>
      <c r="BR280" s="559"/>
      <c r="BS280" s="250"/>
    </row>
    <row r="281" spans="1:71" ht="15.75" thickBot="1" x14ac:dyDescent="0.3">
      <c r="A281" s="188"/>
      <c r="B281" s="116"/>
      <c r="C281" s="116"/>
      <c r="D281" s="116"/>
      <c r="E281" s="116"/>
      <c r="F281" s="116"/>
      <c r="G281" s="116"/>
      <c r="H281" s="116"/>
      <c r="I281" s="116"/>
      <c r="J281" s="116"/>
      <c r="K281" s="555"/>
      <c r="L281" s="188"/>
      <c r="M281" s="116"/>
      <c r="N281" s="116"/>
      <c r="O281" s="116"/>
      <c r="P281" s="116"/>
      <c r="Q281" s="116"/>
      <c r="R281" s="116"/>
      <c r="S281" s="116"/>
      <c r="T281" s="116"/>
      <c r="U281" s="116"/>
      <c r="V281" s="555"/>
      <c r="W281" s="188"/>
      <c r="X281" s="116"/>
      <c r="Y281" s="116"/>
      <c r="Z281" s="116"/>
      <c r="AA281" s="116"/>
      <c r="AB281" s="116"/>
      <c r="AC281" s="116"/>
      <c r="AD281" s="116"/>
      <c r="AE281" s="116"/>
      <c r="AF281" s="116"/>
      <c r="AG281" s="555"/>
      <c r="AH281" s="188"/>
      <c r="AI281" s="116"/>
      <c r="AJ281" s="116"/>
      <c r="AK281" s="116"/>
      <c r="AL281" s="116"/>
      <c r="AM281" s="116"/>
      <c r="AN281" s="116"/>
      <c r="AO281" s="116"/>
      <c r="AP281" s="116"/>
      <c r="AQ281" s="116"/>
      <c r="AR281" s="555"/>
      <c r="AS281" s="188"/>
      <c r="AT281" s="116"/>
      <c r="AU281" s="116"/>
      <c r="AV281" s="116"/>
      <c r="AW281" s="116"/>
      <c r="AX281" s="116"/>
      <c r="AY281" s="116"/>
      <c r="AZ281" s="116"/>
      <c r="BA281" s="116"/>
      <c r="BB281" s="116"/>
      <c r="BC281" s="555"/>
      <c r="BD281" s="236"/>
      <c r="BE281" s="237"/>
      <c r="BF281" s="237"/>
      <c r="BG281" s="237"/>
      <c r="BH281" s="237"/>
      <c r="BI281" s="237"/>
      <c r="BJ281" s="237"/>
      <c r="BK281" s="237"/>
      <c r="BL281" s="237"/>
      <c r="BM281" s="237"/>
      <c r="BN281" s="237"/>
      <c r="BO281" s="237"/>
      <c r="BP281" s="237"/>
      <c r="BQ281" s="245"/>
      <c r="BR281" s="249"/>
      <c r="BS281" s="555"/>
    </row>
    <row r="282" spans="1:71" ht="15.75" customHeight="1" thickBot="1" x14ac:dyDescent="0.3">
      <c r="A282" s="188"/>
      <c r="B282" s="600" t="s">
        <v>399</v>
      </c>
      <c r="C282" s="601"/>
      <c r="D282" s="602" t="s">
        <v>440</v>
      </c>
      <c r="E282" s="603"/>
      <c r="F282" s="603"/>
      <c r="G282" s="604"/>
      <c r="H282"/>
      <c r="I282"/>
      <c r="J282" s="117"/>
      <c r="K282" s="555"/>
      <c r="L282" s="188"/>
      <c r="M282" s="600" t="s">
        <v>399</v>
      </c>
      <c r="N282" s="601"/>
      <c r="O282" s="602" t="s">
        <v>440</v>
      </c>
      <c r="P282" s="603"/>
      <c r="Q282" s="603"/>
      <c r="R282" s="604"/>
      <c r="S282"/>
      <c r="T282"/>
      <c r="U282" s="117"/>
      <c r="V282" s="555"/>
      <c r="W282" s="188"/>
      <c r="X282" s="600" t="s">
        <v>399</v>
      </c>
      <c r="Y282" s="601"/>
      <c r="Z282" s="602" t="s">
        <v>440</v>
      </c>
      <c r="AA282" s="603"/>
      <c r="AB282" s="603"/>
      <c r="AC282" s="604"/>
      <c r="AD282"/>
      <c r="AE282"/>
      <c r="AF282" s="117"/>
      <c r="AG282" s="555"/>
      <c r="AH282" s="188"/>
      <c r="AI282" s="600" t="s">
        <v>399</v>
      </c>
      <c r="AJ282" s="601"/>
      <c r="AK282" s="602" t="s">
        <v>440</v>
      </c>
      <c r="AL282" s="603"/>
      <c r="AM282" s="603"/>
      <c r="AN282" s="604"/>
      <c r="AO282"/>
      <c r="AP282"/>
      <c r="AQ282" s="117"/>
      <c r="AR282" s="555"/>
      <c r="AS282" s="188"/>
      <c r="AT282" s="600" t="s">
        <v>399</v>
      </c>
      <c r="AU282" s="601"/>
      <c r="AV282" s="602" t="s">
        <v>440</v>
      </c>
      <c r="AW282" s="603"/>
      <c r="AX282" s="603"/>
      <c r="AY282" s="604"/>
      <c r="AZ282"/>
      <c r="BA282"/>
      <c r="BB282" s="117"/>
      <c r="BC282" s="555"/>
      <c r="BD282" s="236"/>
      <c r="BE282" s="600" t="s">
        <v>399</v>
      </c>
      <c r="BF282" s="601"/>
      <c r="BG282" s="602" t="s">
        <v>440</v>
      </c>
      <c r="BH282" s="603"/>
      <c r="BI282" s="603"/>
      <c r="BJ282" s="604"/>
      <c r="BK282" s="237"/>
      <c r="BL282" s="237"/>
      <c r="BM282" s="237"/>
      <c r="BN282" s="237"/>
      <c r="BO282" s="237"/>
      <c r="BP282" s="238"/>
      <c r="BQ282" s="246"/>
      <c r="BR282" s="249"/>
      <c r="BS282" s="555"/>
    </row>
    <row r="283" spans="1:71" ht="66.75" customHeight="1" thickBot="1" x14ac:dyDescent="0.3">
      <c r="A283" s="188"/>
      <c r="B283" s="605" t="s">
        <v>442</v>
      </c>
      <c r="C283" s="606"/>
      <c r="D283" s="607" t="str">
        <f>'MRC CONTRATACIÓN - COVID19'!D39</f>
        <v>Posibilidad de contratar con terceros tomando ventajas en beneficio propio o de terceros a través de la especulación con los precios de insumos o bienes requeridos.</v>
      </c>
      <c r="E283" s="608"/>
      <c r="F283" s="608"/>
      <c r="G283" s="609"/>
      <c r="H283"/>
      <c r="I283"/>
      <c r="J283" s="117"/>
      <c r="K283" s="555"/>
      <c r="L283" s="188"/>
      <c r="M283" s="605" t="s">
        <v>442</v>
      </c>
      <c r="N283" s="606"/>
      <c r="O283" s="607" t="str">
        <f>$D283</f>
        <v>Posibilidad de contratar con terceros tomando ventajas en beneficio propio o de terceros a través de la especulación con los precios de insumos o bienes requeridos.</v>
      </c>
      <c r="P283" s="608"/>
      <c r="Q283" s="608"/>
      <c r="R283" s="609"/>
      <c r="S283"/>
      <c r="T283"/>
      <c r="U283" s="117"/>
      <c r="V283" s="555"/>
      <c r="W283" s="188"/>
      <c r="X283" s="605" t="s">
        <v>442</v>
      </c>
      <c r="Y283" s="606"/>
      <c r="Z283" s="607" t="str">
        <f>$D283</f>
        <v>Posibilidad de contratar con terceros tomando ventajas en beneficio propio o de terceros a través de la especulación con los precios de insumos o bienes requeridos.</v>
      </c>
      <c r="AA283" s="608"/>
      <c r="AB283" s="608"/>
      <c r="AC283" s="609"/>
      <c r="AD283"/>
      <c r="AE283"/>
      <c r="AF283" s="117"/>
      <c r="AG283" s="555"/>
      <c r="AH283" s="188"/>
      <c r="AI283" s="605" t="s">
        <v>442</v>
      </c>
      <c r="AJ283" s="606"/>
      <c r="AK283" s="607" t="str">
        <f>$D283</f>
        <v>Posibilidad de contratar con terceros tomando ventajas en beneficio propio o de terceros a través de la especulación con los precios de insumos o bienes requeridos.</v>
      </c>
      <c r="AL283" s="608"/>
      <c r="AM283" s="608"/>
      <c r="AN283" s="609"/>
      <c r="AO283"/>
      <c r="AP283"/>
      <c r="AQ283" s="117"/>
      <c r="AR283" s="555"/>
      <c r="AS283" s="188"/>
      <c r="AT283" s="605" t="s">
        <v>442</v>
      </c>
      <c r="AU283" s="606"/>
      <c r="AV283" s="607" t="str">
        <f>$D283</f>
        <v>Posibilidad de contratar con terceros tomando ventajas en beneficio propio o de terceros a través de la especulación con los precios de insumos o bienes requeridos.</v>
      </c>
      <c r="AW283" s="608"/>
      <c r="AX283" s="608"/>
      <c r="AY283" s="609"/>
      <c r="AZ283"/>
      <c r="BA283"/>
      <c r="BB283" s="117"/>
      <c r="BC283" s="555"/>
      <c r="BD283" s="236"/>
      <c r="BE283" s="605" t="s">
        <v>442</v>
      </c>
      <c r="BF283" s="606"/>
      <c r="BG283" s="607" t="str">
        <f>$D283</f>
        <v>Posibilidad de contratar con terceros tomando ventajas en beneficio propio o de terceros a través de la especulación con los precios de insumos o bienes requeridos.</v>
      </c>
      <c r="BH283" s="608"/>
      <c r="BI283" s="608"/>
      <c r="BJ283" s="609"/>
      <c r="BK283" s="237"/>
      <c r="BL283" s="237"/>
      <c r="BM283" s="237"/>
      <c r="BN283" s="237"/>
      <c r="BO283" s="237"/>
      <c r="BP283" s="238"/>
      <c r="BQ283" s="246"/>
      <c r="BR283" s="249"/>
      <c r="BS283" s="555"/>
    </row>
    <row r="284" spans="1:71" ht="15.75" customHeight="1" thickBot="1" x14ac:dyDescent="0.3">
      <c r="A284" s="188"/>
      <c r="B284" s="610" t="s">
        <v>401</v>
      </c>
      <c r="C284" s="611"/>
      <c r="D284" s="602" t="s">
        <v>601</v>
      </c>
      <c r="E284" s="603"/>
      <c r="F284" s="603"/>
      <c r="G284" s="604"/>
      <c r="H284"/>
      <c r="I284"/>
      <c r="J284" s="117"/>
      <c r="K284" s="555"/>
      <c r="L284" s="188"/>
      <c r="M284" s="610" t="s">
        <v>401</v>
      </c>
      <c r="N284" s="611"/>
      <c r="O284" s="602"/>
      <c r="P284" s="603"/>
      <c r="Q284" s="603"/>
      <c r="R284" s="604"/>
      <c r="S284"/>
      <c r="T284"/>
      <c r="U284" s="117"/>
      <c r="V284" s="555"/>
      <c r="W284" s="188"/>
      <c r="X284" s="610" t="s">
        <v>401</v>
      </c>
      <c r="Y284" s="611"/>
      <c r="Z284" s="602"/>
      <c r="AA284" s="603"/>
      <c r="AB284" s="603"/>
      <c r="AC284" s="604"/>
      <c r="AD284"/>
      <c r="AE284"/>
      <c r="AF284" s="117"/>
      <c r="AG284" s="555"/>
      <c r="AH284" s="188"/>
      <c r="AI284" s="610" t="s">
        <v>401</v>
      </c>
      <c r="AJ284" s="611"/>
      <c r="AK284" s="602"/>
      <c r="AL284" s="603"/>
      <c r="AM284" s="603"/>
      <c r="AN284" s="604"/>
      <c r="AO284"/>
      <c r="AP284"/>
      <c r="AQ284" s="117"/>
      <c r="AR284" s="555"/>
      <c r="AS284" s="188"/>
      <c r="AT284" s="610" t="s">
        <v>401</v>
      </c>
      <c r="AU284" s="611"/>
      <c r="AV284" s="602"/>
      <c r="AW284" s="603"/>
      <c r="AX284" s="603"/>
      <c r="AY284" s="604"/>
      <c r="AZ284"/>
      <c r="BA284"/>
      <c r="BB284" s="117"/>
      <c r="BC284" s="555"/>
      <c r="BD284" s="236"/>
      <c r="BE284" s="610" t="s">
        <v>401</v>
      </c>
      <c r="BF284" s="611"/>
      <c r="BG284" s="602"/>
      <c r="BH284" s="603"/>
      <c r="BI284" s="603"/>
      <c r="BJ284" s="604"/>
      <c r="BK284" s="237"/>
      <c r="BL284" s="237"/>
      <c r="BM284" s="237"/>
      <c r="BN284" s="237"/>
      <c r="BO284" s="237"/>
      <c r="BP284" s="238"/>
      <c r="BQ284" s="246"/>
      <c r="BR284" s="249"/>
      <c r="BS284" s="555"/>
    </row>
    <row r="285" spans="1:71" ht="15.75" customHeight="1" thickBot="1" x14ac:dyDescent="0.3">
      <c r="A285" s="188"/>
      <c r="B285" s="612" t="s">
        <v>402</v>
      </c>
      <c r="C285" s="613"/>
      <c r="D285" s="602" t="s">
        <v>600</v>
      </c>
      <c r="E285" s="603"/>
      <c r="F285" s="603"/>
      <c r="G285" s="604"/>
      <c r="H285"/>
      <c r="I285"/>
      <c r="J285" s="117"/>
      <c r="K285" s="555"/>
      <c r="L285" s="188"/>
      <c r="M285" s="612" t="s">
        <v>402</v>
      </c>
      <c r="N285" s="613"/>
      <c r="O285" s="602" t="s">
        <v>608</v>
      </c>
      <c r="P285" s="603"/>
      <c r="Q285" s="603"/>
      <c r="R285" s="604"/>
      <c r="S285"/>
      <c r="T285"/>
      <c r="U285" s="117"/>
      <c r="V285" s="555"/>
      <c r="W285" s="188"/>
      <c r="X285" s="612" t="s">
        <v>402</v>
      </c>
      <c r="Y285" s="613"/>
      <c r="Z285" s="623" t="s">
        <v>614</v>
      </c>
      <c r="AA285" s="624"/>
      <c r="AB285" s="624"/>
      <c r="AC285" s="625"/>
      <c r="AD285"/>
      <c r="AE285"/>
      <c r="AF285" s="117"/>
      <c r="AG285" s="555"/>
      <c r="AH285" s="188"/>
      <c r="AI285" s="612" t="s">
        <v>402</v>
      </c>
      <c r="AJ285" s="613"/>
      <c r="AK285" s="623" t="s">
        <v>606</v>
      </c>
      <c r="AL285" s="624"/>
      <c r="AM285" s="624"/>
      <c r="AN285" s="625"/>
      <c r="AO285"/>
      <c r="AP285"/>
      <c r="AQ285" s="117"/>
      <c r="AR285" s="555"/>
      <c r="AS285" s="188"/>
      <c r="AT285" s="612" t="s">
        <v>402</v>
      </c>
      <c r="AU285" s="613"/>
      <c r="AV285" s="602"/>
      <c r="AW285" s="603"/>
      <c r="AX285" s="603"/>
      <c r="AY285" s="604"/>
      <c r="AZ285"/>
      <c r="BA285"/>
      <c r="BB285" s="117"/>
      <c r="BC285" s="555"/>
      <c r="BD285" s="236"/>
      <c r="BE285" s="612" t="s">
        <v>402</v>
      </c>
      <c r="BF285" s="613"/>
      <c r="BG285" s="602"/>
      <c r="BH285" s="603"/>
      <c r="BI285" s="603"/>
      <c r="BJ285" s="604"/>
      <c r="BK285" s="237"/>
      <c r="BL285" s="237"/>
      <c r="BM285" s="237"/>
      <c r="BN285" s="237"/>
      <c r="BO285" s="237"/>
      <c r="BP285" s="238"/>
      <c r="BQ285" s="246"/>
      <c r="BR285" s="249"/>
      <c r="BS285" s="555"/>
    </row>
    <row r="286" spans="1:71" ht="15.75" thickBot="1" x14ac:dyDescent="0.3">
      <c r="A286" s="188"/>
      <c r="B286" s="614" t="s">
        <v>403</v>
      </c>
      <c r="C286" s="615"/>
      <c r="D286" s="602" t="s">
        <v>602</v>
      </c>
      <c r="E286" s="603"/>
      <c r="F286" s="603"/>
      <c r="G286" s="604"/>
      <c r="H286"/>
      <c r="I286"/>
      <c r="J286" s="117"/>
      <c r="K286" s="555"/>
      <c r="L286" s="188"/>
      <c r="M286" s="614" t="s">
        <v>403</v>
      </c>
      <c r="N286" s="615"/>
      <c r="O286" s="602"/>
      <c r="P286" s="603"/>
      <c r="Q286" s="603"/>
      <c r="R286" s="604"/>
      <c r="S286"/>
      <c r="T286"/>
      <c r="U286" s="117"/>
      <c r="V286" s="555"/>
      <c r="W286" s="188"/>
      <c r="X286" s="614" t="s">
        <v>403</v>
      </c>
      <c r="Y286" s="615"/>
      <c r="Z286" s="623" t="s">
        <v>602</v>
      </c>
      <c r="AA286" s="624"/>
      <c r="AB286" s="624"/>
      <c r="AC286" s="625"/>
      <c r="AD286"/>
      <c r="AE286"/>
      <c r="AF286" s="117"/>
      <c r="AG286" s="555"/>
      <c r="AH286" s="188"/>
      <c r="AI286" s="614" t="s">
        <v>403</v>
      </c>
      <c r="AJ286" s="615"/>
      <c r="AK286" s="602"/>
      <c r="AL286" s="603"/>
      <c r="AM286" s="603"/>
      <c r="AN286" s="604"/>
      <c r="AO286"/>
      <c r="AP286"/>
      <c r="AQ286" s="117"/>
      <c r="AR286" s="555"/>
      <c r="AS286" s="188"/>
      <c r="AT286" s="614" t="s">
        <v>403</v>
      </c>
      <c r="AU286" s="615"/>
      <c r="AV286" s="602"/>
      <c r="AW286" s="603"/>
      <c r="AX286" s="603"/>
      <c r="AY286" s="604"/>
      <c r="AZ286"/>
      <c r="BA286"/>
      <c r="BB286" s="117"/>
      <c r="BC286" s="555"/>
      <c r="BD286" s="236"/>
      <c r="BE286" s="614" t="s">
        <v>403</v>
      </c>
      <c r="BF286" s="615"/>
      <c r="BG286" s="602"/>
      <c r="BH286" s="603"/>
      <c r="BI286" s="603"/>
      <c r="BJ286" s="604"/>
      <c r="BK286" s="237"/>
      <c r="BL286" s="237"/>
      <c r="BM286" s="237"/>
      <c r="BN286" s="237"/>
      <c r="BO286" s="237"/>
      <c r="BP286" s="238"/>
      <c r="BQ286" s="246"/>
      <c r="BR286" s="249"/>
      <c r="BS286" s="555"/>
    </row>
    <row r="287" spans="1:71" x14ac:dyDescent="0.25">
      <c r="A287" s="188"/>
      <c r="B287" s="118"/>
      <c r="C287" s="116"/>
      <c r="D287" s="116"/>
      <c r="E287" s="116"/>
      <c r="F287" s="116"/>
      <c r="G287" s="116"/>
      <c r="H287" s="116"/>
      <c r="I287" s="116"/>
      <c r="J287" s="117"/>
      <c r="K287" s="555"/>
      <c r="L287" s="188"/>
      <c r="M287" s="118"/>
      <c r="N287" s="116"/>
      <c r="O287" s="116"/>
      <c r="P287" s="116"/>
      <c r="Q287" s="116"/>
      <c r="R287" s="116"/>
      <c r="S287" s="116"/>
      <c r="T287" s="116"/>
      <c r="U287" s="117"/>
      <c r="V287" s="555"/>
      <c r="W287" s="188"/>
      <c r="X287" s="118"/>
      <c r="Y287" s="116"/>
      <c r="Z287" s="116"/>
      <c r="AA287" s="116"/>
      <c r="AB287" s="116"/>
      <c r="AC287" s="116"/>
      <c r="AD287" s="116"/>
      <c r="AE287" s="116"/>
      <c r="AF287" s="117"/>
      <c r="AG287" s="555"/>
      <c r="AH287" s="188"/>
      <c r="AI287" s="118"/>
      <c r="AJ287" s="116"/>
      <c r="AK287" s="116"/>
      <c r="AL287" s="116"/>
      <c r="AM287" s="116"/>
      <c r="AN287" s="116"/>
      <c r="AO287" s="116"/>
      <c r="AP287" s="116"/>
      <c r="AQ287" s="117"/>
      <c r="AR287" s="555"/>
      <c r="AS287" s="188"/>
      <c r="AT287" s="118"/>
      <c r="AU287" s="116"/>
      <c r="AV287" s="116"/>
      <c r="AW287" s="116"/>
      <c r="AX287" s="116"/>
      <c r="AY287" s="116"/>
      <c r="AZ287" s="116"/>
      <c r="BA287" s="116"/>
      <c r="BB287" s="117"/>
      <c r="BC287" s="555"/>
      <c r="BD287" s="236"/>
      <c r="BE287" s="242"/>
      <c r="BF287" s="237"/>
      <c r="BG287" s="237"/>
      <c r="BH287" s="237"/>
      <c r="BI287" s="237"/>
      <c r="BJ287" s="237"/>
      <c r="BK287" s="237"/>
      <c r="BL287" s="237"/>
      <c r="BM287" s="237"/>
      <c r="BN287" s="237"/>
      <c r="BO287" s="237"/>
      <c r="BP287" s="238"/>
      <c r="BQ287" s="246"/>
      <c r="BR287" s="249"/>
      <c r="BS287" s="555"/>
    </row>
    <row r="288" spans="1:71" ht="15.75" thickBot="1" x14ac:dyDescent="0.3">
      <c r="A288" s="188"/>
      <c r="B288" s="116"/>
      <c r="C288" s="116"/>
      <c r="D288" s="116"/>
      <c r="E288" s="116"/>
      <c r="F288" s="116"/>
      <c r="G288" s="116"/>
      <c r="H288" s="116"/>
      <c r="I288" s="116"/>
      <c r="J288" s="117"/>
      <c r="K288" s="555"/>
      <c r="L288" s="188"/>
      <c r="M288" s="116"/>
      <c r="N288" s="116"/>
      <c r="O288" s="116"/>
      <c r="P288" s="116"/>
      <c r="Q288" s="116"/>
      <c r="R288" s="116"/>
      <c r="S288" s="116"/>
      <c r="T288" s="116"/>
      <c r="U288" s="117"/>
      <c r="V288" s="555"/>
      <c r="W288" s="188"/>
      <c r="X288" s="116"/>
      <c r="Y288" s="116"/>
      <c r="Z288" s="116"/>
      <c r="AA288" s="116"/>
      <c r="AB288" s="116"/>
      <c r="AC288" s="116"/>
      <c r="AD288" s="116"/>
      <c r="AE288" s="116"/>
      <c r="AF288" s="117"/>
      <c r="AG288" s="555"/>
      <c r="AH288" s="188"/>
      <c r="AI288" s="116"/>
      <c r="AJ288" s="116"/>
      <c r="AK288" s="116"/>
      <c r="AL288" s="116"/>
      <c r="AM288" s="116"/>
      <c r="AN288" s="116"/>
      <c r="AO288" s="116"/>
      <c r="AP288" s="116"/>
      <c r="AQ288" s="117"/>
      <c r="AR288" s="555"/>
      <c r="AS288" s="188"/>
      <c r="AT288" s="116"/>
      <c r="AU288" s="116"/>
      <c r="AV288" s="116"/>
      <c r="AW288" s="116"/>
      <c r="AX288" s="116"/>
      <c r="AY288" s="116"/>
      <c r="AZ288" s="116"/>
      <c r="BA288" s="116"/>
      <c r="BB288" s="117"/>
      <c r="BC288" s="555"/>
      <c r="BD288" s="236"/>
      <c r="BE288" s="237"/>
      <c r="BF288" s="237"/>
      <c r="BG288" s="237"/>
      <c r="BH288" s="237"/>
      <c r="BI288" s="237"/>
      <c r="BJ288" s="237"/>
      <c r="BK288" s="237"/>
      <c r="BL288" s="237"/>
      <c r="BM288" s="237"/>
      <c r="BN288" s="237"/>
      <c r="BO288" s="237"/>
      <c r="BP288" s="238"/>
      <c r="BQ288" s="246"/>
      <c r="BR288" s="249"/>
      <c r="BS288" s="555"/>
    </row>
    <row r="289" spans="1:71" s="186" customFormat="1" ht="15.75" thickBot="1" x14ac:dyDescent="0.3">
      <c r="A289" s="188"/>
      <c r="B289" s="585" t="s">
        <v>404</v>
      </c>
      <c r="C289" s="585" t="s">
        <v>439</v>
      </c>
      <c r="D289" s="587"/>
      <c r="E289" s="588"/>
      <c r="F289" s="589" t="s">
        <v>405</v>
      </c>
      <c r="G289" s="590"/>
      <c r="H289"/>
      <c r="I289"/>
      <c r="J289" s="117"/>
      <c r="K289" s="555"/>
      <c r="L289" s="188"/>
      <c r="M289" s="619" t="s">
        <v>404</v>
      </c>
      <c r="N289" s="585" t="s">
        <v>439</v>
      </c>
      <c r="O289" s="587"/>
      <c r="P289" s="588"/>
      <c r="Q289" s="589" t="s">
        <v>405</v>
      </c>
      <c r="R289" s="590"/>
      <c r="S289"/>
      <c r="T289"/>
      <c r="U289" s="117"/>
      <c r="V289" s="555"/>
      <c r="W289" s="188"/>
      <c r="X289" s="619" t="s">
        <v>404</v>
      </c>
      <c r="Y289" s="585" t="s">
        <v>439</v>
      </c>
      <c r="Z289" s="587"/>
      <c r="AA289" s="588"/>
      <c r="AB289" s="589" t="s">
        <v>405</v>
      </c>
      <c r="AC289" s="590"/>
      <c r="AD289"/>
      <c r="AE289"/>
      <c r="AF289" s="117"/>
      <c r="AG289" s="555"/>
      <c r="AH289" s="188"/>
      <c r="AI289" s="619" t="s">
        <v>404</v>
      </c>
      <c r="AJ289" s="585" t="s">
        <v>439</v>
      </c>
      <c r="AK289" s="587"/>
      <c r="AL289" s="588"/>
      <c r="AM289" s="589" t="s">
        <v>405</v>
      </c>
      <c r="AN289" s="590"/>
      <c r="AO289"/>
      <c r="AP289"/>
      <c r="AQ289" s="117"/>
      <c r="AR289" s="555"/>
      <c r="AS289" s="188"/>
      <c r="AT289" s="619" t="s">
        <v>404</v>
      </c>
      <c r="AU289" s="585" t="s">
        <v>439</v>
      </c>
      <c r="AV289" s="587"/>
      <c r="AW289" s="588"/>
      <c r="AX289" s="589" t="s">
        <v>405</v>
      </c>
      <c r="AY289" s="590"/>
      <c r="AZ289"/>
      <c r="BA289"/>
      <c r="BB289" s="117"/>
      <c r="BC289" s="555"/>
      <c r="BD289" s="236"/>
      <c r="BE289" s="585" t="s">
        <v>404</v>
      </c>
      <c r="BF289" s="585" t="s">
        <v>439</v>
      </c>
      <c r="BG289" s="587"/>
      <c r="BH289" s="588"/>
      <c r="BI289" s="589" t="s">
        <v>405</v>
      </c>
      <c r="BJ289" s="590"/>
      <c r="BK289" s="237"/>
      <c r="BL289" s="237"/>
      <c r="BM289" s="237"/>
      <c r="BN289" s="237"/>
      <c r="BO289" s="237"/>
      <c r="BP289" s="238"/>
      <c r="BQ289" s="246"/>
      <c r="BR289" s="249"/>
      <c r="BS289" s="555"/>
    </row>
    <row r="290" spans="1:71" s="186" customFormat="1" ht="30.75" customHeight="1" thickBot="1" x14ac:dyDescent="0.3">
      <c r="A290" s="188"/>
      <c r="B290" s="586"/>
      <c r="C290" s="591" t="s">
        <v>406</v>
      </c>
      <c r="D290" s="592"/>
      <c r="E290" s="593"/>
      <c r="F290" s="126" t="s">
        <v>434</v>
      </c>
      <c r="G290" s="127" t="s">
        <v>435</v>
      </c>
      <c r="H290"/>
      <c r="I290"/>
      <c r="J290" s="117"/>
      <c r="K290" s="555"/>
      <c r="L290" s="188"/>
      <c r="M290" s="620"/>
      <c r="N290" s="591" t="s">
        <v>406</v>
      </c>
      <c r="O290" s="621"/>
      <c r="P290" s="622"/>
      <c r="Q290" s="126" t="s">
        <v>434</v>
      </c>
      <c r="R290" s="127" t="s">
        <v>435</v>
      </c>
      <c r="S290"/>
      <c r="T290"/>
      <c r="U290" s="117"/>
      <c r="V290" s="555"/>
      <c r="W290" s="188"/>
      <c r="X290" s="620"/>
      <c r="Y290" s="591" t="s">
        <v>406</v>
      </c>
      <c r="Z290" s="621"/>
      <c r="AA290" s="622"/>
      <c r="AB290" s="126" t="s">
        <v>434</v>
      </c>
      <c r="AC290" s="127" t="s">
        <v>435</v>
      </c>
      <c r="AD290"/>
      <c r="AE290"/>
      <c r="AF290" s="117"/>
      <c r="AG290" s="555"/>
      <c r="AH290" s="188"/>
      <c r="AI290" s="620"/>
      <c r="AJ290" s="591" t="s">
        <v>406</v>
      </c>
      <c r="AK290" s="621"/>
      <c r="AL290" s="622"/>
      <c r="AM290" s="126" t="s">
        <v>434</v>
      </c>
      <c r="AN290" s="127" t="s">
        <v>435</v>
      </c>
      <c r="AO290"/>
      <c r="AP290"/>
      <c r="AQ290" s="117"/>
      <c r="AR290" s="555"/>
      <c r="AS290" s="188"/>
      <c r="AT290" s="620"/>
      <c r="AU290" s="591" t="s">
        <v>406</v>
      </c>
      <c r="AV290" s="621"/>
      <c r="AW290" s="622"/>
      <c r="AX290" s="126" t="s">
        <v>434</v>
      </c>
      <c r="AY290" s="127" t="s">
        <v>435</v>
      </c>
      <c r="AZ290"/>
      <c r="BA290"/>
      <c r="BB290" s="117"/>
      <c r="BC290" s="555"/>
      <c r="BD290" s="236"/>
      <c r="BE290" s="586"/>
      <c r="BF290" s="591" t="s">
        <v>406</v>
      </c>
      <c r="BG290" s="592"/>
      <c r="BH290" s="593"/>
      <c r="BI290" s="126" t="s">
        <v>434</v>
      </c>
      <c r="BJ290" s="127" t="s">
        <v>435</v>
      </c>
      <c r="BK290" s="237"/>
      <c r="BL290" s="237"/>
      <c r="BM290" s="237"/>
      <c r="BN290" s="237"/>
      <c r="BO290" s="237"/>
      <c r="BP290" s="238"/>
      <c r="BQ290" s="246"/>
      <c r="BR290" s="249"/>
      <c r="BS290" s="555"/>
    </row>
    <row r="291" spans="1:71" s="186" customFormat="1" ht="21.75" customHeight="1" thickBot="1" x14ac:dyDescent="0.3">
      <c r="A291" s="188"/>
      <c r="B291" s="128">
        <v>1</v>
      </c>
      <c r="C291" s="594" t="s">
        <v>407</v>
      </c>
      <c r="D291" s="595"/>
      <c r="E291" s="596"/>
      <c r="F291" s="131" t="s">
        <v>434</v>
      </c>
      <c r="G291" s="131"/>
      <c r="H291">
        <f t="shared" ref="H291:H307" si="174">IF(F291="SI",1,0)</f>
        <v>1</v>
      </c>
      <c r="I291">
        <f>IF(G291="NO",1,0)</f>
        <v>0</v>
      </c>
      <c r="J291" s="117"/>
      <c r="K291" s="555"/>
      <c r="L291" s="188"/>
      <c r="M291" s="128">
        <v>1</v>
      </c>
      <c r="N291" s="594" t="s">
        <v>407</v>
      </c>
      <c r="O291" s="595"/>
      <c r="P291" s="596"/>
      <c r="Q291" s="131"/>
      <c r="R291" s="131"/>
      <c r="S291">
        <f t="shared" ref="S291:S307" si="175">IF(Q291="SI",1,0)</f>
        <v>0</v>
      </c>
      <c r="T291">
        <f>IF(R291="NO",1,0)</f>
        <v>0</v>
      </c>
      <c r="U291" s="117"/>
      <c r="V291" s="555"/>
      <c r="W291" s="188"/>
      <c r="X291" s="128">
        <v>1</v>
      </c>
      <c r="Y291" s="594" t="s">
        <v>407</v>
      </c>
      <c r="Z291" s="595"/>
      <c r="AA291" s="596"/>
      <c r="AB291" s="131" t="s">
        <v>434</v>
      </c>
      <c r="AC291" s="131"/>
      <c r="AD291">
        <f t="shared" ref="AD291:AD308" si="176">IF(AB291="SI",1,0)</f>
        <v>1</v>
      </c>
      <c r="AE291">
        <f>IF(AC291="NO",1,0)</f>
        <v>0</v>
      </c>
      <c r="AF291" s="117"/>
      <c r="AG291" s="555"/>
      <c r="AH291" s="188"/>
      <c r="AI291" s="128">
        <v>1</v>
      </c>
      <c r="AJ291" s="594" t="s">
        <v>407</v>
      </c>
      <c r="AK291" s="595"/>
      <c r="AL291" s="596"/>
      <c r="AM291" s="131" t="s">
        <v>434</v>
      </c>
      <c r="AN291" s="131"/>
      <c r="AO291">
        <f t="shared" ref="AO291:AO308" si="177">IF(AM291="SI",1,0)</f>
        <v>1</v>
      </c>
      <c r="AP291">
        <f>IF(AN291="NO",1,0)</f>
        <v>0</v>
      </c>
      <c r="AQ291" s="117"/>
      <c r="AR291" s="555"/>
      <c r="AS291" s="188"/>
      <c r="AT291" s="128">
        <v>1</v>
      </c>
      <c r="AU291" s="594" t="s">
        <v>407</v>
      </c>
      <c r="AV291" s="595"/>
      <c r="AW291" s="596"/>
      <c r="AX291" s="131" t="s">
        <v>434</v>
      </c>
      <c r="AY291" s="131"/>
      <c r="AZ291">
        <f t="shared" ref="AZ291:AZ307" si="178">IF(AX291="SI",1,0)</f>
        <v>1</v>
      </c>
      <c r="BA291">
        <f>IF(AY291="NO",1,0)</f>
        <v>0</v>
      </c>
      <c r="BB291" s="117"/>
      <c r="BC291" s="555"/>
      <c r="BD291" s="236"/>
      <c r="BE291" s="128">
        <v>1</v>
      </c>
      <c r="BF291" s="594" t="s">
        <v>407</v>
      </c>
      <c r="BG291" s="595"/>
      <c r="BH291" s="596"/>
      <c r="BI291" s="131" t="str">
        <f>IF($BQ291=1,"SI","")</f>
        <v>SI</v>
      </c>
      <c r="BJ291" s="131" t="str">
        <f>IF($BQ291=0,"NO","")</f>
        <v/>
      </c>
      <c r="BK291" s="237">
        <f t="shared" ref="BK291:BK297" si="179">H291</f>
        <v>1</v>
      </c>
      <c r="BL291" s="237">
        <f t="shared" ref="BL291:BL297" si="180">S291</f>
        <v>0</v>
      </c>
      <c r="BM291" s="237">
        <f t="shared" ref="BM291:BM297" si="181">AD291</f>
        <v>1</v>
      </c>
      <c r="BN291" s="237">
        <f t="shared" ref="BN291:BN297" si="182">AO291</f>
        <v>1</v>
      </c>
      <c r="BO291" s="237">
        <f t="shared" ref="BO291:BO297" si="183">AZ291</f>
        <v>1</v>
      </c>
      <c r="BP291" s="244">
        <f t="shared" ref="BP291:BP297" si="184">COUNTIF(BK291:BO291,1)</f>
        <v>4</v>
      </c>
      <c r="BQ291" s="247">
        <f t="shared" ref="BQ291:BQ309" si="185">IF(BP291&gt;=3,1,0)</f>
        <v>1</v>
      </c>
      <c r="BR291" s="249"/>
      <c r="BS291" s="555"/>
    </row>
    <row r="292" spans="1:71" s="186" customFormat="1" ht="21.75" customHeight="1" thickBot="1" x14ac:dyDescent="0.3">
      <c r="A292" s="188"/>
      <c r="B292" s="129">
        <v>2</v>
      </c>
      <c r="C292" s="560" t="s">
        <v>408</v>
      </c>
      <c r="D292" s="561"/>
      <c r="E292" s="562"/>
      <c r="F292" s="132" t="s">
        <v>434</v>
      </c>
      <c r="G292" s="133"/>
      <c r="H292">
        <f t="shared" si="174"/>
        <v>1</v>
      </c>
      <c r="I292">
        <f t="shared" ref="I292:I307" si="186">IF(G292="SI",1,0)</f>
        <v>0</v>
      </c>
      <c r="J292" s="117"/>
      <c r="K292" s="555"/>
      <c r="L292" s="188"/>
      <c r="M292" s="129">
        <v>2</v>
      </c>
      <c r="N292" s="560" t="s">
        <v>408</v>
      </c>
      <c r="O292" s="561"/>
      <c r="P292" s="562"/>
      <c r="Q292" s="132"/>
      <c r="R292" s="133"/>
      <c r="S292">
        <f t="shared" si="175"/>
        <v>0</v>
      </c>
      <c r="T292">
        <f t="shared" ref="T292:T307" si="187">IF(R292="SI",1,0)</f>
        <v>0</v>
      </c>
      <c r="U292" s="117"/>
      <c r="V292" s="555"/>
      <c r="W292" s="188"/>
      <c r="X292" s="129">
        <v>2</v>
      </c>
      <c r="Y292" s="560" t="s">
        <v>408</v>
      </c>
      <c r="Z292" s="561"/>
      <c r="AA292" s="562"/>
      <c r="AB292" s="132" t="s">
        <v>434</v>
      </c>
      <c r="AC292" s="133"/>
      <c r="AD292">
        <f t="shared" si="176"/>
        <v>1</v>
      </c>
      <c r="AE292">
        <f t="shared" ref="AE292:AE307" si="188">IF(AC292="SI",1,0)</f>
        <v>0</v>
      </c>
      <c r="AF292" s="117"/>
      <c r="AG292" s="555"/>
      <c r="AH292" s="188"/>
      <c r="AI292" s="129">
        <v>2</v>
      </c>
      <c r="AJ292" s="560" t="s">
        <v>408</v>
      </c>
      <c r="AK292" s="561"/>
      <c r="AL292" s="562"/>
      <c r="AM292" s="132"/>
      <c r="AN292" s="133" t="s">
        <v>435</v>
      </c>
      <c r="AO292">
        <f t="shared" si="177"/>
        <v>0</v>
      </c>
      <c r="AP292">
        <f t="shared" ref="AP292:AP307" si="189">IF(AN292="SI",1,0)</f>
        <v>0</v>
      </c>
      <c r="AQ292" s="117"/>
      <c r="AR292" s="555"/>
      <c r="AS292" s="188"/>
      <c r="AT292" s="129">
        <v>2</v>
      </c>
      <c r="AU292" s="560" t="s">
        <v>408</v>
      </c>
      <c r="AV292" s="561"/>
      <c r="AW292" s="562"/>
      <c r="AX292" s="132" t="s">
        <v>434</v>
      </c>
      <c r="AY292" s="133"/>
      <c r="AZ292">
        <f t="shared" si="178"/>
        <v>1</v>
      </c>
      <c r="BA292">
        <f t="shared" ref="BA292:BA308" si="190">IF(AY292="SI",1,0)</f>
        <v>0</v>
      </c>
      <c r="BB292" s="117"/>
      <c r="BC292" s="555"/>
      <c r="BD292" s="236"/>
      <c r="BE292" s="129">
        <v>2</v>
      </c>
      <c r="BF292" s="560" t="s">
        <v>408</v>
      </c>
      <c r="BG292" s="561"/>
      <c r="BH292" s="562"/>
      <c r="BI292" s="131" t="str">
        <f t="shared" ref="BI292:BI309" si="191">IF($BQ292=1,"SI","")</f>
        <v>SI</v>
      </c>
      <c r="BJ292" s="131" t="str">
        <f t="shared" ref="BJ292:BJ309" si="192">IF($BQ292=0,"NO","")</f>
        <v/>
      </c>
      <c r="BK292" s="237">
        <f t="shared" si="179"/>
        <v>1</v>
      </c>
      <c r="BL292" s="237">
        <f t="shared" si="180"/>
        <v>0</v>
      </c>
      <c r="BM292" s="237">
        <f t="shared" si="181"/>
        <v>1</v>
      </c>
      <c r="BN292" s="237">
        <f t="shared" si="182"/>
        <v>0</v>
      </c>
      <c r="BO292" s="237">
        <f t="shared" si="183"/>
        <v>1</v>
      </c>
      <c r="BP292" s="244">
        <f t="shared" si="184"/>
        <v>3</v>
      </c>
      <c r="BQ292" s="247">
        <f t="shared" si="185"/>
        <v>1</v>
      </c>
      <c r="BR292" s="249"/>
      <c r="BS292" s="555"/>
    </row>
    <row r="293" spans="1:71" s="186" customFormat="1" ht="21.75" customHeight="1" thickBot="1" x14ac:dyDescent="0.3">
      <c r="A293" s="188"/>
      <c r="B293" s="129">
        <v>3</v>
      </c>
      <c r="C293" s="560" t="s">
        <v>409</v>
      </c>
      <c r="D293" s="561"/>
      <c r="E293" s="562"/>
      <c r="F293" s="132"/>
      <c r="G293" s="133" t="s">
        <v>435</v>
      </c>
      <c r="H293">
        <f t="shared" si="174"/>
        <v>0</v>
      </c>
      <c r="I293">
        <f t="shared" si="186"/>
        <v>0</v>
      </c>
      <c r="J293" s="117"/>
      <c r="K293" s="555"/>
      <c r="L293" s="188"/>
      <c r="M293" s="129">
        <v>3</v>
      </c>
      <c r="N293" s="560" t="s">
        <v>409</v>
      </c>
      <c r="O293" s="561"/>
      <c r="P293" s="562"/>
      <c r="Q293" s="132"/>
      <c r="R293" s="133"/>
      <c r="S293">
        <f t="shared" si="175"/>
        <v>0</v>
      </c>
      <c r="T293">
        <f t="shared" si="187"/>
        <v>0</v>
      </c>
      <c r="U293" s="117"/>
      <c r="V293" s="555"/>
      <c r="W293" s="188"/>
      <c r="X293" s="129">
        <v>3</v>
      </c>
      <c r="Y293" s="560" t="s">
        <v>409</v>
      </c>
      <c r="Z293" s="561"/>
      <c r="AA293" s="562"/>
      <c r="AB293" s="132" t="s">
        <v>434</v>
      </c>
      <c r="AC293" s="133"/>
      <c r="AD293">
        <f t="shared" si="176"/>
        <v>1</v>
      </c>
      <c r="AE293">
        <f t="shared" si="188"/>
        <v>0</v>
      </c>
      <c r="AF293" s="117"/>
      <c r="AG293" s="555"/>
      <c r="AH293" s="188"/>
      <c r="AI293" s="129">
        <v>3</v>
      </c>
      <c r="AJ293" s="560" t="s">
        <v>409</v>
      </c>
      <c r="AK293" s="561"/>
      <c r="AL293" s="562"/>
      <c r="AM293" s="132"/>
      <c r="AN293" s="133" t="s">
        <v>435</v>
      </c>
      <c r="AO293">
        <f t="shared" si="177"/>
        <v>0</v>
      </c>
      <c r="AP293">
        <f t="shared" si="189"/>
        <v>0</v>
      </c>
      <c r="AQ293" s="117"/>
      <c r="AR293" s="555"/>
      <c r="AS293" s="188"/>
      <c r="AT293" s="129">
        <v>3</v>
      </c>
      <c r="AU293" s="560" t="s">
        <v>409</v>
      </c>
      <c r="AV293" s="561"/>
      <c r="AW293" s="562"/>
      <c r="AX293" s="132"/>
      <c r="AY293" s="133" t="s">
        <v>435</v>
      </c>
      <c r="AZ293">
        <f t="shared" si="178"/>
        <v>0</v>
      </c>
      <c r="BA293">
        <f t="shared" si="190"/>
        <v>0</v>
      </c>
      <c r="BB293" s="117"/>
      <c r="BC293" s="555"/>
      <c r="BD293" s="236"/>
      <c r="BE293" s="129">
        <v>3</v>
      </c>
      <c r="BF293" s="560" t="s">
        <v>409</v>
      </c>
      <c r="BG293" s="561"/>
      <c r="BH293" s="562"/>
      <c r="BI293" s="131" t="str">
        <f t="shared" si="191"/>
        <v/>
      </c>
      <c r="BJ293" s="131" t="str">
        <f t="shared" si="192"/>
        <v>NO</v>
      </c>
      <c r="BK293" s="237">
        <f t="shared" si="179"/>
        <v>0</v>
      </c>
      <c r="BL293" s="237">
        <f t="shared" si="180"/>
        <v>0</v>
      </c>
      <c r="BM293" s="237">
        <f t="shared" si="181"/>
        <v>1</v>
      </c>
      <c r="BN293" s="237">
        <f t="shared" si="182"/>
        <v>0</v>
      </c>
      <c r="BO293" s="237">
        <f t="shared" si="183"/>
        <v>0</v>
      </c>
      <c r="BP293" s="244">
        <f t="shared" si="184"/>
        <v>1</v>
      </c>
      <c r="BQ293" s="247">
        <f t="shared" si="185"/>
        <v>0</v>
      </c>
      <c r="BR293" s="249"/>
      <c r="BS293" s="555"/>
    </row>
    <row r="294" spans="1:71" s="186" customFormat="1" ht="29.25" customHeight="1" thickBot="1" x14ac:dyDescent="0.3">
      <c r="A294" s="188"/>
      <c r="B294" s="129">
        <v>4</v>
      </c>
      <c r="C294" s="560" t="s">
        <v>410</v>
      </c>
      <c r="D294" s="561"/>
      <c r="E294" s="562"/>
      <c r="F294" s="132"/>
      <c r="G294" s="133" t="s">
        <v>435</v>
      </c>
      <c r="H294">
        <f t="shared" si="174"/>
        <v>0</v>
      </c>
      <c r="I294">
        <f t="shared" si="186"/>
        <v>0</v>
      </c>
      <c r="J294" s="117"/>
      <c r="K294" s="555"/>
      <c r="L294" s="188"/>
      <c r="M294" s="129">
        <v>4</v>
      </c>
      <c r="N294" s="560" t="s">
        <v>410</v>
      </c>
      <c r="O294" s="561"/>
      <c r="P294" s="562"/>
      <c r="Q294" s="132"/>
      <c r="R294" s="133"/>
      <c r="S294">
        <f t="shared" si="175"/>
        <v>0</v>
      </c>
      <c r="T294">
        <f t="shared" si="187"/>
        <v>0</v>
      </c>
      <c r="U294" s="117"/>
      <c r="V294" s="555"/>
      <c r="W294" s="188"/>
      <c r="X294" s="129">
        <v>4</v>
      </c>
      <c r="Y294" s="560" t="s">
        <v>410</v>
      </c>
      <c r="Z294" s="561"/>
      <c r="AA294" s="562"/>
      <c r="AB294" s="132" t="s">
        <v>434</v>
      </c>
      <c r="AC294" s="133"/>
      <c r="AD294">
        <f t="shared" si="176"/>
        <v>1</v>
      </c>
      <c r="AE294">
        <f t="shared" si="188"/>
        <v>0</v>
      </c>
      <c r="AF294" s="117"/>
      <c r="AG294" s="555"/>
      <c r="AH294" s="188"/>
      <c r="AI294" s="129">
        <v>4</v>
      </c>
      <c r="AJ294" s="560" t="s">
        <v>410</v>
      </c>
      <c r="AK294" s="561"/>
      <c r="AL294" s="562"/>
      <c r="AM294" s="132"/>
      <c r="AN294" s="133" t="s">
        <v>435</v>
      </c>
      <c r="AO294">
        <f t="shared" si="177"/>
        <v>0</v>
      </c>
      <c r="AP294">
        <f t="shared" si="189"/>
        <v>0</v>
      </c>
      <c r="AQ294" s="117"/>
      <c r="AR294" s="555"/>
      <c r="AS294" s="188"/>
      <c r="AT294" s="129">
        <v>4</v>
      </c>
      <c r="AU294" s="560" t="s">
        <v>410</v>
      </c>
      <c r="AV294" s="561"/>
      <c r="AW294" s="562"/>
      <c r="AX294" s="132"/>
      <c r="AY294" s="133" t="s">
        <v>435</v>
      </c>
      <c r="AZ294">
        <f t="shared" si="178"/>
        <v>0</v>
      </c>
      <c r="BA294">
        <f t="shared" si="190"/>
        <v>0</v>
      </c>
      <c r="BB294" s="117"/>
      <c r="BC294" s="555"/>
      <c r="BD294" s="236"/>
      <c r="BE294" s="129">
        <v>4</v>
      </c>
      <c r="BF294" s="560" t="s">
        <v>410</v>
      </c>
      <c r="BG294" s="561"/>
      <c r="BH294" s="562"/>
      <c r="BI294" s="131" t="str">
        <f t="shared" si="191"/>
        <v/>
      </c>
      <c r="BJ294" s="131" t="str">
        <f t="shared" si="192"/>
        <v>NO</v>
      </c>
      <c r="BK294" s="237">
        <f t="shared" si="179"/>
        <v>0</v>
      </c>
      <c r="BL294" s="237">
        <f t="shared" si="180"/>
        <v>0</v>
      </c>
      <c r="BM294" s="237">
        <f t="shared" si="181"/>
        <v>1</v>
      </c>
      <c r="BN294" s="237">
        <f t="shared" si="182"/>
        <v>0</v>
      </c>
      <c r="BO294" s="237">
        <f t="shared" si="183"/>
        <v>0</v>
      </c>
      <c r="BP294" s="244">
        <f t="shared" si="184"/>
        <v>1</v>
      </c>
      <c r="BQ294" s="247">
        <f t="shared" si="185"/>
        <v>0</v>
      </c>
      <c r="BR294" s="249"/>
      <c r="BS294" s="555"/>
    </row>
    <row r="295" spans="1:71" s="186" customFormat="1" ht="21.75" customHeight="1" thickBot="1" x14ac:dyDescent="0.3">
      <c r="A295" s="188"/>
      <c r="B295" s="129">
        <v>5</v>
      </c>
      <c r="C295" s="560" t="s">
        <v>411</v>
      </c>
      <c r="D295" s="561"/>
      <c r="E295" s="562"/>
      <c r="F295" s="132" t="s">
        <v>434</v>
      </c>
      <c r="G295" s="133"/>
      <c r="H295">
        <f t="shared" si="174"/>
        <v>1</v>
      </c>
      <c r="I295">
        <f t="shared" si="186"/>
        <v>0</v>
      </c>
      <c r="J295" s="117"/>
      <c r="K295" s="555"/>
      <c r="L295" s="188"/>
      <c r="M295" s="129">
        <v>5</v>
      </c>
      <c r="N295" s="560" t="s">
        <v>411</v>
      </c>
      <c r="O295" s="561"/>
      <c r="P295" s="562"/>
      <c r="Q295" s="132"/>
      <c r="R295" s="133"/>
      <c r="S295">
        <f t="shared" si="175"/>
        <v>0</v>
      </c>
      <c r="T295">
        <f t="shared" si="187"/>
        <v>0</v>
      </c>
      <c r="U295" s="117"/>
      <c r="V295" s="555"/>
      <c r="W295" s="188"/>
      <c r="X295" s="129">
        <v>5</v>
      </c>
      <c r="Y295" s="560" t="s">
        <v>411</v>
      </c>
      <c r="Z295" s="561"/>
      <c r="AA295" s="562"/>
      <c r="AB295" s="132" t="s">
        <v>434</v>
      </c>
      <c r="AC295" s="133"/>
      <c r="AD295">
        <f t="shared" si="176"/>
        <v>1</v>
      </c>
      <c r="AE295">
        <f t="shared" si="188"/>
        <v>0</v>
      </c>
      <c r="AF295" s="117"/>
      <c r="AG295" s="555"/>
      <c r="AH295" s="188"/>
      <c r="AI295" s="129">
        <v>5</v>
      </c>
      <c r="AJ295" s="560" t="s">
        <v>411</v>
      </c>
      <c r="AK295" s="561"/>
      <c r="AL295" s="562"/>
      <c r="AM295" s="132" t="s">
        <v>434</v>
      </c>
      <c r="AN295" s="133"/>
      <c r="AO295">
        <f t="shared" si="177"/>
        <v>1</v>
      </c>
      <c r="AP295">
        <f t="shared" si="189"/>
        <v>0</v>
      </c>
      <c r="AQ295" s="117"/>
      <c r="AR295" s="555"/>
      <c r="AS295" s="188"/>
      <c r="AT295" s="129">
        <v>5</v>
      </c>
      <c r="AU295" s="560" t="s">
        <v>411</v>
      </c>
      <c r="AV295" s="561"/>
      <c r="AW295" s="562"/>
      <c r="AX295" s="132" t="s">
        <v>434</v>
      </c>
      <c r="AY295" s="133"/>
      <c r="AZ295">
        <f t="shared" si="178"/>
        <v>1</v>
      </c>
      <c r="BA295">
        <f t="shared" si="190"/>
        <v>0</v>
      </c>
      <c r="BB295" s="117"/>
      <c r="BC295" s="555"/>
      <c r="BD295" s="236"/>
      <c r="BE295" s="129">
        <v>5</v>
      </c>
      <c r="BF295" s="560" t="s">
        <v>411</v>
      </c>
      <c r="BG295" s="561"/>
      <c r="BH295" s="562"/>
      <c r="BI295" s="131" t="str">
        <f t="shared" si="191"/>
        <v>SI</v>
      </c>
      <c r="BJ295" s="131" t="str">
        <f t="shared" si="192"/>
        <v/>
      </c>
      <c r="BK295" s="237">
        <f t="shared" si="179"/>
        <v>1</v>
      </c>
      <c r="BL295" s="237">
        <f t="shared" si="180"/>
        <v>0</v>
      </c>
      <c r="BM295" s="237">
        <f t="shared" si="181"/>
        <v>1</v>
      </c>
      <c r="BN295" s="237">
        <f t="shared" si="182"/>
        <v>1</v>
      </c>
      <c r="BO295" s="237">
        <f t="shared" si="183"/>
        <v>1</v>
      </c>
      <c r="BP295" s="244">
        <f t="shared" si="184"/>
        <v>4</v>
      </c>
      <c r="BQ295" s="247">
        <f t="shared" si="185"/>
        <v>1</v>
      </c>
      <c r="BR295" s="249"/>
      <c r="BS295" s="555"/>
    </row>
    <row r="296" spans="1:71" s="186" customFormat="1" ht="21.75" customHeight="1" thickBot="1" x14ac:dyDescent="0.3">
      <c r="A296" s="188"/>
      <c r="B296" s="129">
        <v>6</v>
      </c>
      <c r="C296" s="560" t="s">
        <v>412</v>
      </c>
      <c r="D296" s="561"/>
      <c r="E296" s="562"/>
      <c r="F296" s="132" t="s">
        <v>434</v>
      </c>
      <c r="G296" s="133"/>
      <c r="H296">
        <f t="shared" si="174"/>
        <v>1</v>
      </c>
      <c r="I296">
        <f t="shared" si="186"/>
        <v>0</v>
      </c>
      <c r="J296" s="117"/>
      <c r="K296" s="555"/>
      <c r="L296" s="188"/>
      <c r="M296" s="129">
        <v>6</v>
      </c>
      <c r="N296" s="560" t="s">
        <v>412</v>
      </c>
      <c r="O296" s="561"/>
      <c r="P296" s="562"/>
      <c r="Q296" s="132"/>
      <c r="R296" s="133"/>
      <c r="S296">
        <f t="shared" si="175"/>
        <v>0</v>
      </c>
      <c r="T296">
        <f t="shared" si="187"/>
        <v>0</v>
      </c>
      <c r="U296" s="117"/>
      <c r="V296" s="555"/>
      <c r="W296" s="188"/>
      <c r="X296" s="129">
        <v>6</v>
      </c>
      <c r="Y296" s="560" t="s">
        <v>412</v>
      </c>
      <c r="Z296" s="561"/>
      <c r="AA296" s="562"/>
      <c r="AB296" s="132" t="s">
        <v>434</v>
      </c>
      <c r="AC296" s="133"/>
      <c r="AD296">
        <f t="shared" si="176"/>
        <v>1</v>
      </c>
      <c r="AE296">
        <f t="shared" si="188"/>
        <v>0</v>
      </c>
      <c r="AF296" s="117"/>
      <c r="AG296" s="555"/>
      <c r="AH296" s="188"/>
      <c r="AI296" s="129">
        <v>6</v>
      </c>
      <c r="AJ296" s="560" t="s">
        <v>412</v>
      </c>
      <c r="AK296" s="561"/>
      <c r="AL296" s="562"/>
      <c r="AM296" s="132" t="s">
        <v>434</v>
      </c>
      <c r="AN296" s="133"/>
      <c r="AO296">
        <f t="shared" si="177"/>
        <v>1</v>
      </c>
      <c r="AP296">
        <f t="shared" si="189"/>
        <v>0</v>
      </c>
      <c r="AQ296" s="117"/>
      <c r="AR296" s="555"/>
      <c r="AS296" s="188"/>
      <c r="AT296" s="129">
        <v>6</v>
      </c>
      <c r="AU296" s="560" t="s">
        <v>412</v>
      </c>
      <c r="AV296" s="561"/>
      <c r="AW296" s="562"/>
      <c r="AX296" s="132" t="s">
        <v>434</v>
      </c>
      <c r="AY296" s="133"/>
      <c r="AZ296">
        <f t="shared" si="178"/>
        <v>1</v>
      </c>
      <c r="BA296">
        <f t="shared" si="190"/>
        <v>0</v>
      </c>
      <c r="BB296" s="117"/>
      <c r="BC296" s="555"/>
      <c r="BD296" s="236"/>
      <c r="BE296" s="129">
        <v>6</v>
      </c>
      <c r="BF296" s="560" t="s">
        <v>412</v>
      </c>
      <c r="BG296" s="561"/>
      <c r="BH296" s="562"/>
      <c r="BI296" s="131" t="str">
        <f t="shared" si="191"/>
        <v>SI</v>
      </c>
      <c r="BJ296" s="131" t="str">
        <f t="shared" si="192"/>
        <v/>
      </c>
      <c r="BK296" s="237">
        <f t="shared" si="179"/>
        <v>1</v>
      </c>
      <c r="BL296" s="237">
        <f t="shared" si="180"/>
        <v>0</v>
      </c>
      <c r="BM296" s="237">
        <f t="shared" si="181"/>
        <v>1</v>
      </c>
      <c r="BN296" s="237">
        <f t="shared" si="182"/>
        <v>1</v>
      </c>
      <c r="BO296" s="237">
        <f t="shared" si="183"/>
        <v>1</v>
      </c>
      <c r="BP296" s="244">
        <f t="shared" si="184"/>
        <v>4</v>
      </c>
      <c r="BQ296" s="247">
        <f t="shared" si="185"/>
        <v>1</v>
      </c>
      <c r="BR296" s="249"/>
      <c r="BS296" s="555"/>
    </row>
    <row r="297" spans="1:71" s="186" customFormat="1" ht="21.75" customHeight="1" thickBot="1" x14ac:dyDescent="0.3">
      <c r="A297" s="188"/>
      <c r="B297" s="129">
        <v>7</v>
      </c>
      <c r="C297" s="560" t="s">
        <v>413</v>
      </c>
      <c r="D297" s="561"/>
      <c r="E297" s="562"/>
      <c r="F297" s="132" t="s">
        <v>434</v>
      </c>
      <c r="G297" s="133"/>
      <c r="H297">
        <f t="shared" si="174"/>
        <v>1</v>
      </c>
      <c r="I297">
        <f t="shared" si="186"/>
        <v>0</v>
      </c>
      <c r="J297" s="117"/>
      <c r="K297" s="555"/>
      <c r="L297" s="188"/>
      <c r="M297" s="129">
        <v>7</v>
      </c>
      <c r="N297" s="560" t="s">
        <v>413</v>
      </c>
      <c r="O297" s="561"/>
      <c r="P297" s="562"/>
      <c r="Q297" s="132"/>
      <c r="R297" s="133"/>
      <c r="S297">
        <f t="shared" si="175"/>
        <v>0</v>
      </c>
      <c r="T297">
        <f t="shared" si="187"/>
        <v>0</v>
      </c>
      <c r="U297" s="117"/>
      <c r="V297" s="555"/>
      <c r="W297" s="188"/>
      <c r="X297" s="129">
        <v>7</v>
      </c>
      <c r="Y297" s="560" t="s">
        <v>413</v>
      </c>
      <c r="Z297" s="561"/>
      <c r="AA297" s="562"/>
      <c r="AB297" s="132" t="s">
        <v>434</v>
      </c>
      <c r="AC297" s="133"/>
      <c r="AD297">
        <f t="shared" si="176"/>
        <v>1</v>
      </c>
      <c r="AE297">
        <f t="shared" si="188"/>
        <v>0</v>
      </c>
      <c r="AF297" s="117"/>
      <c r="AG297" s="555"/>
      <c r="AH297" s="188"/>
      <c r="AI297" s="129">
        <v>7</v>
      </c>
      <c r="AJ297" s="560" t="s">
        <v>413</v>
      </c>
      <c r="AK297" s="561"/>
      <c r="AL297" s="562"/>
      <c r="AM297" s="132" t="s">
        <v>434</v>
      </c>
      <c r="AN297" s="133"/>
      <c r="AO297">
        <f t="shared" si="177"/>
        <v>1</v>
      </c>
      <c r="AP297">
        <f t="shared" si="189"/>
        <v>0</v>
      </c>
      <c r="AQ297" s="117"/>
      <c r="AR297" s="555"/>
      <c r="AS297" s="188"/>
      <c r="AT297" s="129">
        <v>7</v>
      </c>
      <c r="AU297" s="560" t="s">
        <v>413</v>
      </c>
      <c r="AV297" s="561"/>
      <c r="AW297" s="562"/>
      <c r="AX297" s="132" t="s">
        <v>434</v>
      </c>
      <c r="AY297" s="133"/>
      <c r="AZ297">
        <f t="shared" si="178"/>
        <v>1</v>
      </c>
      <c r="BA297">
        <f t="shared" si="190"/>
        <v>0</v>
      </c>
      <c r="BB297" s="117"/>
      <c r="BC297" s="555"/>
      <c r="BD297" s="236"/>
      <c r="BE297" s="129">
        <v>7</v>
      </c>
      <c r="BF297" s="560" t="s">
        <v>413</v>
      </c>
      <c r="BG297" s="561"/>
      <c r="BH297" s="562"/>
      <c r="BI297" s="131" t="str">
        <f t="shared" si="191"/>
        <v>SI</v>
      </c>
      <c r="BJ297" s="131" t="str">
        <f t="shared" si="192"/>
        <v/>
      </c>
      <c r="BK297" s="237">
        <f t="shared" si="179"/>
        <v>1</v>
      </c>
      <c r="BL297" s="237">
        <f t="shared" si="180"/>
        <v>0</v>
      </c>
      <c r="BM297" s="237">
        <f t="shared" si="181"/>
        <v>1</v>
      </c>
      <c r="BN297" s="237">
        <f t="shared" si="182"/>
        <v>1</v>
      </c>
      <c r="BO297" s="237">
        <f t="shared" si="183"/>
        <v>1</v>
      </c>
      <c r="BP297" s="244">
        <f t="shared" si="184"/>
        <v>4</v>
      </c>
      <c r="BQ297" s="247">
        <f t="shared" si="185"/>
        <v>1</v>
      </c>
      <c r="BR297" s="249"/>
      <c r="BS297" s="555"/>
    </row>
    <row r="298" spans="1:71" s="186" customFormat="1" ht="35.25" customHeight="1" thickBot="1" x14ac:dyDescent="0.3">
      <c r="A298" s="188"/>
      <c r="B298" s="129">
        <v>8</v>
      </c>
      <c r="C298" s="560" t="s">
        <v>414</v>
      </c>
      <c r="D298" s="561"/>
      <c r="E298" s="562"/>
      <c r="F298" s="132"/>
      <c r="G298" s="133" t="s">
        <v>435</v>
      </c>
      <c r="H298">
        <f t="shared" si="174"/>
        <v>0</v>
      </c>
      <c r="I298">
        <f t="shared" si="186"/>
        <v>0</v>
      </c>
      <c r="J298" s="117"/>
      <c r="K298" s="555"/>
      <c r="L298" s="188"/>
      <c r="M298" s="129">
        <v>8</v>
      </c>
      <c r="N298" s="560" t="s">
        <v>414</v>
      </c>
      <c r="O298" s="561"/>
      <c r="P298" s="562"/>
      <c r="Q298" s="132"/>
      <c r="R298" s="133"/>
      <c r="S298">
        <f t="shared" si="175"/>
        <v>0</v>
      </c>
      <c r="T298">
        <f t="shared" si="187"/>
        <v>0</v>
      </c>
      <c r="U298" s="117"/>
      <c r="V298" s="555"/>
      <c r="W298" s="188"/>
      <c r="X298" s="129">
        <v>8</v>
      </c>
      <c r="Y298" s="560" t="s">
        <v>414</v>
      </c>
      <c r="Z298" s="561"/>
      <c r="AA298" s="562"/>
      <c r="AB298" s="132" t="s">
        <v>434</v>
      </c>
      <c r="AC298" s="133"/>
      <c r="AD298">
        <f t="shared" si="176"/>
        <v>1</v>
      </c>
      <c r="AE298">
        <f t="shared" si="188"/>
        <v>0</v>
      </c>
      <c r="AF298" s="117"/>
      <c r="AG298" s="555"/>
      <c r="AH298" s="188"/>
      <c r="AI298" s="129">
        <v>8</v>
      </c>
      <c r="AJ298" s="560" t="s">
        <v>414</v>
      </c>
      <c r="AK298" s="561"/>
      <c r="AL298" s="562"/>
      <c r="AM298" s="132"/>
      <c r="AN298" s="251" t="s">
        <v>435</v>
      </c>
      <c r="AO298">
        <f t="shared" si="177"/>
        <v>0</v>
      </c>
      <c r="AP298">
        <f t="shared" si="189"/>
        <v>0</v>
      </c>
      <c r="AQ298" s="117"/>
      <c r="AR298" s="555"/>
      <c r="AS298" s="188"/>
      <c r="AT298" s="129">
        <v>8</v>
      </c>
      <c r="AU298" s="560" t="s">
        <v>414</v>
      </c>
      <c r="AV298" s="561"/>
      <c r="AW298" s="562"/>
      <c r="AX298" s="132"/>
      <c r="AY298" s="133" t="s">
        <v>435</v>
      </c>
      <c r="AZ298">
        <f t="shared" si="178"/>
        <v>0</v>
      </c>
      <c r="BA298">
        <f t="shared" si="190"/>
        <v>0</v>
      </c>
      <c r="BB298" s="117"/>
      <c r="BC298" s="555"/>
      <c r="BD298" s="236"/>
      <c r="BE298" s="129">
        <v>8</v>
      </c>
      <c r="BF298" s="560" t="s">
        <v>414</v>
      </c>
      <c r="BG298" s="561"/>
      <c r="BH298" s="562"/>
      <c r="BI298" s="131" t="str">
        <f t="shared" si="191"/>
        <v/>
      </c>
      <c r="BJ298" s="131" t="str">
        <f t="shared" si="192"/>
        <v>NO</v>
      </c>
      <c r="BK298" s="237">
        <f t="shared" ref="BK298:BK309" si="193">H298</f>
        <v>0</v>
      </c>
      <c r="BL298" s="237">
        <f t="shared" ref="BL298:BL309" si="194">S298</f>
        <v>0</v>
      </c>
      <c r="BM298" s="237">
        <f t="shared" ref="BM298:BM311" si="195">AD298</f>
        <v>1</v>
      </c>
      <c r="BN298" s="237">
        <f t="shared" ref="BN298:BN309" si="196">AO298</f>
        <v>0</v>
      </c>
      <c r="BO298" s="237">
        <f t="shared" ref="BO298:BO309" si="197">AZ298</f>
        <v>0</v>
      </c>
      <c r="BP298" s="244">
        <f t="shared" ref="BP298:BP309" si="198">COUNTIF(BK298:BO298,1)</f>
        <v>1</v>
      </c>
      <c r="BQ298" s="247">
        <f t="shared" si="185"/>
        <v>0</v>
      </c>
      <c r="BR298" s="249"/>
      <c r="BS298" s="555"/>
    </row>
    <row r="299" spans="1:71" s="186" customFormat="1" ht="28.5" customHeight="1" thickBot="1" x14ac:dyDescent="0.3">
      <c r="A299" s="188"/>
      <c r="B299" s="129">
        <v>9</v>
      </c>
      <c r="C299" s="560" t="s">
        <v>415</v>
      </c>
      <c r="D299" s="561"/>
      <c r="E299" s="562"/>
      <c r="F299" s="132" t="s">
        <v>434</v>
      </c>
      <c r="G299" s="133"/>
      <c r="H299">
        <f t="shared" si="174"/>
        <v>1</v>
      </c>
      <c r="I299">
        <f t="shared" si="186"/>
        <v>0</v>
      </c>
      <c r="J299" s="117"/>
      <c r="K299" s="555"/>
      <c r="L299" s="188"/>
      <c r="M299" s="129">
        <v>9</v>
      </c>
      <c r="N299" s="560" t="s">
        <v>415</v>
      </c>
      <c r="O299" s="561"/>
      <c r="P299" s="562"/>
      <c r="Q299" s="132"/>
      <c r="R299" s="133"/>
      <c r="S299">
        <f t="shared" si="175"/>
        <v>0</v>
      </c>
      <c r="T299">
        <f t="shared" si="187"/>
        <v>0</v>
      </c>
      <c r="U299" s="117"/>
      <c r="V299" s="555"/>
      <c r="W299" s="188"/>
      <c r="X299" s="129">
        <v>9</v>
      </c>
      <c r="Y299" s="560" t="s">
        <v>415</v>
      </c>
      <c r="Z299" s="561"/>
      <c r="AA299" s="562"/>
      <c r="AB299" s="132" t="s">
        <v>434</v>
      </c>
      <c r="AC299" s="133"/>
      <c r="AD299">
        <f t="shared" si="176"/>
        <v>1</v>
      </c>
      <c r="AE299">
        <f t="shared" si="188"/>
        <v>0</v>
      </c>
      <c r="AF299" s="117"/>
      <c r="AG299" s="555"/>
      <c r="AH299" s="188"/>
      <c r="AI299" s="129">
        <v>9</v>
      </c>
      <c r="AJ299" s="560" t="s">
        <v>415</v>
      </c>
      <c r="AK299" s="561"/>
      <c r="AL299" s="562"/>
      <c r="AM299" s="132"/>
      <c r="AN299" s="251" t="s">
        <v>435</v>
      </c>
      <c r="AO299">
        <f t="shared" si="177"/>
        <v>0</v>
      </c>
      <c r="AP299">
        <f t="shared" si="189"/>
        <v>0</v>
      </c>
      <c r="AQ299" s="117"/>
      <c r="AR299" s="555"/>
      <c r="AS299" s="188"/>
      <c r="AT299" s="129">
        <v>9</v>
      </c>
      <c r="AU299" s="560" t="s">
        <v>415</v>
      </c>
      <c r="AV299" s="561"/>
      <c r="AW299" s="562"/>
      <c r="AX299" s="132"/>
      <c r="AY299" s="133" t="s">
        <v>435</v>
      </c>
      <c r="AZ299">
        <f t="shared" si="178"/>
        <v>0</v>
      </c>
      <c r="BA299">
        <f t="shared" si="190"/>
        <v>0</v>
      </c>
      <c r="BB299" s="117"/>
      <c r="BC299" s="555"/>
      <c r="BD299" s="236"/>
      <c r="BE299" s="129">
        <v>9</v>
      </c>
      <c r="BF299" s="560" t="s">
        <v>415</v>
      </c>
      <c r="BG299" s="561"/>
      <c r="BH299" s="562"/>
      <c r="BI299" s="131" t="str">
        <f t="shared" si="191"/>
        <v/>
      </c>
      <c r="BJ299" s="131" t="str">
        <f t="shared" si="192"/>
        <v>NO</v>
      </c>
      <c r="BK299" s="237">
        <f t="shared" si="193"/>
        <v>1</v>
      </c>
      <c r="BL299" s="237">
        <f t="shared" si="194"/>
        <v>0</v>
      </c>
      <c r="BM299" s="237">
        <f t="shared" si="195"/>
        <v>1</v>
      </c>
      <c r="BN299" s="237">
        <f t="shared" si="196"/>
        <v>0</v>
      </c>
      <c r="BO299" s="237">
        <f t="shared" si="197"/>
        <v>0</v>
      </c>
      <c r="BP299" s="244">
        <f t="shared" si="198"/>
        <v>2</v>
      </c>
      <c r="BQ299" s="247">
        <f t="shared" si="185"/>
        <v>0</v>
      </c>
      <c r="BR299" s="249"/>
      <c r="BS299" s="555"/>
    </row>
    <row r="300" spans="1:71" s="186" customFormat="1" ht="21.75" customHeight="1" thickBot="1" x14ac:dyDescent="0.3">
      <c r="A300" s="188"/>
      <c r="B300" s="129">
        <v>10</v>
      </c>
      <c r="C300" s="560" t="s">
        <v>416</v>
      </c>
      <c r="D300" s="561"/>
      <c r="E300" s="562"/>
      <c r="F300" s="132" t="s">
        <v>434</v>
      </c>
      <c r="G300" s="133"/>
      <c r="H300">
        <f t="shared" si="174"/>
        <v>1</v>
      </c>
      <c r="I300">
        <f t="shared" si="186"/>
        <v>0</v>
      </c>
      <c r="J300" s="117"/>
      <c r="K300" s="555"/>
      <c r="L300" s="188"/>
      <c r="M300" s="129">
        <v>10</v>
      </c>
      <c r="N300" s="560" t="s">
        <v>416</v>
      </c>
      <c r="O300" s="561"/>
      <c r="P300" s="562"/>
      <c r="Q300" s="132"/>
      <c r="R300" s="133"/>
      <c r="S300">
        <f t="shared" si="175"/>
        <v>0</v>
      </c>
      <c r="T300">
        <f t="shared" si="187"/>
        <v>0</v>
      </c>
      <c r="U300" s="117"/>
      <c r="V300" s="555"/>
      <c r="W300" s="188"/>
      <c r="X300" s="129">
        <v>10</v>
      </c>
      <c r="Y300" s="560" t="s">
        <v>416</v>
      </c>
      <c r="Z300" s="561"/>
      <c r="AA300" s="562"/>
      <c r="AB300" s="132" t="s">
        <v>434</v>
      </c>
      <c r="AC300" s="133"/>
      <c r="AD300">
        <f t="shared" si="176"/>
        <v>1</v>
      </c>
      <c r="AE300">
        <f t="shared" si="188"/>
        <v>0</v>
      </c>
      <c r="AF300" s="117"/>
      <c r="AG300" s="555"/>
      <c r="AH300" s="188"/>
      <c r="AI300" s="129">
        <v>10</v>
      </c>
      <c r="AJ300" s="560" t="s">
        <v>416</v>
      </c>
      <c r="AK300" s="561"/>
      <c r="AL300" s="562"/>
      <c r="AM300" s="132" t="s">
        <v>434</v>
      </c>
      <c r="AN300" s="133"/>
      <c r="AO300">
        <f t="shared" si="177"/>
        <v>1</v>
      </c>
      <c r="AP300">
        <f t="shared" si="189"/>
        <v>0</v>
      </c>
      <c r="AQ300" s="117"/>
      <c r="AR300" s="555"/>
      <c r="AS300" s="188"/>
      <c r="AT300" s="129">
        <v>10</v>
      </c>
      <c r="AU300" s="560" t="s">
        <v>416</v>
      </c>
      <c r="AV300" s="561"/>
      <c r="AW300" s="562"/>
      <c r="AX300" s="132" t="s">
        <v>434</v>
      </c>
      <c r="AY300" s="133"/>
      <c r="AZ300">
        <f t="shared" si="178"/>
        <v>1</v>
      </c>
      <c r="BA300">
        <f t="shared" si="190"/>
        <v>0</v>
      </c>
      <c r="BB300" s="117"/>
      <c r="BC300" s="555"/>
      <c r="BD300" s="236"/>
      <c r="BE300" s="129">
        <v>10</v>
      </c>
      <c r="BF300" s="560" t="s">
        <v>416</v>
      </c>
      <c r="BG300" s="561"/>
      <c r="BH300" s="562"/>
      <c r="BI300" s="131" t="str">
        <f t="shared" si="191"/>
        <v>SI</v>
      </c>
      <c r="BJ300" s="131" t="str">
        <f t="shared" si="192"/>
        <v/>
      </c>
      <c r="BK300" s="237">
        <f t="shared" si="193"/>
        <v>1</v>
      </c>
      <c r="BL300" s="237">
        <f t="shared" si="194"/>
        <v>0</v>
      </c>
      <c r="BM300" s="237">
        <f t="shared" si="195"/>
        <v>1</v>
      </c>
      <c r="BN300" s="237">
        <f t="shared" si="196"/>
        <v>1</v>
      </c>
      <c r="BO300" s="237">
        <f t="shared" si="197"/>
        <v>1</v>
      </c>
      <c r="BP300" s="244">
        <f t="shared" si="198"/>
        <v>4</v>
      </c>
      <c r="BQ300" s="247">
        <f t="shared" si="185"/>
        <v>1</v>
      </c>
      <c r="BR300" s="249"/>
      <c r="BS300" s="555"/>
    </row>
    <row r="301" spans="1:71" s="186" customFormat="1" ht="21.75" customHeight="1" thickBot="1" x14ac:dyDescent="0.3">
      <c r="A301" s="188"/>
      <c r="B301" s="129">
        <v>11</v>
      </c>
      <c r="C301" s="560" t="s">
        <v>417</v>
      </c>
      <c r="D301" s="561"/>
      <c r="E301" s="562"/>
      <c r="F301" s="132" t="s">
        <v>434</v>
      </c>
      <c r="G301" s="133"/>
      <c r="H301">
        <f t="shared" si="174"/>
        <v>1</v>
      </c>
      <c r="I301">
        <f t="shared" si="186"/>
        <v>0</v>
      </c>
      <c r="J301" s="117"/>
      <c r="K301" s="555"/>
      <c r="L301" s="188"/>
      <c r="M301" s="129">
        <v>11</v>
      </c>
      <c r="N301" s="560" t="s">
        <v>417</v>
      </c>
      <c r="O301" s="561"/>
      <c r="P301" s="562"/>
      <c r="Q301" s="132"/>
      <c r="R301" s="133"/>
      <c r="S301">
        <f t="shared" si="175"/>
        <v>0</v>
      </c>
      <c r="T301">
        <f t="shared" si="187"/>
        <v>0</v>
      </c>
      <c r="U301" s="117"/>
      <c r="V301" s="555"/>
      <c r="W301" s="188"/>
      <c r="X301" s="129">
        <v>11</v>
      </c>
      <c r="Y301" s="560" t="s">
        <v>417</v>
      </c>
      <c r="Z301" s="561"/>
      <c r="AA301" s="562"/>
      <c r="AB301" s="132" t="s">
        <v>434</v>
      </c>
      <c r="AC301" s="133"/>
      <c r="AD301">
        <f t="shared" si="176"/>
        <v>1</v>
      </c>
      <c r="AE301">
        <f t="shared" si="188"/>
        <v>0</v>
      </c>
      <c r="AF301" s="117"/>
      <c r="AG301" s="555"/>
      <c r="AH301" s="188"/>
      <c r="AI301" s="129">
        <v>11</v>
      </c>
      <c r="AJ301" s="560" t="s">
        <v>417</v>
      </c>
      <c r="AK301" s="561"/>
      <c r="AL301" s="562"/>
      <c r="AM301" s="132" t="s">
        <v>434</v>
      </c>
      <c r="AN301" s="133"/>
      <c r="AO301">
        <f t="shared" si="177"/>
        <v>1</v>
      </c>
      <c r="AP301">
        <f t="shared" si="189"/>
        <v>0</v>
      </c>
      <c r="AQ301" s="117"/>
      <c r="AR301" s="555"/>
      <c r="AS301" s="188"/>
      <c r="AT301" s="129">
        <v>11</v>
      </c>
      <c r="AU301" s="560" t="s">
        <v>417</v>
      </c>
      <c r="AV301" s="561"/>
      <c r="AW301" s="562"/>
      <c r="AX301" s="132" t="s">
        <v>434</v>
      </c>
      <c r="AY301" s="133"/>
      <c r="AZ301">
        <f t="shared" si="178"/>
        <v>1</v>
      </c>
      <c r="BA301">
        <f t="shared" si="190"/>
        <v>0</v>
      </c>
      <c r="BB301" s="117"/>
      <c r="BC301" s="555"/>
      <c r="BD301" s="236"/>
      <c r="BE301" s="129">
        <v>11</v>
      </c>
      <c r="BF301" s="560" t="s">
        <v>417</v>
      </c>
      <c r="BG301" s="561"/>
      <c r="BH301" s="562"/>
      <c r="BI301" s="131" t="str">
        <f t="shared" si="191"/>
        <v>SI</v>
      </c>
      <c r="BJ301" s="131" t="str">
        <f t="shared" si="192"/>
        <v/>
      </c>
      <c r="BK301" s="237">
        <f t="shared" si="193"/>
        <v>1</v>
      </c>
      <c r="BL301" s="237">
        <f t="shared" si="194"/>
        <v>0</v>
      </c>
      <c r="BM301" s="237">
        <f t="shared" si="195"/>
        <v>1</v>
      </c>
      <c r="BN301" s="237">
        <f t="shared" si="196"/>
        <v>1</v>
      </c>
      <c r="BO301" s="237">
        <f t="shared" si="197"/>
        <v>1</v>
      </c>
      <c r="BP301" s="244">
        <f t="shared" si="198"/>
        <v>4</v>
      </c>
      <c r="BQ301" s="247">
        <f t="shared" si="185"/>
        <v>1</v>
      </c>
      <c r="BR301" s="249"/>
      <c r="BS301" s="555"/>
    </row>
    <row r="302" spans="1:71" s="186" customFormat="1" ht="21.75" customHeight="1" thickBot="1" x14ac:dyDescent="0.3">
      <c r="A302" s="188"/>
      <c r="B302" s="129">
        <v>12</v>
      </c>
      <c r="C302" s="560" t="s">
        <v>418</v>
      </c>
      <c r="D302" s="561"/>
      <c r="E302" s="562"/>
      <c r="F302" s="132" t="s">
        <v>434</v>
      </c>
      <c r="G302" s="133"/>
      <c r="H302">
        <f t="shared" si="174"/>
        <v>1</v>
      </c>
      <c r="I302">
        <f t="shared" si="186"/>
        <v>0</v>
      </c>
      <c r="J302" s="117"/>
      <c r="K302" s="555"/>
      <c r="L302" s="188"/>
      <c r="M302" s="129">
        <v>12</v>
      </c>
      <c r="N302" s="560" t="s">
        <v>418</v>
      </c>
      <c r="O302" s="561"/>
      <c r="P302" s="562"/>
      <c r="Q302" s="132"/>
      <c r="R302" s="133"/>
      <c r="S302">
        <f t="shared" si="175"/>
        <v>0</v>
      </c>
      <c r="T302">
        <f t="shared" si="187"/>
        <v>0</v>
      </c>
      <c r="U302" s="117"/>
      <c r="V302" s="555"/>
      <c r="W302" s="188"/>
      <c r="X302" s="129">
        <v>12</v>
      </c>
      <c r="Y302" s="560" t="s">
        <v>418</v>
      </c>
      <c r="Z302" s="561"/>
      <c r="AA302" s="562"/>
      <c r="AB302" s="132" t="s">
        <v>434</v>
      </c>
      <c r="AC302" s="133"/>
      <c r="AD302">
        <f t="shared" si="176"/>
        <v>1</v>
      </c>
      <c r="AE302">
        <f t="shared" si="188"/>
        <v>0</v>
      </c>
      <c r="AF302" s="117"/>
      <c r="AG302" s="555"/>
      <c r="AH302" s="188"/>
      <c r="AI302" s="129">
        <v>12</v>
      </c>
      <c r="AJ302" s="560" t="s">
        <v>418</v>
      </c>
      <c r="AK302" s="561"/>
      <c r="AL302" s="562"/>
      <c r="AM302" s="132" t="s">
        <v>434</v>
      </c>
      <c r="AN302" s="133"/>
      <c r="AO302">
        <f t="shared" si="177"/>
        <v>1</v>
      </c>
      <c r="AP302">
        <f t="shared" si="189"/>
        <v>0</v>
      </c>
      <c r="AQ302" s="117"/>
      <c r="AR302" s="555"/>
      <c r="AS302" s="188"/>
      <c r="AT302" s="129">
        <v>12</v>
      </c>
      <c r="AU302" s="560" t="s">
        <v>418</v>
      </c>
      <c r="AV302" s="561"/>
      <c r="AW302" s="562"/>
      <c r="AX302" s="132" t="s">
        <v>434</v>
      </c>
      <c r="AY302" s="133"/>
      <c r="AZ302">
        <f t="shared" si="178"/>
        <v>1</v>
      </c>
      <c r="BA302">
        <f t="shared" si="190"/>
        <v>0</v>
      </c>
      <c r="BB302" s="117"/>
      <c r="BC302" s="555"/>
      <c r="BD302" s="236"/>
      <c r="BE302" s="129">
        <v>12</v>
      </c>
      <c r="BF302" s="560" t="s">
        <v>418</v>
      </c>
      <c r="BG302" s="561"/>
      <c r="BH302" s="562"/>
      <c r="BI302" s="131" t="str">
        <f t="shared" si="191"/>
        <v>SI</v>
      </c>
      <c r="BJ302" s="131" t="str">
        <f t="shared" si="192"/>
        <v/>
      </c>
      <c r="BK302" s="237">
        <f t="shared" si="193"/>
        <v>1</v>
      </c>
      <c r="BL302" s="237">
        <f t="shared" si="194"/>
        <v>0</v>
      </c>
      <c r="BM302" s="237">
        <f t="shared" si="195"/>
        <v>1</v>
      </c>
      <c r="BN302" s="237">
        <f t="shared" si="196"/>
        <v>1</v>
      </c>
      <c r="BO302" s="237">
        <f t="shared" si="197"/>
        <v>1</v>
      </c>
      <c r="BP302" s="244">
        <f t="shared" si="198"/>
        <v>4</v>
      </c>
      <c r="BQ302" s="247">
        <f t="shared" si="185"/>
        <v>1</v>
      </c>
      <c r="BR302" s="249"/>
      <c r="BS302" s="555"/>
    </row>
    <row r="303" spans="1:71" s="186" customFormat="1" ht="21.75" customHeight="1" thickBot="1" x14ac:dyDescent="0.3">
      <c r="A303" s="188"/>
      <c r="B303" s="129">
        <v>13</v>
      </c>
      <c r="C303" s="560" t="s">
        <v>419</v>
      </c>
      <c r="D303" s="561"/>
      <c r="E303" s="562"/>
      <c r="F303" s="132"/>
      <c r="G303" s="133" t="s">
        <v>435</v>
      </c>
      <c r="H303">
        <f t="shared" si="174"/>
        <v>0</v>
      </c>
      <c r="I303">
        <f t="shared" si="186"/>
        <v>0</v>
      </c>
      <c r="J303" s="117"/>
      <c r="K303" s="555"/>
      <c r="L303" s="188"/>
      <c r="M303" s="129">
        <v>13</v>
      </c>
      <c r="N303" s="560" t="s">
        <v>419</v>
      </c>
      <c r="O303" s="561"/>
      <c r="P303" s="562"/>
      <c r="Q303" s="132"/>
      <c r="R303" s="133"/>
      <c r="S303">
        <f t="shared" si="175"/>
        <v>0</v>
      </c>
      <c r="T303">
        <f t="shared" si="187"/>
        <v>0</v>
      </c>
      <c r="U303" s="117"/>
      <c r="V303" s="555"/>
      <c r="W303" s="188"/>
      <c r="X303" s="129">
        <v>13</v>
      </c>
      <c r="Y303" s="560" t="s">
        <v>419</v>
      </c>
      <c r="Z303" s="561"/>
      <c r="AA303" s="562"/>
      <c r="AB303" s="132" t="s">
        <v>434</v>
      </c>
      <c r="AC303" s="133"/>
      <c r="AD303">
        <f t="shared" si="176"/>
        <v>1</v>
      </c>
      <c r="AE303">
        <f t="shared" si="188"/>
        <v>0</v>
      </c>
      <c r="AF303" s="117"/>
      <c r="AG303" s="555"/>
      <c r="AH303" s="188"/>
      <c r="AI303" s="129">
        <v>13</v>
      </c>
      <c r="AJ303" s="560" t="s">
        <v>419</v>
      </c>
      <c r="AK303" s="561"/>
      <c r="AL303" s="562"/>
      <c r="AM303" s="132" t="s">
        <v>434</v>
      </c>
      <c r="AN303" s="133"/>
      <c r="AO303">
        <f t="shared" si="177"/>
        <v>1</v>
      </c>
      <c r="AP303">
        <f t="shared" si="189"/>
        <v>0</v>
      </c>
      <c r="AQ303" s="117"/>
      <c r="AR303" s="555"/>
      <c r="AS303" s="188"/>
      <c r="AT303" s="129">
        <v>13</v>
      </c>
      <c r="AU303" s="560" t="s">
        <v>419</v>
      </c>
      <c r="AV303" s="561"/>
      <c r="AW303" s="562"/>
      <c r="AX303" s="132" t="s">
        <v>434</v>
      </c>
      <c r="AY303" s="133"/>
      <c r="AZ303">
        <f t="shared" si="178"/>
        <v>1</v>
      </c>
      <c r="BA303">
        <f t="shared" si="190"/>
        <v>0</v>
      </c>
      <c r="BB303" s="117"/>
      <c r="BC303" s="555"/>
      <c r="BD303" s="236"/>
      <c r="BE303" s="129">
        <v>13</v>
      </c>
      <c r="BF303" s="560" t="s">
        <v>419</v>
      </c>
      <c r="BG303" s="561"/>
      <c r="BH303" s="562"/>
      <c r="BI303" s="131" t="str">
        <f t="shared" si="191"/>
        <v>SI</v>
      </c>
      <c r="BJ303" s="131" t="str">
        <f t="shared" si="192"/>
        <v/>
      </c>
      <c r="BK303" s="237">
        <f t="shared" si="193"/>
        <v>0</v>
      </c>
      <c r="BL303" s="237">
        <f t="shared" si="194"/>
        <v>0</v>
      </c>
      <c r="BM303" s="237">
        <f t="shared" si="195"/>
        <v>1</v>
      </c>
      <c r="BN303" s="237">
        <f t="shared" si="196"/>
        <v>1</v>
      </c>
      <c r="BO303" s="237">
        <f t="shared" si="197"/>
        <v>1</v>
      </c>
      <c r="BP303" s="244">
        <f t="shared" si="198"/>
        <v>3</v>
      </c>
      <c r="BQ303" s="247">
        <f t="shared" si="185"/>
        <v>1</v>
      </c>
      <c r="BR303" s="249"/>
      <c r="BS303" s="555"/>
    </row>
    <row r="304" spans="1:71" s="186" customFormat="1" ht="21.75" customHeight="1" thickBot="1" x14ac:dyDescent="0.3">
      <c r="A304" s="188"/>
      <c r="B304" s="129">
        <v>14</v>
      </c>
      <c r="C304" s="560" t="s">
        <v>420</v>
      </c>
      <c r="D304" s="561"/>
      <c r="E304" s="562"/>
      <c r="F304" s="132"/>
      <c r="G304" s="133" t="s">
        <v>435</v>
      </c>
      <c r="H304">
        <f t="shared" si="174"/>
        <v>0</v>
      </c>
      <c r="I304">
        <f t="shared" si="186"/>
        <v>0</v>
      </c>
      <c r="J304" s="117"/>
      <c r="K304" s="555"/>
      <c r="L304" s="188"/>
      <c r="M304" s="129">
        <v>14</v>
      </c>
      <c r="N304" s="560" t="s">
        <v>420</v>
      </c>
      <c r="O304" s="561"/>
      <c r="P304" s="562"/>
      <c r="Q304" s="132"/>
      <c r="R304" s="133"/>
      <c r="S304">
        <f t="shared" si="175"/>
        <v>0</v>
      </c>
      <c r="T304">
        <f t="shared" si="187"/>
        <v>0</v>
      </c>
      <c r="U304" s="117"/>
      <c r="V304" s="555"/>
      <c r="W304" s="188"/>
      <c r="X304" s="129">
        <v>14</v>
      </c>
      <c r="Y304" s="560" t="s">
        <v>420</v>
      </c>
      <c r="Z304" s="561"/>
      <c r="AA304" s="562"/>
      <c r="AB304" s="132" t="s">
        <v>434</v>
      </c>
      <c r="AC304" s="133"/>
      <c r="AD304">
        <f t="shared" si="176"/>
        <v>1</v>
      </c>
      <c r="AE304">
        <f t="shared" si="188"/>
        <v>0</v>
      </c>
      <c r="AF304" s="117"/>
      <c r="AG304" s="555"/>
      <c r="AH304" s="188"/>
      <c r="AI304" s="129">
        <v>14</v>
      </c>
      <c r="AJ304" s="560" t="s">
        <v>420</v>
      </c>
      <c r="AK304" s="561"/>
      <c r="AL304" s="562"/>
      <c r="AM304" s="132" t="s">
        <v>434</v>
      </c>
      <c r="AN304" s="133"/>
      <c r="AO304">
        <f t="shared" si="177"/>
        <v>1</v>
      </c>
      <c r="AP304">
        <f t="shared" si="189"/>
        <v>0</v>
      </c>
      <c r="AQ304" s="117"/>
      <c r="AR304" s="555"/>
      <c r="AS304" s="188"/>
      <c r="AT304" s="129">
        <v>14</v>
      </c>
      <c r="AU304" s="560" t="s">
        <v>420</v>
      </c>
      <c r="AV304" s="561"/>
      <c r="AW304" s="562"/>
      <c r="AX304" s="132" t="s">
        <v>434</v>
      </c>
      <c r="AY304" s="133"/>
      <c r="AZ304">
        <f t="shared" si="178"/>
        <v>1</v>
      </c>
      <c r="BA304">
        <f t="shared" si="190"/>
        <v>0</v>
      </c>
      <c r="BB304" s="117"/>
      <c r="BC304" s="555"/>
      <c r="BD304" s="236"/>
      <c r="BE304" s="129">
        <v>14</v>
      </c>
      <c r="BF304" s="560" t="s">
        <v>420</v>
      </c>
      <c r="BG304" s="561"/>
      <c r="BH304" s="562"/>
      <c r="BI304" s="131" t="str">
        <f t="shared" si="191"/>
        <v>SI</v>
      </c>
      <c r="BJ304" s="131" t="str">
        <f t="shared" si="192"/>
        <v/>
      </c>
      <c r="BK304" s="237">
        <f t="shared" si="193"/>
        <v>0</v>
      </c>
      <c r="BL304" s="237">
        <f t="shared" si="194"/>
        <v>0</v>
      </c>
      <c r="BM304" s="237">
        <f t="shared" si="195"/>
        <v>1</v>
      </c>
      <c r="BN304" s="237">
        <f t="shared" si="196"/>
        <v>1</v>
      </c>
      <c r="BO304" s="237">
        <f t="shared" si="197"/>
        <v>1</v>
      </c>
      <c r="BP304" s="244">
        <f t="shared" si="198"/>
        <v>3</v>
      </c>
      <c r="BQ304" s="247">
        <f t="shared" si="185"/>
        <v>1</v>
      </c>
      <c r="BR304" s="249"/>
      <c r="BS304" s="555"/>
    </row>
    <row r="305" spans="1:71" ht="21.75" customHeight="1" thickBot="1" x14ac:dyDescent="0.3">
      <c r="A305" s="188"/>
      <c r="B305" s="129">
        <v>15</v>
      </c>
      <c r="C305" s="560" t="s">
        <v>421</v>
      </c>
      <c r="D305" s="561"/>
      <c r="E305" s="562"/>
      <c r="F305" s="132" t="s">
        <v>434</v>
      </c>
      <c r="G305" s="133"/>
      <c r="H305">
        <f t="shared" si="174"/>
        <v>1</v>
      </c>
      <c r="I305">
        <f t="shared" si="186"/>
        <v>0</v>
      </c>
      <c r="J305" s="117"/>
      <c r="K305" s="555"/>
      <c r="L305" s="188"/>
      <c r="M305" s="129">
        <v>15</v>
      </c>
      <c r="N305" s="560" t="s">
        <v>421</v>
      </c>
      <c r="O305" s="561"/>
      <c r="P305" s="562"/>
      <c r="Q305" s="132"/>
      <c r="R305" s="133"/>
      <c r="S305">
        <f t="shared" si="175"/>
        <v>0</v>
      </c>
      <c r="T305">
        <f t="shared" si="187"/>
        <v>0</v>
      </c>
      <c r="U305" s="117"/>
      <c r="V305" s="555"/>
      <c r="W305" s="188"/>
      <c r="X305" s="129">
        <v>15</v>
      </c>
      <c r="Y305" s="560" t="s">
        <v>421</v>
      </c>
      <c r="Z305" s="561"/>
      <c r="AA305" s="562"/>
      <c r="AB305" s="132" t="s">
        <v>434</v>
      </c>
      <c r="AC305" s="133"/>
      <c r="AD305">
        <f t="shared" si="176"/>
        <v>1</v>
      </c>
      <c r="AE305">
        <f t="shared" si="188"/>
        <v>0</v>
      </c>
      <c r="AF305" s="117"/>
      <c r="AG305" s="555"/>
      <c r="AH305" s="188"/>
      <c r="AI305" s="129">
        <v>15</v>
      </c>
      <c r="AJ305" s="560" t="s">
        <v>421</v>
      </c>
      <c r="AK305" s="561"/>
      <c r="AL305" s="562"/>
      <c r="AM305" s="132" t="s">
        <v>434</v>
      </c>
      <c r="AN305" s="133"/>
      <c r="AO305">
        <f t="shared" si="177"/>
        <v>1</v>
      </c>
      <c r="AP305">
        <f t="shared" si="189"/>
        <v>0</v>
      </c>
      <c r="AQ305" s="117"/>
      <c r="AR305" s="555"/>
      <c r="AS305" s="188"/>
      <c r="AT305" s="129">
        <v>15</v>
      </c>
      <c r="AU305" s="560" t="s">
        <v>421</v>
      </c>
      <c r="AV305" s="561"/>
      <c r="AW305" s="562"/>
      <c r="AX305" s="132"/>
      <c r="AY305" s="133" t="s">
        <v>435</v>
      </c>
      <c r="AZ305">
        <f t="shared" si="178"/>
        <v>0</v>
      </c>
      <c r="BA305">
        <f t="shared" si="190"/>
        <v>0</v>
      </c>
      <c r="BB305" s="117"/>
      <c r="BC305" s="555"/>
      <c r="BD305" s="236"/>
      <c r="BE305" s="129">
        <v>15</v>
      </c>
      <c r="BF305" s="560" t="s">
        <v>421</v>
      </c>
      <c r="BG305" s="561"/>
      <c r="BH305" s="562"/>
      <c r="BI305" s="131" t="str">
        <f t="shared" si="191"/>
        <v>SI</v>
      </c>
      <c r="BJ305" s="131" t="str">
        <f t="shared" si="192"/>
        <v/>
      </c>
      <c r="BK305" s="237">
        <f t="shared" si="193"/>
        <v>1</v>
      </c>
      <c r="BL305" s="237">
        <f t="shared" si="194"/>
        <v>0</v>
      </c>
      <c r="BM305" s="237">
        <f t="shared" si="195"/>
        <v>1</v>
      </c>
      <c r="BN305" s="237">
        <f t="shared" si="196"/>
        <v>1</v>
      </c>
      <c r="BO305" s="237">
        <f t="shared" si="197"/>
        <v>0</v>
      </c>
      <c r="BP305" s="244">
        <f t="shared" si="198"/>
        <v>3</v>
      </c>
      <c r="BQ305" s="247">
        <f t="shared" si="185"/>
        <v>1</v>
      </c>
      <c r="BR305" s="249"/>
      <c r="BS305" s="555"/>
    </row>
    <row r="306" spans="1:71" ht="21.75" customHeight="1" thickBot="1" x14ac:dyDescent="0.3">
      <c r="A306" s="188"/>
      <c r="B306" s="129">
        <v>16</v>
      </c>
      <c r="C306" s="560" t="s">
        <v>422</v>
      </c>
      <c r="D306" s="561"/>
      <c r="E306" s="562"/>
      <c r="F306" s="132"/>
      <c r="G306" s="133" t="s">
        <v>435</v>
      </c>
      <c r="H306">
        <f t="shared" si="174"/>
        <v>0</v>
      </c>
      <c r="I306">
        <f t="shared" si="186"/>
        <v>0</v>
      </c>
      <c r="J306" s="117"/>
      <c r="K306" s="555"/>
      <c r="L306" s="188"/>
      <c r="M306" s="129">
        <v>16</v>
      </c>
      <c r="N306" s="560" t="s">
        <v>422</v>
      </c>
      <c r="O306" s="561"/>
      <c r="P306" s="562"/>
      <c r="Q306" s="132"/>
      <c r="R306" s="133"/>
      <c r="S306">
        <f t="shared" si="175"/>
        <v>0</v>
      </c>
      <c r="T306">
        <f t="shared" si="187"/>
        <v>0</v>
      </c>
      <c r="U306" s="117"/>
      <c r="V306" s="555"/>
      <c r="W306" s="188"/>
      <c r="X306" s="129">
        <v>16</v>
      </c>
      <c r="Y306" s="560" t="s">
        <v>422</v>
      </c>
      <c r="Z306" s="561"/>
      <c r="AA306" s="562"/>
      <c r="AB306" s="132" t="s">
        <v>434</v>
      </c>
      <c r="AC306" s="133"/>
      <c r="AD306">
        <f t="shared" si="176"/>
        <v>1</v>
      </c>
      <c r="AE306">
        <f t="shared" si="188"/>
        <v>0</v>
      </c>
      <c r="AF306" s="117"/>
      <c r="AG306" s="555"/>
      <c r="AH306" s="188"/>
      <c r="AI306" s="129">
        <v>16</v>
      </c>
      <c r="AJ306" s="560" t="s">
        <v>422</v>
      </c>
      <c r="AK306" s="561"/>
      <c r="AL306" s="562"/>
      <c r="AM306" s="132"/>
      <c r="AN306" s="251" t="s">
        <v>435</v>
      </c>
      <c r="AO306">
        <f t="shared" si="177"/>
        <v>0</v>
      </c>
      <c r="AP306">
        <f t="shared" si="189"/>
        <v>0</v>
      </c>
      <c r="AQ306" s="117"/>
      <c r="AR306" s="555"/>
      <c r="AS306" s="188"/>
      <c r="AT306" s="129">
        <v>16</v>
      </c>
      <c r="AU306" s="560" t="s">
        <v>422</v>
      </c>
      <c r="AV306" s="561"/>
      <c r="AW306" s="562"/>
      <c r="AX306" s="132"/>
      <c r="AY306" s="133" t="s">
        <v>435</v>
      </c>
      <c r="AZ306">
        <f t="shared" si="178"/>
        <v>0</v>
      </c>
      <c r="BA306">
        <f t="shared" si="190"/>
        <v>0</v>
      </c>
      <c r="BB306" s="117"/>
      <c r="BC306" s="555"/>
      <c r="BD306" s="236"/>
      <c r="BE306" s="129">
        <v>16</v>
      </c>
      <c r="BF306" s="560" t="s">
        <v>422</v>
      </c>
      <c r="BG306" s="561"/>
      <c r="BH306" s="562"/>
      <c r="BI306" s="131" t="str">
        <f t="shared" si="191"/>
        <v/>
      </c>
      <c r="BJ306" s="131" t="str">
        <f t="shared" si="192"/>
        <v>NO</v>
      </c>
      <c r="BK306" s="237">
        <f t="shared" si="193"/>
        <v>0</v>
      </c>
      <c r="BL306" s="237">
        <f t="shared" si="194"/>
        <v>0</v>
      </c>
      <c r="BM306" s="237">
        <f t="shared" si="195"/>
        <v>1</v>
      </c>
      <c r="BN306" s="237">
        <f t="shared" si="196"/>
        <v>0</v>
      </c>
      <c r="BO306" s="237">
        <f t="shared" si="197"/>
        <v>0</v>
      </c>
      <c r="BP306" s="244">
        <f t="shared" si="198"/>
        <v>1</v>
      </c>
      <c r="BQ306" s="247">
        <f t="shared" si="185"/>
        <v>0</v>
      </c>
      <c r="BR306" s="249"/>
      <c r="BS306" s="555"/>
    </row>
    <row r="307" spans="1:71" ht="21.75" customHeight="1" thickBot="1" x14ac:dyDescent="0.3">
      <c r="A307" s="188"/>
      <c r="B307" s="129">
        <v>17</v>
      </c>
      <c r="C307" s="560" t="s">
        <v>423</v>
      </c>
      <c r="D307" s="561"/>
      <c r="E307" s="562"/>
      <c r="F307" s="132" t="s">
        <v>434</v>
      </c>
      <c r="G307" s="133"/>
      <c r="H307">
        <f t="shared" si="174"/>
        <v>1</v>
      </c>
      <c r="I307">
        <f t="shared" si="186"/>
        <v>0</v>
      </c>
      <c r="J307" s="117"/>
      <c r="K307" s="555"/>
      <c r="L307" s="188"/>
      <c r="M307" s="129">
        <v>17</v>
      </c>
      <c r="N307" s="560" t="s">
        <v>423</v>
      </c>
      <c r="O307" s="561"/>
      <c r="P307" s="562"/>
      <c r="Q307" s="132"/>
      <c r="R307" s="133"/>
      <c r="S307">
        <f t="shared" si="175"/>
        <v>0</v>
      </c>
      <c r="T307">
        <f t="shared" si="187"/>
        <v>0</v>
      </c>
      <c r="U307" s="117"/>
      <c r="V307" s="555"/>
      <c r="W307" s="188"/>
      <c r="X307" s="129">
        <v>17</v>
      </c>
      <c r="Y307" s="560" t="s">
        <v>423</v>
      </c>
      <c r="Z307" s="561"/>
      <c r="AA307" s="562"/>
      <c r="AB307" s="132" t="s">
        <v>434</v>
      </c>
      <c r="AC307" s="133"/>
      <c r="AD307">
        <f t="shared" si="176"/>
        <v>1</v>
      </c>
      <c r="AE307">
        <f t="shared" si="188"/>
        <v>0</v>
      </c>
      <c r="AF307" s="117"/>
      <c r="AG307" s="555"/>
      <c r="AH307" s="188"/>
      <c r="AI307" s="129">
        <v>17</v>
      </c>
      <c r="AJ307" s="560" t="s">
        <v>423</v>
      </c>
      <c r="AK307" s="561"/>
      <c r="AL307" s="562"/>
      <c r="AM307" s="132" t="s">
        <v>434</v>
      </c>
      <c r="AN307" s="133"/>
      <c r="AO307">
        <f t="shared" si="177"/>
        <v>1</v>
      </c>
      <c r="AP307">
        <f t="shared" si="189"/>
        <v>0</v>
      </c>
      <c r="AQ307" s="117"/>
      <c r="AR307" s="555"/>
      <c r="AS307" s="188"/>
      <c r="AT307" s="129">
        <v>17</v>
      </c>
      <c r="AU307" s="560" t="s">
        <v>423</v>
      </c>
      <c r="AV307" s="561"/>
      <c r="AW307" s="562"/>
      <c r="AX307" s="132"/>
      <c r="AY307" s="133" t="s">
        <v>435</v>
      </c>
      <c r="AZ307">
        <f t="shared" si="178"/>
        <v>0</v>
      </c>
      <c r="BA307">
        <f t="shared" si="190"/>
        <v>0</v>
      </c>
      <c r="BB307" s="117"/>
      <c r="BC307" s="555"/>
      <c r="BD307" s="236"/>
      <c r="BE307" s="129">
        <v>17</v>
      </c>
      <c r="BF307" s="560" t="s">
        <v>423</v>
      </c>
      <c r="BG307" s="561"/>
      <c r="BH307" s="562"/>
      <c r="BI307" s="131" t="str">
        <f t="shared" si="191"/>
        <v>SI</v>
      </c>
      <c r="BJ307" s="131" t="str">
        <f t="shared" si="192"/>
        <v/>
      </c>
      <c r="BK307" s="237">
        <f t="shared" si="193"/>
        <v>1</v>
      </c>
      <c r="BL307" s="237">
        <f t="shared" si="194"/>
        <v>0</v>
      </c>
      <c r="BM307" s="237">
        <f t="shared" si="195"/>
        <v>1</v>
      </c>
      <c r="BN307" s="237">
        <f t="shared" si="196"/>
        <v>1</v>
      </c>
      <c r="BO307" s="237">
        <f t="shared" si="197"/>
        <v>0</v>
      </c>
      <c r="BP307" s="244">
        <f t="shared" si="198"/>
        <v>3</v>
      </c>
      <c r="BQ307" s="247">
        <f t="shared" si="185"/>
        <v>1</v>
      </c>
      <c r="BR307" s="249"/>
      <c r="BS307" s="555"/>
    </row>
    <row r="308" spans="1:71" ht="21.75" customHeight="1" thickBot="1" x14ac:dyDescent="0.3">
      <c r="A308" s="188"/>
      <c r="B308" s="129">
        <v>18</v>
      </c>
      <c r="C308" s="560" t="s">
        <v>424</v>
      </c>
      <c r="D308" s="561"/>
      <c r="E308" s="562"/>
      <c r="F308" s="132"/>
      <c r="G308" s="133" t="s">
        <v>435</v>
      </c>
      <c r="H308"/>
      <c r="I308"/>
      <c r="J308" s="117"/>
      <c r="K308" s="555"/>
      <c r="L308" s="188"/>
      <c r="M308" s="129">
        <v>18</v>
      </c>
      <c r="N308" s="560" t="s">
        <v>424</v>
      </c>
      <c r="O308" s="561"/>
      <c r="P308" s="562"/>
      <c r="Q308" s="132"/>
      <c r="R308" s="133"/>
      <c r="S308"/>
      <c r="T308"/>
      <c r="U308" s="117"/>
      <c r="V308" s="555"/>
      <c r="W308" s="188"/>
      <c r="X308" s="129">
        <v>18</v>
      </c>
      <c r="Y308" s="560" t="s">
        <v>424</v>
      </c>
      <c r="Z308" s="561"/>
      <c r="AA308" s="562"/>
      <c r="AB308" s="132" t="s">
        <v>434</v>
      </c>
      <c r="AC308" s="133"/>
      <c r="AD308">
        <f t="shared" si="176"/>
        <v>1</v>
      </c>
      <c r="AE308"/>
      <c r="AF308" s="117"/>
      <c r="AG308" s="555"/>
      <c r="AH308" s="188"/>
      <c r="AI308" s="129">
        <v>18</v>
      </c>
      <c r="AJ308" s="560" t="s">
        <v>424</v>
      </c>
      <c r="AK308" s="561"/>
      <c r="AL308" s="562"/>
      <c r="AM308" s="132" t="s">
        <v>434</v>
      </c>
      <c r="AN308" s="133"/>
      <c r="AO308">
        <f t="shared" si="177"/>
        <v>1</v>
      </c>
      <c r="AP308"/>
      <c r="AQ308" s="117"/>
      <c r="AR308" s="555"/>
      <c r="AS308" s="188"/>
      <c r="AT308" s="129">
        <v>18</v>
      </c>
      <c r="AU308" s="560" t="s">
        <v>424</v>
      </c>
      <c r="AV308" s="561"/>
      <c r="AW308" s="562"/>
      <c r="AX308" s="132"/>
      <c r="AY308" s="133" t="s">
        <v>435</v>
      </c>
      <c r="AZ308"/>
      <c r="BA308">
        <f t="shared" si="190"/>
        <v>0</v>
      </c>
      <c r="BB308" s="117"/>
      <c r="BC308" s="555"/>
      <c r="BD308" s="236"/>
      <c r="BE308" s="129">
        <v>18</v>
      </c>
      <c r="BF308" s="560" t="s">
        <v>424</v>
      </c>
      <c r="BG308" s="561"/>
      <c r="BH308" s="562"/>
      <c r="BI308" s="131" t="str">
        <f t="shared" si="191"/>
        <v/>
      </c>
      <c r="BJ308" s="131" t="str">
        <f t="shared" si="192"/>
        <v>NO</v>
      </c>
      <c r="BK308" s="237">
        <f t="shared" si="193"/>
        <v>0</v>
      </c>
      <c r="BL308" s="237">
        <f t="shared" si="194"/>
        <v>0</v>
      </c>
      <c r="BM308" s="237">
        <f t="shared" si="195"/>
        <v>1</v>
      </c>
      <c r="BN308" s="237">
        <f t="shared" si="196"/>
        <v>1</v>
      </c>
      <c r="BO308" s="237">
        <f t="shared" si="197"/>
        <v>0</v>
      </c>
      <c r="BP308" s="244">
        <f t="shared" si="198"/>
        <v>2</v>
      </c>
      <c r="BQ308" s="247">
        <f t="shared" si="185"/>
        <v>0</v>
      </c>
      <c r="BR308" s="249"/>
      <c r="BS308" s="555"/>
    </row>
    <row r="309" spans="1:71" ht="21.75" customHeight="1" thickBot="1" x14ac:dyDescent="0.3">
      <c r="A309" s="188"/>
      <c r="B309" s="130">
        <v>19</v>
      </c>
      <c r="C309" s="563" t="s">
        <v>436</v>
      </c>
      <c r="D309" s="564"/>
      <c r="E309" s="565"/>
      <c r="F309" s="134"/>
      <c r="G309" s="135" t="s">
        <v>435</v>
      </c>
      <c r="H309">
        <f>IF(F309="SI",1,0)</f>
        <v>0</v>
      </c>
      <c r="I309">
        <f>IF(G309="SI",1,0)</f>
        <v>0</v>
      </c>
      <c r="J309" s="117"/>
      <c r="K309" s="555"/>
      <c r="L309" s="188"/>
      <c r="M309" s="130">
        <v>19</v>
      </c>
      <c r="N309" s="563" t="s">
        <v>436</v>
      </c>
      <c r="O309" s="564"/>
      <c r="P309" s="565"/>
      <c r="Q309" s="134"/>
      <c r="R309" s="135"/>
      <c r="S309">
        <f>IF(Q309="SI",1,0)</f>
        <v>0</v>
      </c>
      <c r="T309">
        <f>IF(R309="SI",1,0)</f>
        <v>0</v>
      </c>
      <c r="U309" s="117"/>
      <c r="V309" s="555"/>
      <c r="W309" s="188"/>
      <c r="X309" s="130">
        <v>19</v>
      </c>
      <c r="Y309" s="563" t="s">
        <v>436</v>
      </c>
      <c r="Z309" s="564"/>
      <c r="AA309" s="565"/>
      <c r="AB309" s="134" t="s">
        <v>434</v>
      </c>
      <c r="AC309" s="135"/>
      <c r="AD309">
        <f>IF(AB309="SI",1,0)</f>
        <v>1</v>
      </c>
      <c r="AE309">
        <f>IF(AC309="SI",1,0)</f>
        <v>0</v>
      </c>
      <c r="AF309" s="117"/>
      <c r="AG309" s="555"/>
      <c r="AH309" s="188"/>
      <c r="AI309" s="130">
        <v>19</v>
      </c>
      <c r="AJ309" s="563" t="s">
        <v>436</v>
      </c>
      <c r="AK309" s="564"/>
      <c r="AL309" s="565"/>
      <c r="AM309" s="134" t="s">
        <v>434</v>
      </c>
      <c r="AN309" s="135"/>
      <c r="AO309">
        <f>IF(AM309="SI",1,0)</f>
        <v>1</v>
      </c>
      <c r="AP309">
        <f>IF(AN309="SI",1,0)</f>
        <v>0</v>
      </c>
      <c r="AQ309" s="117"/>
      <c r="AR309" s="555"/>
      <c r="AS309" s="188"/>
      <c r="AT309" s="130">
        <v>19</v>
      </c>
      <c r="AU309" s="563" t="s">
        <v>436</v>
      </c>
      <c r="AV309" s="564"/>
      <c r="AW309" s="565"/>
      <c r="AX309" s="134"/>
      <c r="AY309" s="135" t="s">
        <v>435</v>
      </c>
      <c r="AZ309">
        <f>IF(AX309="SI",1,0)</f>
        <v>0</v>
      </c>
      <c r="BA309">
        <f>IF(AY309="SI",1,0)</f>
        <v>0</v>
      </c>
      <c r="BB309" s="117"/>
      <c r="BC309" s="555"/>
      <c r="BD309" s="236"/>
      <c r="BE309" s="130">
        <v>19</v>
      </c>
      <c r="BF309" s="563" t="s">
        <v>436</v>
      </c>
      <c r="BG309" s="564"/>
      <c r="BH309" s="565"/>
      <c r="BI309" s="131" t="str">
        <f t="shared" si="191"/>
        <v/>
      </c>
      <c r="BJ309" s="131" t="str">
        <f t="shared" si="192"/>
        <v>NO</v>
      </c>
      <c r="BK309" s="237">
        <f t="shared" si="193"/>
        <v>0</v>
      </c>
      <c r="BL309" s="237">
        <f t="shared" si="194"/>
        <v>0</v>
      </c>
      <c r="BM309" s="237">
        <f t="shared" si="195"/>
        <v>1</v>
      </c>
      <c r="BN309" s="237">
        <f t="shared" si="196"/>
        <v>1</v>
      </c>
      <c r="BO309" s="237">
        <f t="shared" si="197"/>
        <v>0</v>
      </c>
      <c r="BP309" s="244">
        <f t="shared" si="198"/>
        <v>2</v>
      </c>
      <c r="BQ309" s="247">
        <f t="shared" si="185"/>
        <v>0</v>
      </c>
      <c r="BR309" s="249"/>
      <c r="BS309" s="555"/>
    </row>
    <row r="310" spans="1:71" x14ac:dyDescent="0.25">
      <c r="A310" s="188"/>
      <c r="B310" s="116"/>
      <c r="C310" s="116"/>
      <c r="D310" s="116"/>
      <c r="E310" s="116"/>
      <c r="F310" s="116"/>
      <c r="G310" s="116"/>
      <c r="H310" s="116"/>
      <c r="I310" s="116"/>
      <c r="J310" s="117"/>
      <c r="K310" s="555"/>
      <c r="L310" s="188"/>
      <c r="M310" s="116"/>
      <c r="N310" s="116"/>
      <c r="O310" s="116"/>
      <c r="P310" s="116"/>
      <c r="Q310" s="116"/>
      <c r="R310" s="116"/>
      <c r="S310" s="116"/>
      <c r="T310" s="116"/>
      <c r="U310" s="117"/>
      <c r="V310" s="555"/>
      <c r="W310" s="188"/>
      <c r="X310" s="116"/>
      <c r="Y310" s="116"/>
      <c r="Z310" s="116"/>
      <c r="AA310" s="116"/>
      <c r="AB310" s="116"/>
      <c r="AC310" s="116"/>
      <c r="AD310" s="116">
        <f>IF(AB310="SI",1,0)</f>
        <v>0</v>
      </c>
      <c r="AE310" s="116"/>
      <c r="AF310" s="117"/>
      <c r="AG310" s="555"/>
      <c r="AH310" s="188"/>
      <c r="AI310" s="116"/>
      <c r="AJ310" s="116"/>
      <c r="AK310" s="116"/>
      <c r="AL310" s="116"/>
      <c r="AM310" s="116"/>
      <c r="AN310" s="116"/>
      <c r="AO310" s="116"/>
      <c r="AP310" s="116"/>
      <c r="AQ310" s="117"/>
      <c r="AR310" s="555"/>
      <c r="AS310" s="188"/>
      <c r="AT310" s="116"/>
      <c r="AU310" s="116"/>
      <c r="AV310" s="116"/>
      <c r="AW310" s="116"/>
      <c r="AX310" s="116"/>
      <c r="AY310" s="116"/>
      <c r="AZ310" s="116"/>
      <c r="BA310" s="116"/>
      <c r="BB310" s="117"/>
      <c r="BC310" s="555"/>
      <c r="BD310" s="236"/>
      <c r="BE310" s="237"/>
      <c r="BF310" s="237"/>
      <c r="BG310" s="237"/>
      <c r="BH310" s="237"/>
      <c r="BI310" s="237"/>
      <c r="BJ310" s="237"/>
      <c r="BK310" s="237"/>
      <c r="BL310" s="237"/>
      <c r="BM310" s="237">
        <f t="shared" si="195"/>
        <v>0</v>
      </c>
      <c r="BN310" s="237"/>
      <c r="BO310" s="237"/>
      <c r="BP310" s="238"/>
      <c r="BQ310" s="248"/>
      <c r="BR310" s="249"/>
      <c r="BS310" s="555"/>
    </row>
    <row r="311" spans="1:71" ht="15.75" thickBot="1" x14ac:dyDescent="0.3">
      <c r="A311" s="188"/>
      <c r="B311" s="116"/>
      <c r="C311" s="116"/>
      <c r="D311" s="116"/>
      <c r="E311" s="116"/>
      <c r="F311" s="116"/>
      <c r="G311" s="116"/>
      <c r="H311" s="116"/>
      <c r="I311" s="116"/>
      <c r="J311" s="117"/>
      <c r="K311" s="555"/>
      <c r="L311" s="188"/>
      <c r="M311" s="116"/>
      <c r="N311" s="116"/>
      <c r="O311" s="116"/>
      <c r="P311" s="116"/>
      <c r="Q311" s="116"/>
      <c r="R311" s="116"/>
      <c r="S311" s="116"/>
      <c r="T311" s="116"/>
      <c r="U311" s="117"/>
      <c r="V311" s="555"/>
      <c r="W311" s="188"/>
      <c r="X311" s="116"/>
      <c r="Y311" s="116"/>
      <c r="Z311" s="116"/>
      <c r="AA311" s="116"/>
      <c r="AB311" s="116"/>
      <c r="AC311" s="116"/>
      <c r="AD311" s="116">
        <f>IF(AB311="SI",1,0)</f>
        <v>0</v>
      </c>
      <c r="AE311" s="116"/>
      <c r="AF311" s="117"/>
      <c r="AG311" s="555"/>
      <c r="AH311" s="188"/>
      <c r="AI311" s="116"/>
      <c r="AJ311" s="116"/>
      <c r="AK311" s="116"/>
      <c r="AL311" s="116"/>
      <c r="AM311" s="116"/>
      <c r="AN311" s="116"/>
      <c r="AO311" s="116"/>
      <c r="AP311" s="116"/>
      <c r="AQ311" s="117"/>
      <c r="AR311" s="555"/>
      <c r="AS311" s="188"/>
      <c r="AT311" s="116"/>
      <c r="AU311" s="116"/>
      <c r="AV311" s="116"/>
      <c r="AW311" s="116"/>
      <c r="AX311" s="116"/>
      <c r="AY311" s="116"/>
      <c r="AZ311" s="116"/>
      <c r="BA311" s="116"/>
      <c r="BB311" s="117"/>
      <c r="BC311" s="555"/>
      <c r="BD311" s="236"/>
      <c r="BE311" s="237"/>
      <c r="BF311" s="237"/>
      <c r="BG311" s="237"/>
      <c r="BH311" s="237"/>
      <c r="BI311" s="237"/>
      <c r="BJ311" s="237"/>
      <c r="BK311" s="237"/>
      <c r="BL311" s="237"/>
      <c r="BM311" s="237">
        <f t="shared" si="195"/>
        <v>0</v>
      </c>
      <c r="BN311" s="237"/>
      <c r="BO311" s="237"/>
      <c r="BP311" s="238"/>
      <c r="BQ311" s="248"/>
      <c r="BR311" s="249"/>
      <c r="BS311" s="555"/>
    </row>
    <row r="312" spans="1:71" s="186" customFormat="1" ht="30.75" thickBot="1" x14ac:dyDescent="0.3">
      <c r="A312" s="188"/>
      <c r="B312" s="116"/>
      <c r="C312" s="120" t="s">
        <v>425</v>
      </c>
      <c r="D312" s="566">
        <f>IF(F306="SI",19,SUM(H291:H309))</f>
        <v>11</v>
      </c>
      <c r="E312" s="567"/>
      <c r="F312" s="568"/>
      <c r="G312" s="116"/>
      <c r="H312"/>
      <c r="I312"/>
      <c r="J312" s="117"/>
      <c r="K312" s="555"/>
      <c r="L312" s="188"/>
      <c r="M312" s="116"/>
      <c r="N312" s="120" t="s">
        <v>425</v>
      </c>
      <c r="O312" s="566">
        <f>IF(Q306="SI",19,SUM(S291:S309))</f>
        <v>0</v>
      </c>
      <c r="P312" s="567"/>
      <c r="Q312" s="568"/>
      <c r="R312" s="116"/>
      <c r="S312"/>
      <c r="T312"/>
      <c r="U312" s="117"/>
      <c r="V312" s="555"/>
      <c r="W312" s="188"/>
      <c r="X312" s="116"/>
      <c r="Y312" s="120" t="s">
        <v>425</v>
      </c>
      <c r="Z312" s="566">
        <f>IF(AB306="SI",19,SUM(AD291:AD309))</f>
        <v>19</v>
      </c>
      <c r="AA312" s="567"/>
      <c r="AB312" s="568"/>
      <c r="AC312" s="116"/>
      <c r="AD312"/>
      <c r="AE312"/>
      <c r="AF312" s="117"/>
      <c r="AG312" s="555"/>
      <c r="AH312" s="188"/>
      <c r="AI312" s="116"/>
      <c r="AJ312" s="120" t="s">
        <v>425</v>
      </c>
      <c r="AK312" s="566">
        <f>IF(AM306="SI",19,SUM(AO291:AO309))</f>
        <v>13</v>
      </c>
      <c r="AL312" s="567"/>
      <c r="AM312" s="568"/>
      <c r="AN312" s="116"/>
      <c r="AO312"/>
      <c r="AP312"/>
      <c r="AQ312" s="117"/>
      <c r="AR312" s="555"/>
      <c r="AS312" s="188"/>
      <c r="AT312" s="116"/>
      <c r="AU312" s="120" t="s">
        <v>425</v>
      </c>
      <c r="AV312" s="566">
        <f>IF(AX306="SI",19,SUM(AZ291:AZ309))</f>
        <v>10</v>
      </c>
      <c r="AW312" s="567"/>
      <c r="AX312" s="568"/>
      <c r="AY312" s="116"/>
      <c r="AZ312"/>
      <c r="BA312"/>
      <c r="BB312" s="117"/>
      <c r="BC312" s="555"/>
      <c r="BD312" s="236"/>
      <c r="BE312" s="237"/>
      <c r="BF312" s="120" t="s">
        <v>425</v>
      </c>
      <c r="BG312" s="566">
        <f>IF(BI306="SI",19,SUM(BQ291:BQ309))</f>
        <v>12</v>
      </c>
      <c r="BH312" s="567"/>
      <c r="BI312" s="568"/>
      <c r="BJ312" s="237"/>
      <c r="BK312" s="237"/>
      <c r="BL312" s="237"/>
      <c r="BM312" s="237"/>
      <c r="BN312" s="237"/>
      <c r="BO312" s="237"/>
      <c r="BP312" s="238"/>
      <c r="BQ312" s="248"/>
      <c r="BR312" s="249"/>
      <c r="BS312" s="555"/>
    </row>
    <row r="313" spans="1:71" s="186" customFormat="1" ht="30.75" thickBot="1" x14ac:dyDescent="0.3">
      <c r="A313" s="188"/>
      <c r="B313" s="116"/>
      <c r="C313" s="121" t="s">
        <v>437</v>
      </c>
      <c r="D313" s="144" t="s">
        <v>23</v>
      </c>
      <c r="E313" s="145" t="s">
        <v>22</v>
      </c>
      <c r="F313" s="146" t="s">
        <v>25</v>
      </c>
      <c r="G313" s="116"/>
      <c r="H313"/>
      <c r="I313"/>
      <c r="J313" s="117"/>
      <c r="K313" s="555"/>
      <c r="L313" s="188"/>
      <c r="M313" s="116"/>
      <c r="N313" s="121" t="s">
        <v>437</v>
      </c>
      <c r="O313" s="144" t="s">
        <v>23</v>
      </c>
      <c r="P313" s="145" t="s">
        <v>22</v>
      </c>
      <c r="Q313" s="146" t="s">
        <v>25</v>
      </c>
      <c r="R313" s="116"/>
      <c r="S313"/>
      <c r="T313"/>
      <c r="U313" s="117"/>
      <c r="V313" s="555"/>
      <c r="W313" s="188"/>
      <c r="X313" s="116"/>
      <c r="Y313" s="121" t="s">
        <v>437</v>
      </c>
      <c r="Z313" s="144" t="s">
        <v>23</v>
      </c>
      <c r="AA313" s="145" t="s">
        <v>22</v>
      </c>
      <c r="AB313" s="146" t="s">
        <v>25</v>
      </c>
      <c r="AC313" s="116"/>
      <c r="AD313"/>
      <c r="AE313"/>
      <c r="AF313" s="117"/>
      <c r="AG313" s="555"/>
      <c r="AH313" s="188"/>
      <c r="AI313" s="116"/>
      <c r="AJ313" s="121" t="s">
        <v>437</v>
      </c>
      <c r="AK313" s="144" t="s">
        <v>23</v>
      </c>
      <c r="AL313" s="145" t="s">
        <v>22</v>
      </c>
      <c r="AM313" s="146" t="s">
        <v>25</v>
      </c>
      <c r="AN313" s="116"/>
      <c r="AO313"/>
      <c r="AP313"/>
      <c r="AQ313" s="117"/>
      <c r="AR313" s="555"/>
      <c r="AS313" s="188"/>
      <c r="AT313" s="116"/>
      <c r="AU313" s="121" t="s">
        <v>437</v>
      </c>
      <c r="AV313" s="144" t="s">
        <v>23</v>
      </c>
      <c r="AW313" s="145" t="s">
        <v>22</v>
      </c>
      <c r="AX313" s="146" t="s">
        <v>25</v>
      </c>
      <c r="AY313" s="116"/>
      <c r="AZ313"/>
      <c r="BA313"/>
      <c r="BB313" s="117"/>
      <c r="BC313" s="555"/>
      <c r="BD313" s="236"/>
      <c r="BE313" s="237"/>
      <c r="BF313" s="121" t="s">
        <v>437</v>
      </c>
      <c r="BG313" s="144" t="s">
        <v>23</v>
      </c>
      <c r="BH313" s="145" t="s">
        <v>22</v>
      </c>
      <c r="BI313" s="146" t="s">
        <v>25</v>
      </c>
      <c r="BJ313" s="237"/>
      <c r="BK313" s="237"/>
      <c r="BL313" s="237"/>
      <c r="BM313" s="237"/>
      <c r="BN313" s="237"/>
      <c r="BO313" s="237"/>
      <c r="BP313" s="238"/>
      <c r="BQ313" s="248"/>
      <c r="BR313" s="249"/>
      <c r="BS313" s="555"/>
    </row>
    <row r="314" spans="1:71" s="186" customFormat="1" ht="30.75" thickBot="1" x14ac:dyDescent="0.3">
      <c r="A314" s="188"/>
      <c r="B314" s="116"/>
      <c r="C314" s="121" t="s">
        <v>426</v>
      </c>
      <c r="D314" s="122" t="s">
        <v>427</v>
      </c>
      <c r="E314" s="119" t="s">
        <v>428</v>
      </c>
      <c r="F314" s="122" t="s">
        <v>438</v>
      </c>
      <c r="G314" s="116"/>
      <c r="H314"/>
      <c r="I314"/>
      <c r="J314" s="117"/>
      <c r="K314" s="555"/>
      <c r="L314" s="188"/>
      <c r="M314" s="116"/>
      <c r="N314" s="121" t="s">
        <v>426</v>
      </c>
      <c r="O314" s="122" t="s">
        <v>427</v>
      </c>
      <c r="P314" s="119" t="s">
        <v>428</v>
      </c>
      <c r="Q314" s="122" t="s">
        <v>438</v>
      </c>
      <c r="R314" s="116"/>
      <c r="S314"/>
      <c r="T314"/>
      <c r="U314" s="117"/>
      <c r="V314" s="555"/>
      <c r="W314" s="188"/>
      <c r="X314" s="116"/>
      <c r="Y314" s="121" t="s">
        <v>426</v>
      </c>
      <c r="Z314" s="122" t="s">
        <v>427</v>
      </c>
      <c r="AA314" s="119" t="s">
        <v>428</v>
      </c>
      <c r="AB314" s="122" t="s">
        <v>438</v>
      </c>
      <c r="AC314" s="116"/>
      <c r="AD314"/>
      <c r="AE314"/>
      <c r="AF314" s="117"/>
      <c r="AG314" s="555"/>
      <c r="AH314" s="188"/>
      <c r="AI314" s="116"/>
      <c r="AJ314" s="121" t="s">
        <v>426</v>
      </c>
      <c r="AK314" s="122" t="s">
        <v>427</v>
      </c>
      <c r="AL314" s="119" t="s">
        <v>428</v>
      </c>
      <c r="AM314" s="122" t="s">
        <v>438</v>
      </c>
      <c r="AN314" s="116"/>
      <c r="AO314"/>
      <c r="AP314"/>
      <c r="AQ314" s="117"/>
      <c r="AR314" s="555"/>
      <c r="AS314" s="188"/>
      <c r="AT314" s="116"/>
      <c r="AU314" s="121" t="s">
        <v>426</v>
      </c>
      <c r="AV314" s="122" t="s">
        <v>427</v>
      </c>
      <c r="AW314" s="119" t="s">
        <v>428</v>
      </c>
      <c r="AX314" s="122" t="s">
        <v>438</v>
      </c>
      <c r="AY314" s="116"/>
      <c r="AZ314"/>
      <c r="BA314"/>
      <c r="BB314" s="117"/>
      <c r="BC314" s="555"/>
      <c r="BD314" s="236"/>
      <c r="BE314" s="237"/>
      <c r="BF314" s="121" t="s">
        <v>426</v>
      </c>
      <c r="BG314" s="122" t="s">
        <v>427</v>
      </c>
      <c r="BH314" s="119" t="s">
        <v>428</v>
      </c>
      <c r="BI314" s="122" t="s">
        <v>438</v>
      </c>
      <c r="BJ314" s="237"/>
      <c r="BK314" s="237"/>
      <c r="BL314" s="237"/>
      <c r="BM314" s="237"/>
      <c r="BN314" s="237"/>
      <c r="BO314" s="237"/>
      <c r="BP314" s="238"/>
      <c r="BQ314" s="248"/>
      <c r="BR314" s="249"/>
      <c r="BS314" s="555"/>
    </row>
    <row r="315" spans="1:71" s="186" customFormat="1" x14ac:dyDescent="0.25">
      <c r="A315" s="188"/>
      <c r="B315" s="116"/>
      <c r="C315" s="116"/>
      <c r="D315" s="116"/>
      <c r="E315" s="116"/>
      <c r="F315" s="116"/>
      <c r="G315" s="116"/>
      <c r="H315"/>
      <c r="I315"/>
      <c r="J315" s="117"/>
      <c r="K315" s="555"/>
      <c r="L315" s="188"/>
      <c r="M315" s="116"/>
      <c r="N315" s="116"/>
      <c r="O315" s="116"/>
      <c r="P315" s="116"/>
      <c r="Q315" s="116"/>
      <c r="R315" s="116"/>
      <c r="S315"/>
      <c r="T315"/>
      <c r="U315" s="117"/>
      <c r="V315" s="555"/>
      <c r="W315" s="188"/>
      <c r="X315" s="116"/>
      <c r="Y315" s="116"/>
      <c r="Z315" s="116"/>
      <c r="AA315" s="116"/>
      <c r="AB315" s="116"/>
      <c r="AC315" s="116"/>
      <c r="AD315"/>
      <c r="AE315"/>
      <c r="AF315" s="117"/>
      <c r="AG315" s="555"/>
      <c r="AH315" s="188"/>
      <c r="AI315" s="116"/>
      <c r="AJ315" s="116"/>
      <c r="AK315" s="116"/>
      <c r="AL315" s="116"/>
      <c r="AM315" s="116"/>
      <c r="AN315" s="116"/>
      <c r="AO315"/>
      <c r="AP315"/>
      <c r="AQ315" s="117"/>
      <c r="AR315" s="555"/>
      <c r="AS315" s="188"/>
      <c r="AT315" s="116"/>
      <c r="AU315" s="116"/>
      <c r="AV315" s="116"/>
      <c r="AW315" s="116"/>
      <c r="AX315" s="116"/>
      <c r="AY315" s="116"/>
      <c r="AZ315"/>
      <c r="BA315"/>
      <c r="BB315" s="117"/>
      <c r="BC315" s="555"/>
      <c r="BD315" s="236"/>
      <c r="BE315" s="237"/>
      <c r="BF315" s="237"/>
      <c r="BG315" s="237"/>
      <c r="BH315" s="237"/>
      <c r="BI315" s="237"/>
      <c r="BJ315" s="237"/>
      <c r="BK315" s="237"/>
      <c r="BL315" s="237"/>
      <c r="BM315" s="237"/>
      <c r="BN315" s="237"/>
      <c r="BO315" s="237"/>
      <c r="BP315" s="238"/>
      <c r="BQ315" s="248"/>
      <c r="BR315" s="249"/>
      <c r="BS315" s="555"/>
    </row>
    <row r="316" spans="1:71" s="186" customFormat="1" x14ac:dyDescent="0.25">
      <c r="A316" s="188"/>
      <c r="B316" s="116"/>
      <c r="C316" s="116"/>
      <c r="D316" s="116"/>
      <c r="E316" s="116"/>
      <c r="F316" s="116"/>
      <c r="G316" s="116"/>
      <c r="H316"/>
      <c r="I316"/>
      <c r="J316" s="117"/>
      <c r="K316" s="555"/>
      <c r="L316" s="188"/>
      <c r="M316" s="116"/>
      <c r="N316" s="116"/>
      <c r="O316" s="116"/>
      <c r="P316" s="116"/>
      <c r="Q316" s="116"/>
      <c r="R316" s="116"/>
      <c r="S316"/>
      <c r="T316"/>
      <c r="U316" s="117"/>
      <c r="V316" s="555"/>
      <c r="W316" s="188"/>
      <c r="X316" s="116"/>
      <c r="Y316" s="116"/>
      <c r="Z316" s="116"/>
      <c r="AA316" s="116"/>
      <c r="AB316" s="116"/>
      <c r="AC316" s="116"/>
      <c r="AD316"/>
      <c r="AE316"/>
      <c r="AF316" s="117"/>
      <c r="AG316" s="555"/>
      <c r="AH316" s="188"/>
      <c r="AI316" s="116"/>
      <c r="AJ316" s="116"/>
      <c r="AK316" s="116"/>
      <c r="AL316" s="116"/>
      <c r="AM316" s="116"/>
      <c r="AN316" s="116"/>
      <c r="AO316"/>
      <c r="AP316"/>
      <c r="AQ316" s="117"/>
      <c r="AR316" s="555"/>
      <c r="AS316" s="188"/>
      <c r="AT316" s="116"/>
      <c r="AU316" s="116"/>
      <c r="AV316" s="116"/>
      <c r="AW316" s="116"/>
      <c r="AX316" s="116"/>
      <c r="AY316" s="116"/>
      <c r="AZ316"/>
      <c r="BA316"/>
      <c r="BB316" s="117"/>
      <c r="BC316" s="555"/>
      <c r="BD316" s="236"/>
      <c r="BE316" s="237"/>
      <c r="BF316" s="237"/>
      <c r="BG316" s="237"/>
      <c r="BH316" s="237"/>
      <c r="BI316" s="237"/>
      <c r="BJ316" s="237"/>
      <c r="BK316" s="237"/>
      <c r="BL316" s="237"/>
      <c r="BM316" s="237"/>
      <c r="BN316" s="237"/>
      <c r="BO316" s="237"/>
      <c r="BP316" s="238"/>
      <c r="BQ316" s="248"/>
      <c r="BR316" s="249"/>
      <c r="BS316" s="555"/>
    </row>
    <row r="317" spans="1:71" s="186" customFormat="1" x14ac:dyDescent="0.25">
      <c r="A317" s="188"/>
      <c r="B317" s="116" t="s">
        <v>600</v>
      </c>
      <c r="C317" s="116"/>
      <c r="D317" s="116"/>
      <c r="E317" s="123" t="s">
        <v>604</v>
      </c>
      <c r="F317" s="123"/>
      <c r="G317" s="116"/>
      <c r="H317"/>
      <c r="I317"/>
      <c r="J317" s="117"/>
      <c r="K317" s="555"/>
      <c r="L317" s="188"/>
      <c r="M317" s="116"/>
      <c r="N317" s="116"/>
      <c r="O317" s="116"/>
      <c r="P317" s="123"/>
      <c r="Q317" s="123"/>
      <c r="R317" s="116"/>
      <c r="S317"/>
      <c r="T317"/>
      <c r="U317" s="117"/>
      <c r="V317" s="555"/>
      <c r="W317" s="188"/>
      <c r="X317" s="116"/>
      <c r="Y317" s="116"/>
      <c r="Z317" s="116"/>
      <c r="AA317" s="123"/>
      <c r="AB317" s="123"/>
      <c r="AC317" s="116"/>
      <c r="AD317"/>
      <c r="AE317"/>
      <c r="AF317" s="117"/>
      <c r="AG317" s="555"/>
      <c r="AH317" s="188"/>
      <c r="AI317" s="116"/>
      <c r="AJ317" s="116"/>
      <c r="AK317" s="116"/>
      <c r="AL317" s="123"/>
      <c r="AM317" s="123"/>
      <c r="AN317" s="116"/>
      <c r="AO317"/>
      <c r="AP317"/>
      <c r="AQ317" s="117"/>
      <c r="AR317" s="555"/>
      <c r="AS317" s="188"/>
      <c r="AT317" s="116"/>
      <c r="AU317" s="116"/>
      <c r="AV317" s="116"/>
      <c r="AW317" s="123"/>
      <c r="AX317" s="123"/>
      <c r="AY317" s="116"/>
      <c r="AZ317"/>
      <c r="BA317"/>
      <c r="BB317" s="117"/>
      <c r="BC317" s="555"/>
      <c r="BD317" s="236"/>
      <c r="BE317" s="237"/>
      <c r="BF317" s="237"/>
      <c r="BG317" s="237"/>
      <c r="BH317" s="239"/>
      <c r="BI317" s="239"/>
      <c r="BJ317" s="237"/>
      <c r="BK317" s="237"/>
      <c r="BL317" s="237"/>
      <c r="BM317" s="237"/>
      <c r="BN317" s="237"/>
      <c r="BO317" s="237"/>
      <c r="BP317" s="238"/>
      <c r="BQ317" s="248"/>
      <c r="BR317" s="249"/>
      <c r="BS317" s="555"/>
    </row>
    <row r="318" spans="1:71" s="186" customFormat="1" ht="18.75" x14ac:dyDescent="0.3">
      <c r="A318" s="188"/>
      <c r="B318" s="124" t="s">
        <v>358</v>
      </c>
      <c r="C318" s="124"/>
      <c r="D318" s="125"/>
      <c r="E318" s="125" t="s">
        <v>603</v>
      </c>
      <c r="F318" s="125"/>
      <c r="G318" s="116"/>
      <c r="H318"/>
      <c r="I318"/>
      <c r="J318" s="117"/>
      <c r="K318" s="555"/>
      <c r="L318" s="188"/>
      <c r="M318" s="124" t="s">
        <v>358</v>
      </c>
      <c r="N318" s="124"/>
      <c r="O318" s="125"/>
      <c r="P318" s="125" t="s">
        <v>359</v>
      </c>
      <c r="Q318" s="125"/>
      <c r="R318" s="116"/>
      <c r="S318"/>
      <c r="T318"/>
      <c r="U318" s="117"/>
      <c r="V318" s="555"/>
      <c r="W318" s="188"/>
      <c r="X318" s="124" t="s">
        <v>358</v>
      </c>
      <c r="Y318" s="124"/>
      <c r="Z318" s="125"/>
      <c r="AA318" s="125" t="s">
        <v>359</v>
      </c>
      <c r="AB318" s="125"/>
      <c r="AC318" s="116"/>
      <c r="AD318"/>
      <c r="AE318"/>
      <c r="AF318" s="117"/>
      <c r="AG318" s="555"/>
      <c r="AH318" s="188"/>
      <c r="AI318" s="124" t="s">
        <v>358</v>
      </c>
      <c r="AJ318" s="124"/>
      <c r="AK318" s="125"/>
      <c r="AL318" s="125" t="s">
        <v>359</v>
      </c>
      <c r="AM318" s="125"/>
      <c r="AN318" s="116"/>
      <c r="AO318"/>
      <c r="AP318"/>
      <c r="AQ318" s="117"/>
      <c r="AR318" s="555"/>
      <c r="AS318" s="188"/>
      <c r="AT318" s="124" t="s">
        <v>358</v>
      </c>
      <c r="AU318" s="124"/>
      <c r="AV318" s="125"/>
      <c r="AW318" s="125" t="s">
        <v>359</v>
      </c>
      <c r="AX318" s="125"/>
      <c r="AY318" s="116"/>
      <c r="AZ318"/>
      <c r="BA318"/>
      <c r="BB318" s="117"/>
      <c r="BC318" s="555"/>
      <c r="BD318" s="236"/>
      <c r="BE318" s="240" t="s">
        <v>358</v>
      </c>
      <c r="BF318" s="240"/>
      <c r="BG318" s="241"/>
      <c r="BH318" s="241" t="s">
        <v>359</v>
      </c>
      <c r="BI318" s="241"/>
      <c r="BJ318" s="237"/>
      <c r="BK318" s="237"/>
      <c r="BL318" s="237"/>
      <c r="BM318" s="237"/>
      <c r="BN318" s="237"/>
      <c r="BO318" s="237"/>
      <c r="BP318" s="238"/>
      <c r="BQ318" s="248"/>
      <c r="BR318" s="249"/>
      <c r="BS318" s="555"/>
    </row>
    <row r="319" spans="1:71" s="186" customFormat="1" x14ac:dyDescent="0.25">
      <c r="A319" s="188"/>
      <c r="B319" s="116"/>
      <c r="C319" s="116"/>
      <c r="D319" s="116"/>
      <c r="E319" s="116"/>
      <c r="F319" s="116"/>
      <c r="G319" s="116"/>
      <c r="H319" s="116"/>
      <c r="I319" s="116"/>
      <c r="J319" s="117"/>
      <c r="K319" s="555"/>
      <c r="L319" s="188"/>
      <c r="M319" s="116"/>
      <c r="N319" s="116"/>
      <c r="O319" s="116"/>
      <c r="P319" s="116"/>
      <c r="Q319" s="116"/>
      <c r="R319" s="116"/>
      <c r="S319" s="116"/>
      <c r="T319" s="116"/>
      <c r="U319" s="117"/>
      <c r="V319" s="555"/>
      <c r="W319" s="188"/>
      <c r="X319" s="116"/>
      <c r="Y319" s="116"/>
      <c r="Z319" s="116"/>
      <c r="AA319" s="116"/>
      <c r="AB319" s="116"/>
      <c r="AC319" s="116"/>
      <c r="AD319" s="116"/>
      <c r="AE319" s="116"/>
      <c r="AF319" s="117"/>
      <c r="AG319" s="555"/>
      <c r="AH319" s="188"/>
      <c r="AI319" s="116"/>
      <c r="AJ319" s="116"/>
      <c r="AK319" s="116"/>
      <c r="AL319" s="116"/>
      <c r="AM319" s="116"/>
      <c r="AN319" s="116"/>
      <c r="AO319" s="116"/>
      <c r="AP319" s="116"/>
      <c r="AQ319" s="117"/>
      <c r="AR319" s="555"/>
      <c r="AS319" s="188"/>
      <c r="AT319" s="116"/>
      <c r="AU319" s="116"/>
      <c r="AV319" s="116"/>
      <c r="AW319" s="116"/>
      <c r="AX319" s="116"/>
      <c r="AY319" s="116"/>
      <c r="AZ319" s="116"/>
      <c r="BA319" s="116"/>
      <c r="BB319" s="117"/>
      <c r="BC319" s="555"/>
      <c r="BD319" s="236"/>
      <c r="BE319" s="237"/>
      <c r="BF319" s="237"/>
      <c r="BG319" s="237"/>
      <c r="BH319" s="237"/>
      <c r="BI319" s="237"/>
      <c r="BJ319" s="237"/>
      <c r="BK319" s="237"/>
      <c r="BL319" s="237"/>
      <c r="BM319" s="237"/>
      <c r="BN319" s="237"/>
      <c r="BO319" s="237"/>
      <c r="BP319" s="238"/>
      <c r="BQ319" s="248"/>
      <c r="BR319" s="249"/>
      <c r="BS319" s="555"/>
    </row>
    <row r="320" spans="1:71" s="186" customFormat="1" x14ac:dyDescent="0.25">
      <c r="A320" s="558"/>
      <c r="B320" s="558"/>
      <c r="C320" s="558"/>
      <c r="D320" s="558"/>
      <c r="E320" s="558"/>
      <c r="F320" s="558"/>
      <c r="G320" s="558"/>
      <c r="H320" s="558"/>
      <c r="I320" s="558"/>
      <c r="J320" s="558"/>
      <c r="K320" s="558"/>
      <c r="L320" s="558"/>
      <c r="M320" s="558"/>
      <c r="N320" s="558"/>
      <c r="O320" s="558"/>
      <c r="P320" s="558"/>
      <c r="Q320" s="558"/>
      <c r="R320" s="558"/>
      <c r="S320" s="558"/>
      <c r="T320" s="558"/>
      <c r="U320" s="558"/>
      <c r="V320" s="558"/>
      <c r="W320" s="558"/>
      <c r="X320" s="558"/>
      <c r="Y320" s="558"/>
      <c r="Z320" s="558"/>
      <c r="AA320" s="558"/>
      <c r="AB320" s="558"/>
      <c r="AC320" s="558"/>
      <c r="AD320" s="558"/>
      <c r="AE320" s="558"/>
      <c r="AF320" s="558"/>
      <c r="AG320" s="558"/>
      <c r="AH320" s="558"/>
      <c r="AI320" s="558"/>
      <c r="AJ320" s="558"/>
      <c r="AK320" s="558"/>
      <c r="AL320" s="558"/>
      <c r="AM320" s="558"/>
      <c r="AN320" s="558"/>
      <c r="AO320" s="558"/>
      <c r="AP320" s="558"/>
      <c r="AQ320" s="558"/>
      <c r="AR320" s="558"/>
      <c r="AS320" s="558"/>
      <c r="AT320" s="558"/>
      <c r="AU320" s="558"/>
      <c r="AV320" s="558"/>
      <c r="AW320" s="558"/>
      <c r="AX320" s="558"/>
      <c r="AY320" s="558"/>
      <c r="AZ320" s="558"/>
      <c r="BA320" s="558"/>
      <c r="BB320" s="558"/>
      <c r="BC320" s="558"/>
      <c r="BD320" s="558"/>
      <c r="BE320" s="558"/>
      <c r="BF320" s="558"/>
      <c r="BG320" s="558"/>
      <c r="BH320" s="558"/>
      <c r="BI320" s="558"/>
      <c r="BJ320" s="558"/>
      <c r="BK320" s="558"/>
      <c r="BL320" s="558"/>
      <c r="BM320" s="558"/>
      <c r="BN320" s="558"/>
      <c r="BO320" s="558"/>
      <c r="BP320" s="558"/>
      <c r="BQ320" s="558"/>
      <c r="BR320" s="559"/>
      <c r="BS320" s="250"/>
    </row>
    <row r="321" spans="1:71" s="186" customFormat="1" ht="15.75" thickBot="1" x14ac:dyDescent="0.3">
      <c r="A321" s="188"/>
      <c r="B321" s="116"/>
      <c r="C321" s="116"/>
      <c r="D321" s="116"/>
      <c r="E321" s="116"/>
      <c r="F321" s="116"/>
      <c r="G321" s="116"/>
      <c r="H321" s="116"/>
      <c r="I321" s="116"/>
      <c r="J321" s="116"/>
      <c r="K321" s="555"/>
      <c r="L321" s="188"/>
      <c r="M321" s="116"/>
      <c r="N321" s="116"/>
      <c r="O321" s="116"/>
      <c r="P321" s="116"/>
      <c r="Q321" s="116"/>
      <c r="R321" s="116"/>
      <c r="S321" s="116"/>
      <c r="T321" s="116"/>
      <c r="U321" s="116"/>
      <c r="V321" s="555"/>
      <c r="W321" s="188"/>
      <c r="X321" s="116"/>
      <c r="Y321" s="116"/>
      <c r="Z321" s="116"/>
      <c r="AA321" s="116"/>
      <c r="AB321" s="116"/>
      <c r="AC321" s="116"/>
      <c r="AD321" s="116"/>
      <c r="AE321" s="116"/>
      <c r="AF321" s="116"/>
      <c r="AG321" s="555"/>
      <c r="AH321" s="188"/>
      <c r="AI321" s="116"/>
      <c r="AJ321" s="116"/>
      <c r="AK321" s="116"/>
      <c r="AL321" s="116"/>
      <c r="AM321" s="116"/>
      <c r="AN321" s="116"/>
      <c r="AO321" s="116"/>
      <c r="AP321" s="116"/>
      <c r="AQ321" s="116"/>
      <c r="AR321" s="555"/>
      <c r="AS321" s="188"/>
      <c r="AT321" s="116"/>
      <c r="AU321" s="116"/>
      <c r="AV321" s="116"/>
      <c r="AW321" s="116"/>
      <c r="AX321" s="116"/>
      <c r="AY321" s="116"/>
      <c r="AZ321" s="116"/>
      <c r="BA321" s="116"/>
      <c r="BB321" s="116"/>
      <c r="BC321" s="555"/>
      <c r="BD321" s="236"/>
      <c r="BE321" s="237"/>
      <c r="BF321" s="237"/>
      <c r="BG321" s="237"/>
      <c r="BH321" s="237"/>
      <c r="BI321" s="237"/>
      <c r="BJ321" s="237"/>
      <c r="BK321" s="237"/>
      <c r="BL321" s="237"/>
      <c r="BM321" s="237"/>
      <c r="BN321" s="237"/>
      <c r="BO321" s="237"/>
      <c r="BP321" s="237"/>
      <c r="BQ321" s="245"/>
      <c r="BR321" s="249"/>
      <c r="BS321" s="555"/>
    </row>
    <row r="322" spans="1:71" s="186" customFormat="1" ht="15.75" customHeight="1" thickBot="1" x14ac:dyDescent="0.3">
      <c r="A322" s="188"/>
      <c r="B322" s="569" t="s">
        <v>399</v>
      </c>
      <c r="C322" s="570"/>
      <c r="D322" s="571" t="s">
        <v>440</v>
      </c>
      <c r="E322" s="572"/>
      <c r="F322" s="572"/>
      <c r="G322" s="573"/>
      <c r="H322"/>
      <c r="I322"/>
      <c r="J322" s="117"/>
      <c r="K322" s="555"/>
      <c r="L322" s="188"/>
      <c r="M322" s="569" t="s">
        <v>399</v>
      </c>
      <c r="N322" s="570"/>
      <c r="O322" s="571" t="s">
        <v>440</v>
      </c>
      <c r="P322" s="572"/>
      <c r="Q322" s="572"/>
      <c r="R322" s="573"/>
      <c r="S322"/>
      <c r="T322"/>
      <c r="U322" s="117"/>
      <c r="V322" s="555"/>
      <c r="W322" s="188"/>
      <c r="X322" s="569" t="s">
        <v>399</v>
      </c>
      <c r="Y322" s="570"/>
      <c r="Z322" s="571" t="s">
        <v>440</v>
      </c>
      <c r="AA322" s="572"/>
      <c r="AB322" s="572"/>
      <c r="AC322" s="573"/>
      <c r="AD322"/>
      <c r="AE322"/>
      <c r="AF322" s="117"/>
      <c r="AG322" s="555"/>
      <c r="AH322" s="188"/>
      <c r="AI322" s="569" t="s">
        <v>399</v>
      </c>
      <c r="AJ322" s="570"/>
      <c r="AK322" s="571" t="s">
        <v>440</v>
      </c>
      <c r="AL322" s="572"/>
      <c r="AM322" s="572"/>
      <c r="AN322" s="573"/>
      <c r="AO322"/>
      <c r="AP322"/>
      <c r="AQ322" s="117"/>
      <c r="AR322" s="555"/>
      <c r="AS322" s="188"/>
      <c r="AT322" s="569" t="s">
        <v>399</v>
      </c>
      <c r="AU322" s="570"/>
      <c r="AV322" s="571" t="s">
        <v>440</v>
      </c>
      <c r="AW322" s="572"/>
      <c r="AX322" s="572"/>
      <c r="AY322" s="573"/>
      <c r="AZ322"/>
      <c r="BA322"/>
      <c r="BB322" s="117"/>
      <c r="BC322" s="555"/>
      <c r="BD322" s="236"/>
      <c r="BE322" s="569" t="s">
        <v>399</v>
      </c>
      <c r="BF322" s="570"/>
      <c r="BG322" s="571" t="s">
        <v>440</v>
      </c>
      <c r="BH322" s="572"/>
      <c r="BI322" s="572"/>
      <c r="BJ322" s="573"/>
      <c r="BK322" s="237"/>
      <c r="BL322" s="237"/>
      <c r="BM322" s="237"/>
      <c r="BN322" s="237"/>
      <c r="BO322" s="237"/>
      <c r="BP322" s="238"/>
      <c r="BQ322" s="246"/>
      <c r="BR322" s="249"/>
      <c r="BS322" s="555"/>
    </row>
    <row r="323" spans="1:71" s="186" customFormat="1" ht="53.25" customHeight="1" thickBot="1" x14ac:dyDescent="0.3">
      <c r="A323" s="188"/>
      <c r="B323" s="574" t="s">
        <v>443</v>
      </c>
      <c r="C323" s="575"/>
      <c r="D323" s="576" t="str">
        <f>'MRC CONTRATACIÓN - COVID19'!D45</f>
        <v>Posibilidad de Omitir la  publicación  de los procesos de contratación en  las plataformas electrónicas del SECOP, favoreciendo a terceros para obtener beneficios particulares.</v>
      </c>
      <c r="E323" s="577"/>
      <c r="F323" s="577"/>
      <c r="G323" s="578"/>
      <c r="H323"/>
      <c r="I323"/>
      <c r="J323" s="117"/>
      <c r="K323" s="555"/>
      <c r="L323" s="188"/>
      <c r="M323" s="574" t="s">
        <v>443</v>
      </c>
      <c r="N323" s="575"/>
      <c r="O323" s="576" t="str">
        <f>$D323</f>
        <v>Posibilidad de Omitir la  publicación  de los procesos de contratación en  las plataformas electrónicas del SECOP, favoreciendo a terceros para obtener beneficios particulares.</v>
      </c>
      <c r="P323" s="577"/>
      <c r="Q323" s="577"/>
      <c r="R323" s="578"/>
      <c r="S323"/>
      <c r="T323"/>
      <c r="U323" s="117"/>
      <c r="V323" s="555"/>
      <c r="W323" s="188"/>
      <c r="X323" s="574" t="s">
        <v>443</v>
      </c>
      <c r="Y323" s="575"/>
      <c r="Z323" s="576" t="str">
        <f>$D323</f>
        <v>Posibilidad de Omitir la  publicación  de los procesos de contratación en  las plataformas electrónicas del SECOP, favoreciendo a terceros para obtener beneficios particulares.</v>
      </c>
      <c r="AA323" s="577"/>
      <c r="AB323" s="577"/>
      <c r="AC323" s="578"/>
      <c r="AD323"/>
      <c r="AE323"/>
      <c r="AF323" s="117"/>
      <c r="AG323" s="555"/>
      <c r="AH323" s="188"/>
      <c r="AI323" s="574" t="s">
        <v>443</v>
      </c>
      <c r="AJ323" s="575"/>
      <c r="AK323" s="576" t="str">
        <f>$D323</f>
        <v>Posibilidad de Omitir la  publicación  de los procesos de contratación en  las plataformas electrónicas del SECOP, favoreciendo a terceros para obtener beneficios particulares.</v>
      </c>
      <c r="AL323" s="577"/>
      <c r="AM323" s="577"/>
      <c r="AN323" s="578"/>
      <c r="AO323"/>
      <c r="AP323"/>
      <c r="AQ323" s="117"/>
      <c r="AR323" s="555"/>
      <c r="AS323" s="188"/>
      <c r="AT323" s="574" t="s">
        <v>443</v>
      </c>
      <c r="AU323" s="575"/>
      <c r="AV323" s="576" t="str">
        <f>$D323</f>
        <v>Posibilidad de Omitir la  publicación  de los procesos de contratación en  las plataformas electrónicas del SECOP, favoreciendo a terceros para obtener beneficios particulares.</v>
      </c>
      <c r="AW323" s="577"/>
      <c r="AX323" s="577"/>
      <c r="AY323" s="578"/>
      <c r="AZ323"/>
      <c r="BA323"/>
      <c r="BB323" s="117"/>
      <c r="BC323" s="555"/>
      <c r="BD323" s="236"/>
      <c r="BE323" s="574" t="s">
        <v>443</v>
      </c>
      <c r="BF323" s="575"/>
      <c r="BG323" s="576" t="str">
        <f>$D323</f>
        <v>Posibilidad de Omitir la  publicación  de los procesos de contratación en  las plataformas electrónicas del SECOP, favoreciendo a terceros para obtener beneficios particulares.</v>
      </c>
      <c r="BH323" s="577"/>
      <c r="BI323" s="577"/>
      <c r="BJ323" s="578"/>
      <c r="BK323" s="237"/>
      <c r="BL323" s="237"/>
      <c r="BM323" s="237"/>
      <c r="BN323" s="237"/>
      <c r="BO323" s="237"/>
      <c r="BP323" s="238"/>
      <c r="BQ323" s="246"/>
      <c r="BR323" s="249"/>
      <c r="BS323" s="555"/>
    </row>
    <row r="324" spans="1:71" s="186" customFormat="1" ht="15.75" customHeight="1" thickBot="1" x14ac:dyDescent="0.3">
      <c r="A324" s="188"/>
      <c r="B324" s="579" t="s">
        <v>401</v>
      </c>
      <c r="C324" s="580"/>
      <c r="D324" s="571" t="s">
        <v>601</v>
      </c>
      <c r="E324" s="572"/>
      <c r="F324" s="572"/>
      <c r="G324" s="573"/>
      <c r="H324"/>
      <c r="I324"/>
      <c r="J324" s="117"/>
      <c r="K324" s="555"/>
      <c r="L324" s="188"/>
      <c r="M324" s="579" t="s">
        <v>401</v>
      </c>
      <c r="N324" s="580"/>
      <c r="O324" s="571"/>
      <c r="P324" s="572"/>
      <c r="Q324" s="572"/>
      <c r="R324" s="573"/>
      <c r="S324"/>
      <c r="T324"/>
      <c r="U324" s="117"/>
      <c r="V324" s="555"/>
      <c r="W324" s="188"/>
      <c r="X324" s="579" t="s">
        <v>401</v>
      </c>
      <c r="Y324" s="580"/>
      <c r="Z324" s="571"/>
      <c r="AA324" s="572"/>
      <c r="AB324" s="572"/>
      <c r="AC324" s="573"/>
      <c r="AD324"/>
      <c r="AE324"/>
      <c r="AF324" s="117"/>
      <c r="AG324" s="555"/>
      <c r="AH324" s="188"/>
      <c r="AI324" s="579" t="s">
        <v>401</v>
      </c>
      <c r="AJ324" s="580"/>
      <c r="AK324" s="571"/>
      <c r="AL324" s="572"/>
      <c r="AM324" s="572"/>
      <c r="AN324" s="573"/>
      <c r="AO324"/>
      <c r="AP324"/>
      <c r="AQ324" s="117"/>
      <c r="AR324" s="555"/>
      <c r="AS324" s="188"/>
      <c r="AT324" s="579" t="s">
        <v>401</v>
      </c>
      <c r="AU324" s="580"/>
      <c r="AV324" s="571"/>
      <c r="AW324" s="572"/>
      <c r="AX324" s="572"/>
      <c r="AY324" s="573"/>
      <c r="AZ324"/>
      <c r="BA324"/>
      <c r="BB324" s="117"/>
      <c r="BC324" s="555"/>
      <c r="BD324" s="236"/>
      <c r="BE324" s="579" t="s">
        <v>401</v>
      </c>
      <c r="BF324" s="580"/>
      <c r="BG324" s="571"/>
      <c r="BH324" s="572"/>
      <c r="BI324" s="572"/>
      <c r="BJ324" s="573"/>
      <c r="BK324" s="237"/>
      <c r="BL324" s="237"/>
      <c r="BM324" s="237"/>
      <c r="BN324" s="237"/>
      <c r="BO324" s="237"/>
      <c r="BP324" s="238"/>
      <c r="BQ324" s="246"/>
      <c r="BR324" s="249"/>
      <c r="BS324" s="555"/>
    </row>
    <row r="325" spans="1:71" s="186" customFormat="1" ht="15.75" customHeight="1" thickBot="1" x14ac:dyDescent="0.3">
      <c r="A325" s="188"/>
      <c r="B325" s="581" t="s">
        <v>402</v>
      </c>
      <c r="C325" s="582"/>
      <c r="D325" s="571" t="s">
        <v>600</v>
      </c>
      <c r="E325" s="572"/>
      <c r="F325" s="572"/>
      <c r="G325" s="573"/>
      <c r="H325"/>
      <c r="I325"/>
      <c r="J325" s="117"/>
      <c r="K325" s="555"/>
      <c r="L325" s="188"/>
      <c r="M325" s="581" t="s">
        <v>402</v>
      </c>
      <c r="N325" s="582"/>
      <c r="O325" s="571" t="s">
        <v>608</v>
      </c>
      <c r="P325" s="572"/>
      <c r="Q325" s="572"/>
      <c r="R325" s="573"/>
      <c r="S325"/>
      <c r="T325"/>
      <c r="U325" s="117"/>
      <c r="V325" s="555"/>
      <c r="W325" s="188"/>
      <c r="X325" s="581" t="s">
        <v>402</v>
      </c>
      <c r="Y325" s="582"/>
      <c r="Z325" s="616" t="s">
        <v>614</v>
      </c>
      <c r="AA325" s="617"/>
      <c r="AB325" s="617"/>
      <c r="AC325" s="618"/>
      <c r="AD325"/>
      <c r="AE325"/>
      <c r="AF325" s="117"/>
      <c r="AG325" s="555"/>
      <c r="AH325" s="188"/>
      <c r="AI325" s="581" t="s">
        <v>402</v>
      </c>
      <c r="AJ325" s="582"/>
      <c r="AK325" s="616" t="s">
        <v>606</v>
      </c>
      <c r="AL325" s="617"/>
      <c r="AM325" s="617"/>
      <c r="AN325" s="618"/>
      <c r="AO325"/>
      <c r="AP325"/>
      <c r="AQ325" s="117"/>
      <c r="AR325" s="555"/>
      <c r="AS325" s="188"/>
      <c r="AT325" s="581" t="s">
        <v>402</v>
      </c>
      <c r="AU325" s="582"/>
      <c r="AV325" s="571"/>
      <c r="AW325" s="572"/>
      <c r="AX325" s="572"/>
      <c r="AY325" s="573"/>
      <c r="AZ325"/>
      <c r="BA325"/>
      <c r="BB325" s="117"/>
      <c r="BC325" s="555"/>
      <c r="BD325" s="236"/>
      <c r="BE325" s="581" t="s">
        <v>402</v>
      </c>
      <c r="BF325" s="582"/>
      <c r="BG325" s="571"/>
      <c r="BH325" s="572"/>
      <c r="BI325" s="572"/>
      <c r="BJ325" s="573"/>
      <c r="BK325" s="237"/>
      <c r="BL325" s="237"/>
      <c r="BM325" s="237"/>
      <c r="BN325" s="237"/>
      <c r="BO325" s="237"/>
      <c r="BP325" s="238"/>
      <c r="BQ325" s="246"/>
      <c r="BR325" s="249"/>
      <c r="BS325" s="555"/>
    </row>
    <row r="326" spans="1:71" s="186" customFormat="1" ht="15.75" thickBot="1" x14ac:dyDescent="0.3">
      <c r="A326" s="188"/>
      <c r="B326" s="583" t="s">
        <v>403</v>
      </c>
      <c r="C326" s="584"/>
      <c r="D326" s="571" t="s">
        <v>602</v>
      </c>
      <c r="E326" s="572"/>
      <c r="F326" s="572"/>
      <c r="G326" s="573"/>
      <c r="H326"/>
      <c r="I326"/>
      <c r="J326" s="117"/>
      <c r="K326" s="555"/>
      <c r="L326" s="188"/>
      <c r="M326" s="583" t="s">
        <v>403</v>
      </c>
      <c r="N326" s="584"/>
      <c r="O326" s="571"/>
      <c r="P326" s="572"/>
      <c r="Q326" s="572"/>
      <c r="R326" s="573"/>
      <c r="S326"/>
      <c r="T326"/>
      <c r="U326" s="117"/>
      <c r="V326" s="555"/>
      <c r="W326" s="188"/>
      <c r="X326" s="583" t="s">
        <v>403</v>
      </c>
      <c r="Y326" s="584"/>
      <c r="Z326" s="616" t="s">
        <v>602</v>
      </c>
      <c r="AA326" s="617"/>
      <c r="AB326" s="617"/>
      <c r="AC326" s="618"/>
      <c r="AD326"/>
      <c r="AE326"/>
      <c r="AF326" s="117"/>
      <c r="AG326" s="555"/>
      <c r="AH326" s="188"/>
      <c r="AI326" s="583" t="s">
        <v>403</v>
      </c>
      <c r="AJ326" s="584"/>
      <c r="AK326" s="571"/>
      <c r="AL326" s="572"/>
      <c r="AM326" s="572"/>
      <c r="AN326" s="573"/>
      <c r="AO326"/>
      <c r="AP326"/>
      <c r="AQ326" s="117"/>
      <c r="AR326" s="555"/>
      <c r="AS326" s="188"/>
      <c r="AT326" s="583" t="s">
        <v>403</v>
      </c>
      <c r="AU326" s="584"/>
      <c r="AV326" s="571"/>
      <c r="AW326" s="572"/>
      <c r="AX326" s="572"/>
      <c r="AY326" s="573"/>
      <c r="AZ326"/>
      <c r="BA326"/>
      <c r="BB326" s="117"/>
      <c r="BC326" s="555"/>
      <c r="BD326" s="236"/>
      <c r="BE326" s="583" t="s">
        <v>403</v>
      </c>
      <c r="BF326" s="584"/>
      <c r="BG326" s="571"/>
      <c r="BH326" s="572"/>
      <c r="BI326" s="572"/>
      <c r="BJ326" s="573"/>
      <c r="BK326" s="237"/>
      <c r="BL326" s="237"/>
      <c r="BM326" s="237"/>
      <c r="BN326" s="237"/>
      <c r="BO326" s="237"/>
      <c r="BP326" s="238"/>
      <c r="BQ326" s="246"/>
      <c r="BR326" s="249"/>
      <c r="BS326" s="555"/>
    </row>
    <row r="327" spans="1:71" s="186" customFormat="1" x14ac:dyDescent="0.25">
      <c r="A327" s="188"/>
      <c r="B327" s="118"/>
      <c r="C327" s="116"/>
      <c r="D327" s="116"/>
      <c r="E327" s="116"/>
      <c r="F327" s="116"/>
      <c r="G327" s="116"/>
      <c r="H327" s="116"/>
      <c r="I327" s="116"/>
      <c r="J327" s="117"/>
      <c r="K327" s="555"/>
      <c r="L327" s="188"/>
      <c r="M327" s="118"/>
      <c r="N327" s="116"/>
      <c r="O327" s="116"/>
      <c r="P327" s="116"/>
      <c r="Q327" s="116"/>
      <c r="R327" s="116"/>
      <c r="S327" s="116"/>
      <c r="T327" s="116"/>
      <c r="U327" s="117"/>
      <c r="V327" s="555"/>
      <c r="W327" s="188"/>
      <c r="X327" s="118"/>
      <c r="Y327" s="116"/>
      <c r="Z327" s="116"/>
      <c r="AA327" s="116"/>
      <c r="AB327" s="116"/>
      <c r="AC327" s="116"/>
      <c r="AD327" s="116"/>
      <c r="AE327" s="116"/>
      <c r="AF327" s="117"/>
      <c r="AG327" s="555"/>
      <c r="AH327" s="188"/>
      <c r="AI327" s="118"/>
      <c r="AJ327" s="116"/>
      <c r="AK327" s="116"/>
      <c r="AL327" s="116"/>
      <c r="AM327" s="116"/>
      <c r="AN327" s="116"/>
      <c r="AO327" s="116"/>
      <c r="AP327" s="116"/>
      <c r="AQ327" s="117"/>
      <c r="AR327" s="555"/>
      <c r="AS327" s="188"/>
      <c r="AT327" s="118"/>
      <c r="AU327" s="116"/>
      <c r="AV327" s="116"/>
      <c r="AW327" s="116"/>
      <c r="AX327" s="116"/>
      <c r="AY327" s="116"/>
      <c r="AZ327" s="116"/>
      <c r="BA327" s="116"/>
      <c r="BB327" s="117"/>
      <c r="BC327" s="555"/>
      <c r="BD327" s="236"/>
      <c r="BE327" s="242"/>
      <c r="BF327" s="237"/>
      <c r="BG327" s="237"/>
      <c r="BH327" s="237"/>
      <c r="BI327" s="237"/>
      <c r="BJ327" s="237"/>
      <c r="BK327" s="237"/>
      <c r="BL327" s="237"/>
      <c r="BM327" s="237"/>
      <c r="BN327" s="237"/>
      <c r="BO327" s="237"/>
      <c r="BP327" s="238"/>
      <c r="BQ327" s="246"/>
      <c r="BR327" s="249"/>
      <c r="BS327" s="555"/>
    </row>
    <row r="328" spans="1:71" s="186" customFormat="1" ht="15.75" thickBot="1" x14ac:dyDescent="0.3">
      <c r="A328" s="188"/>
      <c r="B328" s="116"/>
      <c r="C328" s="116"/>
      <c r="D328" s="116"/>
      <c r="E328" s="116"/>
      <c r="F328" s="116"/>
      <c r="G328" s="116"/>
      <c r="H328" s="116"/>
      <c r="I328" s="116"/>
      <c r="J328" s="117"/>
      <c r="K328" s="555"/>
      <c r="L328" s="188"/>
      <c r="M328" s="116"/>
      <c r="N328" s="116"/>
      <c r="O328" s="116"/>
      <c r="P328" s="116"/>
      <c r="Q328" s="116"/>
      <c r="R328" s="116"/>
      <c r="S328" s="116"/>
      <c r="T328" s="116"/>
      <c r="U328" s="117"/>
      <c r="V328" s="555"/>
      <c r="W328" s="188"/>
      <c r="X328" s="116"/>
      <c r="Y328" s="116"/>
      <c r="Z328" s="116"/>
      <c r="AA328" s="116"/>
      <c r="AB328" s="116"/>
      <c r="AC328" s="116"/>
      <c r="AD328" s="116"/>
      <c r="AE328" s="116"/>
      <c r="AF328" s="117"/>
      <c r="AG328" s="555"/>
      <c r="AH328" s="188"/>
      <c r="AI328" s="116"/>
      <c r="AJ328" s="116"/>
      <c r="AK328" s="116"/>
      <c r="AL328" s="116"/>
      <c r="AM328" s="116"/>
      <c r="AN328" s="116"/>
      <c r="AO328" s="116"/>
      <c r="AP328" s="116"/>
      <c r="AQ328" s="117"/>
      <c r="AR328" s="555"/>
      <c r="AS328" s="188"/>
      <c r="AT328" s="116"/>
      <c r="AU328" s="116"/>
      <c r="AV328" s="116"/>
      <c r="AW328" s="116"/>
      <c r="AX328" s="116"/>
      <c r="AY328" s="116"/>
      <c r="AZ328" s="116"/>
      <c r="BA328" s="116"/>
      <c r="BB328" s="117"/>
      <c r="BC328" s="555"/>
      <c r="BD328" s="236"/>
      <c r="BE328" s="237"/>
      <c r="BF328" s="237"/>
      <c r="BG328" s="237"/>
      <c r="BH328" s="237"/>
      <c r="BI328" s="237"/>
      <c r="BJ328" s="237"/>
      <c r="BK328" s="237"/>
      <c r="BL328" s="237"/>
      <c r="BM328" s="237"/>
      <c r="BN328" s="237"/>
      <c r="BO328" s="237"/>
      <c r="BP328" s="238"/>
      <c r="BQ328" s="246"/>
      <c r="BR328" s="249"/>
      <c r="BS328" s="555"/>
    </row>
    <row r="329" spans="1:71" s="186" customFormat="1" ht="15.75" thickBot="1" x14ac:dyDescent="0.3">
      <c r="A329" s="188"/>
      <c r="B329" s="585" t="s">
        <v>404</v>
      </c>
      <c r="C329" s="585" t="s">
        <v>439</v>
      </c>
      <c r="D329" s="587"/>
      <c r="E329" s="588"/>
      <c r="F329" s="589" t="s">
        <v>405</v>
      </c>
      <c r="G329" s="590"/>
      <c r="H329"/>
      <c r="I329"/>
      <c r="J329" s="117"/>
      <c r="K329" s="555"/>
      <c r="L329" s="188"/>
      <c r="M329" s="619" t="s">
        <v>404</v>
      </c>
      <c r="N329" s="585" t="s">
        <v>439</v>
      </c>
      <c r="O329" s="587"/>
      <c r="P329" s="588"/>
      <c r="Q329" s="589" t="s">
        <v>405</v>
      </c>
      <c r="R329" s="590"/>
      <c r="S329"/>
      <c r="T329"/>
      <c r="U329" s="117"/>
      <c r="V329" s="555"/>
      <c r="W329" s="188"/>
      <c r="X329" s="619" t="s">
        <v>404</v>
      </c>
      <c r="Y329" s="585" t="s">
        <v>439</v>
      </c>
      <c r="Z329" s="587"/>
      <c r="AA329" s="588"/>
      <c r="AB329" s="589" t="s">
        <v>405</v>
      </c>
      <c r="AC329" s="590"/>
      <c r="AD329"/>
      <c r="AE329"/>
      <c r="AF329" s="117"/>
      <c r="AG329" s="555"/>
      <c r="AH329" s="188"/>
      <c r="AI329" s="619" t="s">
        <v>404</v>
      </c>
      <c r="AJ329" s="585" t="s">
        <v>439</v>
      </c>
      <c r="AK329" s="587"/>
      <c r="AL329" s="588"/>
      <c r="AM329" s="589" t="s">
        <v>405</v>
      </c>
      <c r="AN329" s="590"/>
      <c r="AO329"/>
      <c r="AP329"/>
      <c r="AQ329" s="117"/>
      <c r="AR329" s="555"/>
      <c r="AS329" s="188"/>
      <c r="AT329" s="619" t="s">
        <v>404</v>
      </c>
      <c r="AU329" s="585" t="s">
        <v>439</v>
      </c>
      <c r="AV329" s="587"/>
      <c r="AW329" s="588"/>
      <c r="AX329" s="589" t="s">
        <v>405</v>
      </c>
      <c r="AY329" s="590"/>
      <c r="AZ329"/>
      <c r="BA329"/>
      <c r="BB329" s="117"/>
      <c r="BC329" s="555"/>
      <c r="BD329" s="236"/>
      <c r="BE329" s="585" t="s">
        <v>404</v>
      </c>
      <c r="BF329" s="585" t="s">
        <v>439</v>
      </c>
      <c r="BG329" s="587"/>
      <c r="BH329" s="588"/>
      <c r="BI329" s="589" t="s">
        <v>405</v>
      </c>
      <c r="BJ329" s="590"/>
      <c r="BK329" s="237"/>
      <c r="BL329" s="237"/>
      <c r="BM329" s="237"/>
      <c r="BN329" s="237"/>
      <c r="BO329" s="237"/>
      <c r="BP329" s="238"/>
      <c r="BQ329" s="246"/>
      <c r="BR329" s="249"/>
      <c r="BS329" s="555"/>
    </row>
    <row r="330" spans="1:71" s="186" customFormat="1" ht="30.75" customHeight="1" thickBot="1" x14ac:dyDescent="0.3">
      <c r="A330" s="188"/>
      <c r="B330" s="586"/>
      <c r="C330" s="591" t="s">
        <v>406</v>
      </c>
      <c r="D330" s="592"/>
      <c r="E330" s="593"/>
      <c r="F330" s="126" t="s">
        <v>434</v>
      </c>
      <c r="G330" s="127" t="s">
        <v>435</v>
      </c>
      <c r="H330"/>
      <c r="I330"/>
      <c r="J330" s="117"/>
      <c r="K330" s="555"/>
      <c r="L330" s="188"/>
      <c r="M330" s="620"/>
      <c r="N330" s="591" t="s">
        <v>406</v>
      </c>
      <c r="O330" s="621"/>
      <c r="P330" s="622"/>
      <c r="Q330" s="126" t="s">
        <v>434</v>
      </c>
      <c r="R330" s="127" t="s">
        <v>435</v>
      </c>
      <c r="S330"/>
      <c r="T330"/>
      <c r="U330" s="117"/>
      <c r="V330" s="555"/>
      <c r="W330" s="188"/>
      <c r="X330" s="620"/>
      <c r="Y330" s="591" t="s">
        <v>406</v>
      </c>
      <c r="Z330" s="621"/>
      <c r="AA330" s="622"/>
      <c r="AB330" s="126" t="s">
        <v>434</v>
      </c>
      <c r="AC330" s="127" t="s">
        <v>435</v>
      </c>
      <c r="AD330"/>
      <c r="AE330"/>
      <c r="AF330" s="117"/>
      <c r="AG330" s="555"/>
      <c r="AH330" s="188"/>
      <c r="AI330" s="620"/>
      <c r="AJ330" s="591" t="s">
        <v>406</v>
      </c>
      <c r="AK330" s="621"/>
      <c r="AL330" s="622"/>
      <c r="AM330" s="126" t="s">
        <v>434</v>
      </c>
      <c r="AN330" s="127" t="s">
        <v>435</v>
      </c>
      <c r="AO330"/>
      <c r="AP330"/>
      <c r="AQ330" s="117"/>
      <c r="AR330" s="555"/>
      <c r="AS330" s="188"/>
      <c r="AT330" s="620"/>
      <c r="AU330" s="591" t="s">
        <v>406</v>
      </c>
      <c r="AV330" s="621"/>
      <c r="AW330" s="622"/>
      <c r="AX330" s="126" t="s">
        <v>434</v>
      </c>
      <c r="AY330" s="127" t="s">
        <v>435</v>
      </c>
      <c r="AZ330"/>
      <c r="BA330"/>
      <c r="BB330" s="117"/>
      <c r="BC330" s="555"/>
      <c r="BD330" s="236"/>
      <c r="BE330" s="586"/>
      <c r="BF330" s="591" t="s">
        <v>406</v>
      </c>
      <c r="BG330" s="592"/>
      <c r="BH330" s="593"/>
      <c r="BI330" s="126" t="s">
        <v>434</v>
      </c>
      <c r="BJ330" s="127" t="s">
        <v>435</v>
      </c>
      <c r="BK330" s="237"/>
      <c r="BL330" s="237"/>
      <c r="BM330" s="237"/>
      <c r="BN330" s="237"/>
      <c r="BO330" s="237"/>
      <c r="BP330" s="238"/>
      <c r="BQ330" s="246"/>
      <c r="BR330" s="249"/>
      <c r="BS330" s="555"/>
    </row>
    <row r="331" spans="1:71" s="186" customFormat="1" ht="21.75" customHeight="1" thickBot="1" x14ac:dyDescent="0.3">
      <c r="A331" s="188"/>
      <c r="B331" s="128">
        <v>1</v>
      </c>
      <c r="C331" s="594" t="s">
        <v>407</v>
      </c>
      <c r="D331" s="595"/>
      <c r="E331" s="596"/>
      <c r="F331" s="131" t="s">
        <v>434</v>
      </c>
      <c r="G331" s="131"/>
      <c r="H331">
        <f t="shared" ref="H331:H347" si="199">IF(F331="SI",1,0)</f>
        <v>1</v>
      </c>
      <c r="I331">
        <f>IF(G331="NO",1,0)</f>
        <v>0</v>
      </c>
      <c r="J331" s="117"/>
      <c r="K331" s="555"/>
      <c r="L331" s="188"/>
      <c r="M331" s="128">
        <v>1</v>
      </c>
      <c r="N331" s="594" t="s">
        <v>407</v>
      </c>
      <c r="O331" s="595"/>
      <c r="P331" s="596"/>
      <c r="Q331" s="131"/>
      <c r="R331" s="131"/>
      <c r="S331">
        <f t="shared" ref="S331:S347" si="200">IF(Q331="SI",1,0)</f>
        <v>0</v>
      </c>
      <c r="T331">
        <f>IF(R331="NO",1,0)</f>
        <v>0</v>
      </c>
      <c r="U331" s="117"/>
      <c r="V331" s="555"/>
      <c r="W331" s="188"/>
      <c r="X331" s="128">
        <v>1</v>
      </c>
      <c r="Y331" s="594" t="s">
        <v>407</v>
      </c>
      <c r="Z331" s="595"/>
      <c r="AA331" s="596"/>
      <c r="AB331" s="131" t="s">
        <v>434</v>
      </c>
      <c r="AC331" s="131"/>
      <c r="AD331">
        <f t="shared" ref="AD331:AD348" si="201">IF(AB331="SI",1,0)</f>
        <v>1</v>
      </c>
      <c r="AE331">
        <f>IF(AC331="NO",1,0)</f>
        <v>0</v>
      </c>
      <c r="AF331" s="117"/>
      <c r="AG331" s="555"/>
      <c r="AH331" s="188"/>
      <c r="AI331" s="128">
        <v>1</v>
      </c>
      <c r="AJ331" s="594" t="s">
        <v>407</v>
      </c>
      <c r="AK331" s="595"/>
      <c r="AL331" s="596"/>
      <c r="AM331" s="131"/>
      <c r="AN331" s="131"/>
      <c r="AO331">
        <f t="shared" ref="AO331:AO347" si="202">IF(AM331="SI",1,0)</f>
        <v>0</v>
      </c>
      <c r="AP331">
        <f>IF(AN331="NO",1,0)</f>
        <v>0</v>
      </c>
      <c r="AQ331" s="117"/>
      <c r="AR331" s="555"/>
      <c r="AS331" s="188"/>
      <c r="AT331" s="128">
        <v>1</v>
      </c>
      <c r="AU331" s="594" t="s">
        <v>407</v>
      </c>
      <c r="AV331" s="595"/>
      <c r="AW331" s="596"/>
      <c r="AX331" s="131" t="s">
        <v>434</v>
      </c>
      <c r="AY331" s="131"/>
      <c r="AZ331">
        <f t="shared" ref="AZ331:AZ347" si="203">IF(AX331="SI",1,0)</f>
        <v>1</v>
      </c>
      <c r="BA331">
        <f>IF(AY331="NO",1,0)</f>
        <v>0</v>
      </c>
      <c r="BB331" s="117"/>
      <c r="BC331" s="555"/>
      <c r="BD331" s="236"/>
      <c r="BE331" s="128">
        <v>1</v>
      </c>
      <c r="BF331" s="594" t="s">
        <v>407</v>
      </c>
      <c r="BG331" s="595"/>
      <c r="BH331" s="596"/>
      <c r="BI331" s="131" t="str">
        <f>IF($BQ331=1,"SI","")</f>
        <v>SI</v>
      </c>
      <c r="BJ331" s="131" t="str">
        <f>IF($BQ331=0,"NO","")</f>
        <v/>
      </c>
      <c r="BK331" s="237">
        <f t="shared" ref="BK331:BK337" si="204">H331</f>
        <v>1</v>
      </c>
      <c r="BL331" s="237">
        <f t="shared" ref="BL331:BL337" si="205">S331</f>
        <v>0</v>
      </c>
      <c r="BM331" s="237">
        <f t="shared" ref="BM331:BM337" si="206">AD331</f>
        <v>1</v>
      </c>
      <c r="BN331" s="237">
        <f t="shared" ref="BN331:BN337" si="207">AO331</f>
        <v>0</v>
      </c>
      <c r="BO331" s="237">
        <f t="shared" ref="BO331:BO337" si="208">AZ331</f>
        <v>1</v>
      </c>
      <c r="BP331" s="244">
        <f t="shared" ref="BP331:BP337" si="209">COUNTIF(BK331:BO331,1)</f>
        <v>3</v>
      </c>
      <c r="BQ331" s="247">
        <f t="shared" ref="BQ331:BQ349" si="210">IF(BP331&gt;=3,1,0)</f>
        <v>1</v>
      </c>
      <c r="BR331" s="249"/>
      <c r="BS331" s="555"/>
    </row>
    <row r="332" spans="1:71" s="186" customFormat="1" ht="21.75" customHeight="1" thickBot="1" x14ac:dyDescent="0.3">
      <c r="A332" s="188"/>
      <c r="B332" s="129">
        <v>2</v>
      </c>
      <c r="C332" s="560" t="s">
        <v>408</v>
      </c>
      <c r="D332" s="561"/>
      <c r="E332" s="562"/>
      <c r="F332" s="132" t="s">
        <v>434</v>
      </c>
      <c r="G332" s="133"/>
      <c r="H332">
        <f t="shared" si="199"/>
        <v>1</v>
      </c>
      <c r="I332">
        <f t="shared" ref="I332:I348" si="211">IF(G332="SI",1,0)</f>
        <v>0</v>
      </c>
      <c r="J332" s="117"/>
      <c r="K332" s="555"/>
      <c r="L332" s="188"/>
      <c r="M332" s="129">
        <v>2</v>
      </c>
      <c r="N332" s="560" t="s">
        <v>408</v>
      </c>
      <c r="O332" s="561"/>
      <c r="P332" s="562"/>
      <c r="Q332" s="132"/>
      <c r="R332" s="133"/>
      <c r="S332">
        <f t="shared" si="200"/>
        <v>0</v>
      </c>
      <c r="T332">
        <f t="shared" ref="T332:T347" si="212">IF(R332="SI",1,0)</f>
        <v>0</v>
      </c>
      <c r="U332" s="117"/>
      <c r="V332" s="555"/>
      <c r="W332" s="188"/>
      <c r="X332" s="129">
        <v>2</v>
      </c>
      <c r="Y332" s="560" t="s">
        <v>408</v>
      </c>
      <c r="Z332" s="561"/>
      <c r="AA332" s="562"/>
      <c r="AB332" s="132" t="s">
        <v>434</v>
      </c>
      <c r="AC332" s="133"/>
      <c r="AD332">
        <f t="shared" si="201"/>
        <v>1</v>
      </c>
      <c r="AE332">
        <f t="shared" ref="AE332:AE347" si="213">IF(AC332="SI",1,0)</f>
        <v>0</v>
      </c>
      <c r="AF332" s="117"/>
      <c r="AG332" s="555"/>
      <c r="AH332" s="188"/>
      <c r="AI332" s="129">
        <v>2</v>
      </c>
      <c r="AJ332" s="560" t="s">
        <v>408</v>
      </c>
      <c r="AK332" s="561"/>
      <c r="AL332" s="562"/>
      <c r="AM332" s="132"/>
      <c r="AN332" s="133"/>
      <c r="AO332">
        <f t="shared" si="202"/>
        <v>0</v>
      </c>
      <c r="AP332">
        <f t="shared" ref="AP332:AP347" si="214">IF(AN332="SI",1,0)</f>
        <v>0</v>
      </c>
      <c r="AQ332" s="117"/>
      <c r="AR332" s="555"/>
      <c r="AS332" s="188"/>
      <c r="AT332" s="129">
        <v>2</v>
      </c>
      <c r="AU332" s="560" t="s">
        <v>408</v>
      </c>
      <c r="AV332" s="561"/>
      <c r="AW332" s="562"/>
      <c r="AX332" s="132" t="s">
        <v>434</v>
      </c>
      <c r="AY332" s="133"/>
      <c r="AZ332">
        <f t="shared" si="203"/>
        <v>1</v>
      </c>
      <c r="BA332">
        <f t="shared" ref="BA332:BA348" si="215">IF(AY332="SI",1,0)</f>
        <v>0</v>
      </c>
      <c r="BB332" s="117"/>
      <c r="BC332" s="555"/>
      <c r="BD332" s="236"/>
      <c r="BE332" s="129">
        <v>2</v>
      </c>
      <c r="BF332" s="560" t="s">
        <v>408</v>
      </c>
      <c r="BG332" s="561"/>
      <c r="BH332" s="562"/>
      <c r="BI332" s="131" t="str">
        <f t="shared" ref="BI332:BI349" si="216">IF($BQ332=1,"SI","")</f>
        <v>SI</v>
      </c>
      <c r="BJ332" s="131" t="str">
        <f t="shared" ref="BJ332:BJ349" si="217">IF($BQ332=0,"NO","")</f>
        <v/>
      </c>
      <c r="BK332" s="237">
        <f t="shared" si="204"/>
        <v>1</v>
      </c>
      <c r="BL332" s="237">
        <f t="shared" si="205"/>
        <v>0</v>
      </c>
      <c r="BM332" s="237">
        <f t="shared" si="206"/>
        <v>1</v>
      </c>
      <c r="BN332" s="237">
        <f t="shared" si="207"/>
        <v>0</v>
      </c>
      <c r="BO332" s="237">
        <f t="shared" si="208"/>
        <v>1</v>
      </c>
      <c r="BP332" s="244">
        <f t="shared" si="209"/>
        <v>3</v>
      </c>
      <c r="BQ332" s="247">
        <f t="shared" si="210"/>
        <v>1</v>
      </c>
      <c r="BR332" s="249"/>
      <c r="BS332" s="555"/>
    </row>
    <row r="333" spans="1:71" s="186" customFormat="1" ht="21.75" customHeight="1" thickBot="1" x14ac:dyDescent="0.3">
      <c r="A333" s="188"/>
      <c r="B333" s="129">
        <v>3</v>
      </c>
      <c r="C333" s="560" t="s">
        <v>409</v>
      </c>
      <c r="D333" s="561"/>
      <c r="E333" s="562"/>
      <c r="F333" s="132"/>
      <c r="G333" s="133" t="s">
        <v>435</v>
      </c>
      <c r="H333">
        <f t="shared" si="199"/>
        <v>0</v>
      </c>
      <c r="I333">
        <f t="shared" si="211"/>
        <v>0</v>
      </c>
      <c r="J333" s="117"/>
      <c r="K333" s="555"/>
      <c r="L333" s="188"/>
      <c r="M333" s="129">
        <v>3</v>
      </c>
      <c r="N333" s="560" t="s">
        <v>409</v>
      </c>
      <c r="O333" s="561"/>
      <c r="P333" s="562"/>
      <c r="Q333" s="132"/>
      <c r="R333" s="133"/>
      <c r="S333">
        <f t="shared" si="200"/>
        <v>0</v>
      </c>
      <c r="T333">
        <f t="shared" si="212"/>
        <v>0</v>
      </c>
      <c r="U333" s="117"/>
      <c r="V333" s="555"/>
      <c r="W333" s="188"/>
      <c r="X333" s="129">
        <v>3</v>
      </c>
      <c r="Y333" s="560" t="s">
        <v>409</v>
      </c>
      <c r="Z333" s="561"/>
      <c r="AA333" s="562"/>
      <c r="AB333" s="132" t="s">
        <v>434</v>
      </c>
      <c r="AC333" s="133"/>
      <c r="AD333">
        <f t="shared" si="201"/>
        <v>1</v>
      </c>
      <c r="AE333">
        <f t="shared" si="213"/>
        <v>0</v>
      </c>
      <c r="AF333" s="117"/>
      <c r="AG333" s="555"/>
      <c r="AH333" s="188"/>
      <c r="AI333" s="129">
        <v>3</v>
      </c>
      <c r="AJ333" s="560" t="s">
        <v>409</v>
      </c>
      <c r="AK333" s="561"/>
      <c r="AL333" s="562"/>
      <c r="AM333" s="132"/>
      <c r="AN333" s="133"/>
      <c r="AO333">
        <f t="shared" si="202"/>
        <v>0</v>
      </c>
      <c r="AP333">
        <f t="shared" si="214"/>
        <v>0</v>
      </c>
      <c r="AQ333" s="117"/>
      <c r="AR333" s="555"/>
      <c r="AS333" s="188"/>
      <c r="AT333" s="129">
        <v>3</v>
      </c>
      <c r="AU333" s="560" t="s">
        <v>409</v>
      </c>
      <c r="AV333" s="561"/>
      <c r="AW333" s="562"/>
      <c r="AX333" s="132"/>
      <c r="AY333" s="133" t="s">
        <v>435</v>
      </c>
      <c r="AZ333">
        <f t="shared" si="203"/>
        <v>0</v>
      </c>
      <c r="BA333">
        <f t="shared" si="215"/>
        <v>0</v>
      </c>
      <c r="BB333" s="117"/>
      <c r="BC333" s="555"/>
      <c r="BD333" s="236"/>
      <c r="BE333" s="129">
        <v>3</v>
      </c>
      <c r="BF333" s="560" t="s">
        <v>409</v>
      </c>
      <c r="BG333" s="561"/>
      <c r="BH333" s="562"/>
      <c r="BI333" s="131" t="str">
        <f t="shared" si="216"/>
        <v/>
      </c>
      <c r="BJ333" s="131" t="str">
        <f t="shared" si="217"/>
        <v>NO</v>
      </c>
      <c r="BK333" s="237">
        <f t="shared" si="204"/>
        <v>0</v>
      </c>
      <c r="BL333" s="237">
        <f t="shared" si="205"/>
        <v>0</v>
      </c>
      <c r="BM333" s="237">
        <f t="shared" si="206"/>
        <v>1</v>
      </c>
      <c r="BN333" s="237">
        <f t="shared" si="207"/>
        <v>0</v>
      </c>
      <c r="BO333" s="237">
        <f t="shared" si="208"/>
        <v>0</v>
      </c>
      <c r="BP333" s="244">
        <f t="shared" si="209"/>
        <v>1</v>
      </c>
      <c r="BQ333" s="247">
        <f t="shared" si="210"/>
        <v>0</v>
      </c>
      <c r="BR333" s="249"/>
      <c r="BS333" s="555"/>
    </row>
    <row r="334" spans="1:71" s="186" customFormat="1" ht="21.75" customHeight="1" thickBot="1" x14ac:dyDescent="0.3">
      <c r="A334" s="188"/>
      <c r="B334" s="129">
        <v>4</v>
      </c>
      <c r="C334" s="560" t="s">
        <v>410</v>
      </c>
      <c r="D334" s="561"/>
      <c r="E334" s="562"/>
      <c r="F334" s="132"/>
      <c r="G334" s="133" t="s">
        <v>435</v>
      </c>
      <c r="H334">
        <f t="shared" si="199"/>
        <v>0</v>
      </c>
      <c r="I334">
        <f t="shared" si="211"/>
        <v>0</v>
      </c>
      <c r="J334" s="117"/>
      <c r="K334" s="555"/>
      <c r="L334" s="188"/>
      <c r="M334" s="129">
        <v>4</v>
      </c>
      <c r="N334" s="560" t="s">
        <v>410</v>
      </c>
      <c r="O334" s="561"/>
      <c r="P334" s="562"/>
      <c r="Q334" s="132"/>
      <c r="R334" s="133"/>
      <c r="S334">
        <f t="shared" si="200"/>
        <v>0</v>
      </c>
      <c r="T334">
        <f t="shared" si="212"/>
        <v>0</v>
      </c>
      <c r="U334" s="117"/>
      <c r="V334" s="555"/>
      <c r="W334" s="188"/>
      <c r="X334" s="129">
        <v>4</v>
      </c>
      <c r="Y334" s="560" t="s">
        <v>410</v>
      </c>
      <c r="Z334" s="561"/>
      <c r="AA334" s="562"/>
      <c r="AB334" s="132" t="s">
        <v>434</v>
      </c>
      <c r="AC334" s="133"/>
      <c r="AD334">
        <f t="shared" si="201"/>
        <v>1</v>
      </c>
      <c r="AE334">
        <f t="shared" si="213"/>
        <v>0</v>
      </c>
      <c r="AF334" s="117"/>
      <c r="AG334" s="555"/>
      <c r="AH334" s="188"/>
      <c r="AI334" s="129">
        <v>4</v>
      </c>
      <c r="AJ334" s="560" t="s">
        <v>410</v>
      </c>
      <c r="AK334" s="561"/>
      <c r="AL334" s="562"/>
      <c r="AM334" s="132"/>
      <c r="AN334" s="133"/>
      <c r="AO334">
        <f t="shared" si="202"/>
        <v>0</v>
      </c>
      <c r="AP334">
        <f t="shared" si="214"/>
        <v>0</v>
      </c>
      <c r="AQ334" s="117"/>
      <c r="AR334" s="555"/>
      <c r="AS334" s="188"/>
      <c r="AT334" s="129">
        <v>4</v>
      </c>
      <c r="AU334" s="560" t="s">
        <v>410</v>
      </c>
      <c r="AV334" s="561"/>
      <c r="AW334" s="562"/>
      <c r="AX334" s="132"/>
      <c r="AY334" s="133" t="s">
        <v>435</v>
      </c>
      <c r="AZ334">
        <f t="shared" si="203"/>
        <v>0</v>
      </c>
      <c r="BA334">
        <f t="shared" si="215"/>
        <v>0</v>
      </c>
      <c r="BB334" s="117"/>
      <c r="BC334" s="555"/>
      <c r="BD334" s="236"/>
      <c r="BE334" s="129">
        <v>4</v>
      </c>
      <c r="BF334" s="560" t="s">
        <v>410</v>
      </c>
      <c r="BG334" s="561"/>
      <c r="BH334" s="562"/>
      <c r="BI334" s="131" t="str">
        <f t="shared" si="216"/>
        <v/>
      </c>
      <c r="BJ334" s="131" t="str">
        <f t="shared" si="217"/>
        <v>NO</v>
      </c>
      <c r="BK334" s="237">
        <f t="shared" si="204"/>
        <v>0</v>
      </c>
      <c r="BL334" s="237">
        <f t="shared" si="205"/>
        <v>0</v>
      </c>
      <c r="BM334" s="237">
        <f t="shared" si="206"/>
        <v>1</v>
      </c>
      <c r="BN334" s="237">
        <f t="shared" si="207"/>
        <v>0</v>
      </c>
      <c r="BO334" s="237">
        <f t="shared" si="208"/>
        <v>0</v>
      </c>
      <c r="BP334" s="244">
        <f t="shared" si="209"/>
        <v>1</v>
      </c>
      <c r="BQ334" s="247">
        <f t="shared" si="210"/>
        <v>0</v>
      </c>
      <c r="BR334" s="249"/>
      <c r="BS334" s="555"/>
    </row>
    <row r="335" spans="1:71" s="186" customFormat="1" ht="21.75" customHeight="1" thickBot="1" x14ac:dyDescent="0.3">
      <c r="A335" s="188"/>
      <c r="B335" s="129">
        <v>5</v>
      </c>
      <c r="C335" s="560" t="s">
        <v>411</v>
      </c>
      <c r="D335" s="561"/>
      <c r="E335" s="562"/>
      <c r="F335" s="132" t="s">
        <v>434</v>
      </c>
      <c r="G335" s="133"/>
      <c r="H335">
        <f t="shared" si="199"/>
        <v>1</v>
      </c>
      <c r="I335">
        <f t="shared" si="211"/>
        <v>0</v>
      </c>
      <c r="J335" s="117"/>
      <c r="K335" s="555"/>
      <c r="L335" s="188"/>
      <c r="M335" s="129">
        <v>5</v>
      </c>
      <c r="N335" s="560" t="s">
        <v>411</v>
      </c>
      <c r="O335" s="561"/>
      <c r="P335" s="562"/>
      <c r="Q335" s="132"/>
      <c r="R335" s="133"/>
      <c r="S335">
        <f t="shared" si="200"/>
        <v>0</v>
      </c>
      <c r="T335">
        <f t="shared" si="212"/>
        <v>0</v>
      </c>
      <c r="U335" s="117"/>
      <c r="V335" s="555"/>
      <c r="W335" s="188"/>
      <c r="X335" s="129">
        <v>5</v>
      </c>
      <c r="Y335" s="560" t="s">
        <v>411</v>
      </c>
      <c r="Z335" s="561"/>
      <c r="AA335" s="562"/>
      <c r="AB335" s="132" t="s">
        <v>434</v>
      </c>
      <c r="AC335" s="133"/>
      <c r="AD335">
        <f t="shared" si="201"/>
        <v>1</v>
      </c>
      <c r="AE335">
        <f t="shared" si="213"/>
        <v>0</v>
      </c>
      <c r="AF335" s="117"/>
      <c r="AG335" s="555"/>
      <c r="AH335" s="188"/>
      <c r="AI335" s="129">
        <v>5</v>
      </c>
      <c r="AJ335" s="560" t="s">
        <v>411</v>
      </c>
      <c r="AK335" s="561"/>
      <c r="AL335" s="562"/>
      <c r="AM335" s="132"/>
      <c r="AN335" s="133"/>
      <c r="AO335">
        <f t="shared" si="202"/>
        <v>0</v>
      </c>
      <c r="AP335">
        <f t="shared" si="214"/>
        <v>0</v>
      </c>
      <c r="AQ335" s="117"/>
      <c r="AR335" s="555"/>
      <c r="AS335" s="188"/>
      <c r="AT335" s="129">
        <v>5</v>
      </c>
      <c r="AU335" s="560" t="s">
        <v>411</v>
      </c>
      <c r="AV335" s="561"/>
      <c r="AW335" s="562"/>
      <c r="AX335" s="132"/>
      <c r="AY335" s="133" t="s">
        <v>435</v>
      </c>
      <c r="AZ335">
        <f t="shared" si="203"/>
        <v>0</v>
      </c>
      <c r="BA335">
        <f t="shared" si="215"/>
        <v>0</v>
      </c>
      <c r="BB335" s="117"/>
      <c r="BC335" s="555"/>
      <c r="BD335" s="236"/>
      <c r="BE335" s="129">
        <v>5</v>
      </c>
      <c r="BF335" s="560" t="s">
        <v>411</v>
      </c>
      <c r="BG335" s="561"/>
      <c r="BH335" s="562"/>
      <c r="BI335" s="131" t="str">
        <f t="shared" si="216"/>
        <v/>
      </c>
      <c r="BJ335" s="131" t="str">
        <f t="shared" si="217"/>
        <v>NO</v>
      </c>
      <c r="BK335" s="237">
        <f t="shared" si="204"/>
        <v>1</v>
      </c>
      <c r="BL335" s="237">
        <f t="shared" si="205"/>
        <v>0</v>
      </c>
      <c r="BM335" s="237">
        <f t="shared" si="206"/>
        <v>1</v>
      </c>
      <c r="BN335" s="237">
        <f t="shared" si="207"/>
        <v>0</v>
      </c>
      <c r="BO335" s="237">
        <f t="shared" si="208"/>
        <v>0</v>
      </c>
      <c r="BP335" s="244">
        <f t="shared" si="209"/>
        <v>2</v>
      </c>
      <c r="BQ335" s="247">
        <f t="shared" si="210"/>
        <v>0</v>
      </c>
      <c r="BR335" s="249"/>
      <c r="BS335" s="555"/>
    </row>
    <row r="336" spans="1:71" s="186" customFormat="1" ht="21.75" customHeight="1" thickBot="1" x14ac:dyDescent="0.3">
      <c r="A336" s="188"/>
      <c r="B336" s="129">
        <v>6</v>
      </c>
      <c r="C336" s="560" t="s">
        <v>412</v>
      </c>
      <c r="D336" s="561"/>
      <c r="E336" s="562"/>
      <c r="F336" s="132" t="s">
        <v>434</v>
      </c>
      <c r="G336" s="133"/>
      <c r="H336">
        <f t="shared" si="199"/>
        <v>1</v>
      </c>
      <c r="I336">
        <f t="shared" si="211"/>
        <v>0</v>
      </c>
      <c r="J336" s="117"/>
      <c r="K336" s="555"/>
      <c r="L336" s="188"/>
      <c r="M336" s="129">
        <v>6</v>
      </c>
      <c r="N336" s="560" t="s">
        <v>412</v>
      </c>
      <c r="O336" s="561"/>
      <c r="P336" s="562"/>
      <c r="Q336" s="132"/>
      <c r="R336" s="133"/>
      <c r="S336">
        <f t="shared" si="200"/>
        <v>0</v>
      </c>
      <c r="T336">
        <f t="shared" si="212"/>
        <v>0</v>
      </c>
      <c r="U336" s="117"/>
      <c r="V336" s="555"/>
      <c r="W336" s="188"/>
      <c r="X336" s="129">
        <v>6</v>
      </c>
      <c r="Y336" s="560" t="s">
        <v>412</v>
      </c>
      <c r="Z336" s="561"/>
      <c r="AA336" s="562"/>
      <c r="AB336" s="132" t="s">
        <v>434</v>
      </c>
      <c r="AC336" s="133"/>
      <c r="AD336">
        <f t="shared" si="201"/>
        <v>1</v>
      </c>
      <c r="AE336">
        <f t="shared" si="213"/>
        <v>0</v>
      </c>
      <c r="AF336" s="117"/>
      <c r="AG336" s="555"/>
      <c r="AH336" s="188"/>
      <c r="AI336" s="129">
        <v>6</v>
      </c>
      <c r="AJ336" s="560" t="s">
        <v>412</v>
      </c>
      <c r="AK336" s="561"/>
      <c r="AL336" s="562"/>
      <c r="AM336" s="132"/>
      <c r="AN336" s="133"/>
      <c r="AO336">
        <f t="shared" si="202"/>
        <v>0</v>
      </c>
      <c r="AP336">
        <f t="shared" si="214"/>
        <v>0</v>
      </c>
      <c r="AQ336" s="117"/>
      <c r="AR336" s="555"/>
      <c r="AS336" s="188"/>
      <c r="AT336" s="129">
        <v>6</v>
      </c>
      <c r="AU336" s="560" t="s">
        <v>412</v>
      </c>
      <c r="AV336" s="561"/>
      <c r="AW336" s="562"/>
      <c r="AX336" s="132" t="s">
        <v>434</v>
      </c>
      <c r="AY336" s="133"/>
      <c r="AZ336">
        <f t="shared" si="203"/>
        <v>1</v>
      </c>
      <c r="BA336">
        <f t="shared" si="215"/>
        <v>0</v>
      </c>
      <c r="BB336" s="117"/>
      <c r="BC336" s="555"/>
      <c r="BD336" s="236"/>
      <c r="BE336" s="129">
        <v>6</v>
      </c>
      <c r="BF336" s="560" t="s">
        <v>412</v>
      </c>
      <c r="BG336" s="561"/>
      <c r="BH336" s="562"/>
      <c r="BI336" s="131" t="str">
        <f t="shared" si="216"/>
        <v>SI</v>
      </c>
      <c r="BJ336" s="131" t="str">
        <f t="shared" si="217"/>
        <v/>
      </c>
      <c r="BK336" s="237">
        <f t="shared" si="204"/>
        <v>1</v>
      </c>
      <c r="BL336" s="237">
        <f t="shared" si="205"/>
        <v>0</v>
      </c>
      <c r="BM336" s="237">
        <f t="shared" si="206"/>
        <v>1</v>
      </c>
      <c r="BN336" s="237">
        <f t="shared" si="207"/>
        <v>0</v>
      </c>
      <c r="BO336" s="237">
        <f t="shared" si="208"/>
        <v>1</v>
      </c>
      <c r="BP336" s="244">
        <f t="shared" si="209"/>
        <v>3</v>
      </c>
      <c r="BQ336" s="247">
        <f t="shared" si="210"/>
        <v>1</v>
      </c>
      <c r="BR336" s="249"/>
      <c r="BS336" s="555"/>
    </row>
    <row r="337" spans="1:71" ht="21.75" customHeight="1" thickBot="1" x14ac:dyDescent="0.3">
      <c r="A337" s="188"/>
      <c r="B337" s="129">
        <v>7</v>
      </c>
      <c r="C337" s="560" t="s">
        <v>413</v>
      </c>
      <c r="D337" s="561"/>
      <c r="E337" s="562"/>
      <c r="F337" s="132" t="s">
        <v>434</v>
      </c>
      <c r="G337" s="133"/>
      <c r="H337">
        <f t="shared" si="199"/>
        <v>1</v>
      </c>
      <c r="I337">
        <f t="shared" si="211"/>
        <v>0</v>
      </c>
      <c r="J337" s="117"/>
      <c r="K337" s="555"/>
      <c r="L337" s="188"/>
      <c r="M337" s="129">
        <v>7</v>
      </c>
      <c r="N337" s="560" t="s">
        <v>413</v>
      </c>
      <c r="O337" s="561"/>
      <c r="P337" s="562"/>
      <c r="Q337" s="132"/>
      <c r="R337" s="133"/>
      <c r="S337">
        <f t="shared" si="200"/>
        <v>0</v>
      </c>
      <c r="T337">
        <f t="shared" si="212"/>
        <v>0</v>
      </c>
      <c r="U337" s="117"/>
      <c r="V337" s="555"/>
      <c r="W337" s="188"/>
      <c r="X337" s="129">
        <v>7</v>
      </c>
      <c r="Y337" s="560" t="s">
        <v>413</v>
      </c>
      <c r="Z337" s="561"/>
      <c r="AA337" s="562"/>
      <c r="AB337" s="132" t="s">
        <v>434</v>
      </c>
      <c r="AC337" s="133"/>
      <c r="AD337">
        <f t="shared" si="201"/>
        <v>1</v>
      </c>
      <c r="AE337">
        <f t="shared" si="213"/>
        <v>0</v>
      </c>
      <c r="AF337" s="117"/>
      <c r="AG337" s="555"/>
      <c r="AH337" s="188"/>
      <c r="AI337" s="129">
        <v>7</v>
      </c>
      <c r="AJ337" s="560" t="s">
        <v>413</v>
      </c>
      <c r="AK337" s="561"/>
      <c r="AL337" s="562"/>
      <c r="AM337" s="132"/>
      <c r="AN337" s="133"/>
      <c r="AO337">
        <f t="shared" si="202"/>
        <v>0</v>
      </c>
      <c r="AP337">
        <f t="shared" si="214"/>
        <v>0</v>
      </c>
      <c r="AQ337" s="117"/>
      <c r="AR337" s="555"/>
      <c r="AS337" s="188"/>
      <c r="AT337" s="129">
        <v>7</v>
      </c>
      <c r="AU337" s="560" t="s">
        <v>413</v>
      </c>
      <c r="AV337" s="561"/>
      <c r="AW337" s="562"/>
      <c r="AX337" s="132" t="s">
        <v>434</v>
      </c>
      <c r="AY337" s="133"/>
      <c r="AZ337">
        <f t="shared" si="203"/>
        <v>1</v>
      </c>
      <c r="BA337">
        <f t="shared" si="215"/>
        <v>0</v>
      </c>
      <c r="BB337" s="117"/>
      <c r="BC337" s="555"/>
      <c r="BD337" s="236"/>
      <c r="BE337" s="129">
        <v>7</v>
      </c>
      <c r="BF337" s="560" t="s">
        <v>413</v>
      </c>
      <c r="BG337" s="561"/>
      <c r="BH337" s="562"/>
      <c r="BI337" s="131" t="str">
        <f t="shared" si="216"/>
        <v>SI</v>
      </c>
      <c r="BJ337" s="131" t="str">
        <f t="shared" si="217"/>
        <v/>
      </c>
      <c r="BK337" s="237">
        <f t="shared" si="204"/>
        <v>1</v>
      </c>
      <c r="BL337" s="237">
        <f t="shared" si="205"/>
        <v>0</v>
      </c>
      <c r="BM337" s="237">
        <f t="shared" si="206"/>
        <v>1</v>
      </c>
      <c r="BN337" s="237">
        <f t="shared" si="207"/>
        <v>0</v>
      </c>
      <c r="BO337" s="237">
        <f t="shared" si="208"/>
        <v>1</v>
      </c>
      <c r="BP337" s="244">
        <f t="shared" si="209"/>
        <v>3</v>
      </c>
      <c r="BQ337" s="247">
        <f t="shared" si="210"/>
        <v>1</v>
      </c>
      <c r="BR337" s="249"/>
      <c r="BS337" s="555"/>
    </row>
    <row r="338" spans="1:71" ht="35.25" customHeight="1" thickBot="1" x14ac:dyDescent="0.3">
      <c r="A338" s="188"/>
      <c r="B338" s="129">
        <v>8</v>
      </c>
      <c r="C338" s="560" t="s">
        <v>414</v>
      </c>
      <c r="D338" s="561"/>
      <c r="E338" s="562"/>
      <c r="F338" s="132"/>
      <c r="G338" s="133" t="s">
        <v>435</v>
      </c>
      <c r="H338">
        <f t="shared" si="199"/>
        <v>0</v>
      </c>
      <c r="I338">
        <f t="shared" si="211"/>
        <v>0</v>
      </c>
      <c r="J338" s="117"/>
      <c r="K338" s="555"/>
      <c r="L338" s="188"/>
      <c r="M338" s="129">
        <v>8</v>
      </c>
      <c r="N338" s="560" t="s">
        <v>414</v>
      </c>
      <c r="O338" s="561"/>
      <c r="P338" s="562"/>
      <c r="Q338" s="132"/>
      <c r="R338" s="133"/>
      <c r="S338">
        <f t="shared" si="200"/>
        <v>0</v>
      </c>
      <c r="T338">
        <f t="shared" si="212"/>
        <v>0</v>
      </c>
      <c r="U338" s="117"/>
      <c r="V338" s="555"/>
      <c r="W338" s="188"/>
      <c r="X338" s="129">
        <v>8</v>
      </c>
      <c r="Y338" s="560" t="s">
        <v>414</v>
      </c>
      <c r="Z338" s="561"/>
      <c r="AA338" s="562"/>
      <c r="AB338" s="132" t="s">
        <v>434</v>
      </c>
      <c r="AC338" s="133"/>
      <c r="AD338">
        <f t="shared" si="201"/>
        <v>1</v>
      </c>
      <c r="AE338">
        <f t="shared" si="213"/>
        <v>0</v>
      </c>
      <c r="AF338" s="117"/>
      <c r="AG338" s="555"/>
      <c r="AH338" s="188"/>
      <c r="AI338" s="129">
        <v>8</v>
      </c>
      <c r="AJ338" s="560" t="s">
        <v>414</v>
      </c>
      <c r="AK338" s="561"/>
      <c r="AL338" s="562"/>
      <c r="AM338" s="132"/>
      <c r="AN338" s="133"/>
      <c r="AO338">
        <f t="shared" si="202"/>
        <v>0</v>
      </c>
      <c r="AP338">
        <f t="shared" si="214"/>
        <v>0</v>
      </c>
      <c r="AQ338" s="117"/>
      <c r="AR338" s="555"/>
      <c r="AS338" s="188"/>
      <c r="AT338" s="129">
        <v>8</v>
      </c>
      <c r="AU338" s="560" t="s">
        <v>414</v>
      </c>
      <c r="AV338" s="561"/>
      <c r="AW338" s="562"/>
      <c r="AX338" s="132"/>
      <c r="AY338" s="133" t="s">
        <v>435</v>
      </c>
      <c r="AZ338">
        <f t="shared" si="203"/>
        <v>0</v>
      </c>
      <c r="BA338">
        <f t="shared" si="215"/>
        <v>0</v>
      </c>
      <c r="BB338" s="117"/>
      <c r="BC338" s="555"/>
      <c r="BD338" s="236"/>
      <c r="BE338" s="129">
        <v>8</v>
      </c>
      <c r="BF338" s="560" t="s">
        <v>414</v>
      </c>
      <c r="BG338" s="561"/>
      <c r="BH338" s="562"/>
      <c r="BI338" s="131" t="str">
        <f t="shared" si="216"/>
        <v/>
      </c>
      <c r="BJ338" s="131" t="str">
        <f t="shared" si="217"/>
        <v>NO</v>
      </c>
      <c r="BK338" s="237">
        <f t="shared" ref="BK338:BK349" si="218">H338</f>
        <v>0</v>
      </c>
      <c r="BL338" s="237">
        <f t="shared" ref="BL338:BL349" si="219">S338</f>
        <v>0</v>
      </c>
      <c r="BM338" s="237">
        <f t="shared" ref="BM338:BM349" si="220">AD338</f>
        <v>1</v>
      </c>
      <c r="BN338" s="237">
        <f t="shared" ref="BN338:BN349" si="221">AO338</f>
        <v>0</v>
      </c>
      <c r="BO338" s="237">
        <f t="shared" ref="BO338:BO349" si="222">AZ338</f>
        <v>0</v>
      </c>
      <c r="BP338" s="244">
        <f t="shared" ref="BP338:BP349" si="223">COUNTIF(BK338:BO338,1)</f>
        <v>1</v>
      </c>
      <c r="BQ338" s="247">
        <f t="shared" si="210"/>
        <v>0</v>
      </c>
      <c r="BR338" s="249"/>
      <c r="BS338" s="555"/>
    </row>
    <row r="339" spans="1:71" ht="28.5" customHeight="1" thickBot="1" x14ac:dyDescent="0.3">
      <c r="A339" s="188"/>
      <c r="B339" s="129">
        <v>9</v>
      </c>
      <c r="C339" s="560" t="s">
        <v>415</v>
      </c>
      <c r="D339" s="561"/>
      <c r="E339" s="562"/>
      <c r="F339" s="132" t="s">
        <v>434</v>
      </c>
      <c r="G339" s="133"/>
      <c r="H339">
        <f t="shared" si="199"/>
        <v>1</v>
      </c>
      <c r="I339">
        <f t="shared" si="211"/>
        <v>0</v>
      </c>
      <c r="J339" s="117"/>
      <c r="K339" s="555"/>
      <c r="L339" s="188"/>
      <c r="M339" s="129">
        <v>9</v>
      </c>
      <c r="N339" s="560" t="s">
        <v>415</v>
      </c>
      <c r="O339" s="561"/>
      <c r="P339" s="562"/>
      <c r="Q339" s="132"/>
      <c r="R339" s="133"/>
      <c r="S339">
        <f t="shared" si="200"/>
        <v>0</v>
      </c>
      <c r="T339">
        <f t="shared" si="212"/>
        <v>0</v>
      </c>
      <c r="U339" s="117"/>
      <c r="V339" s="555"/>
      <c r="W339" s="188"/>
      <c r="X339" s="129">
        <v>9</v>
      </c>
      <c r="Y339" s="560" t="s">
        <v>415</v>
      </c>
      <c r="Z339" s="561"/>
      <c r="AA339" s="562"/>
      <c r="AB339" s="132" t="s">
        <v>434</v>
      </c>
      <c r="AC339" s="133"/>
      <c r="AD339">
        <f t="shared" si="201"/>
        <v>1</v>
      </c>
      <c r="AE339">
        <f t="shared" si="213"/>
        <v>0</v>
      </c>
      <c r="AF339" s="117"/>
      <c r="AG339" s="555"/>
      <c r="AH339" s="188"/>
      <c r="AI339" s="129">
        <v>9</v>
      </c>
      <c r="AJ339" s="560" t="s">
        <v>415</v>
      </c>
      <c r="AK339" s="561"/>
      <c r="AL339" s="562"/>
      <c r="AM339" s="132"/>
      <c r="AN339" s="133"/>
      <c r="AO339">
        <f t="shared" si="202"/>
        <v>0</v>
      </c>
      <c r="AP339">
        <f t="shared" si="214"/>
        <v>0</v>
      </c>
      <c r="AQ339" s="117"/>
      <c r="AR339" s="555"/>
      <c r="AS339" s="188"/>
      <c r="AT339" s="129">
        <v>9</v>
      </c>
      <c r="AU339" s="560" t="s">
        <v>415</v>
      </c>
      <c r="AV339" s="561"/>
      <c r="AW339" s="562"/>
      <c r="AX339" s="132"/>
      <c r="AY339" s="133" t="s">
        <v>435</v>
      </c>
      <c r="AZ339">
        <f t="shared" si="203"/>
        <v>0</v>
      </c>
      <c r="BA339">
        <f t="shared" si="215"/>
        <v>0</v>
      </c>
      <c r="BB339" s="117"/>
      <c r="BC339" s="555"/>
      <c r="BD339" s="236"/>
      <c r="BE339" s="129">
        <v>9</v>
      </c>
      <c r="BF339" s="560" t="s">
        <v>415</v>
      </c>
      <c r="BG339" s="561"/>
      <c r="BH339" s="562"/>
      <c r="BI339" s="131" t="str">
        <f t="shared" si="216"/>
        <v/>
      </c>
      <c r="BJ339" s="131" t="str">
        <f t="shared" si="217"/>
        <v>NO</v>
      </c>
      <c r="BK339" s="237">
        <f t="shared" si="218"/>
        <v>1</v>
      </c>
      <c r="BL339" s="237">
        <f t="shared" si="219"/>
        <v>0</v>
      </c>
      <c r="BM339" s="237">
        <f t="shared" si="220"/>
        <v>1</v>
      </c>
      <c r="BN339" s="237">
        <f t="shared" si="221"/>
        <v>0</v>
      </c>
      <c r="BO339" s="237">
        <f t="shared" si="222"/>
        <v>0</v>
      </c>
      <c r="BP339" s="244">
        <f t="shared" si="223"/>
        <v>2</v>
      </c>
      <c r="BQ339" s="247">
        <f t="shared" si="210"/>
        <v>0</v>
      </c>
      <c r="BR339" s="249"/>
      <c r="BS339" s="555"/>
    </row>
    <row r="340" spans="1:71" ht="21.75" customHeight="1" thickBot="1" x14ac:dyDescent="0.3">
      <c r="A340" s="188"/>
      <c r="B340" s="129">
        <v>10</v>
      </c>
      <c r="C340" s="560" t="s">
        <v>416</v>
      </c>
      <c r="D340" s="561"/>
      <c r="E340" s="562"/>
      <c r="F340" s="132" t="s">
        <v>434</v>
      </c>
      <c r="G340" s="133"/>
      <c r="H340">
        <f t="shared" si="199"/>
        <v>1</v>
      </c>
      <c r="I340">
        <f t="shared" si="211"/>
        <v>0</v>
      </c>
      <c r="J340" s="117"/>
      <c r="K340" s="555"/>
      <c r="L340" s="188"/>
      <c r="M340" s="129">
        <v>10</v>
      </c>
      <c r="N340" s="560" t="s">
        <v>416</v>
      </c>
      <c r="O340" s="561"/>
      <c r="P340" s="562"/>
      <c r="Q340" s="132"/>
      <c r="R340" s="133"/>
      <c r="S340">
        <f t="shared" si="200"/>
        <v>0</v>
      </c>
      <c r="T340">
        <f t="shared" si="212"/>
        <v>0</v>
      </c>
      <c r="U340" s="117"/>
      <c r="V340" s="555"/>
      <c r="W340" s="188"/>
      <c r="X340" s="129">
        <v>10</v>
      </c>
      <c r="Y340" s="560" t="s">
        <v>416</v>
      </c>
      <c r="Z340" s="561"/>
      <c r="AA340" s="562"/>
      <c r="AB340" s="132" t="s">
        <v>434</v>
      </c>
      <c r="AC340" s="133"/>
      <c r="AD340">
        <f t="shared" si="201"/>
        <v>1</v>
      </c>
      <c r="AE340">
        <f t="shared" si="213"/>
        <v>0</v>
      </c>
      <c r="AF340" s="117"/>
      <c r="AG340" s="555"/>
      <c r="AH340" s="188"/>
      <c r="AI340" s="129">
        <v>10</v>
      </c>
      <c r="AJ340" s="560" t="s">
        <v>416</v>
      </c>
      <c r="AK340" s="561"/>
      <c r="AL340" s="562"/>
      <c r="AM340" s="132"/>
      <c r="AN340" s="133"/>
      <c r="AO340">
        <f t="shared" si="202"/>
        <v>0</v>
      </c>
      <c r="AP340">
        <f t="shared" si="214"/>
        <v>0</v>
      </c>
      <c r="AQ340" s="117"/>
      <c r="AR340" s="555"/>
      <c r="AS340" s="188"/>
      <c r="AT340" s="129">
        <v>10</v>
      </c>
      <c r="AU340" s="560" t="s">
        <v>416</v>
      </c>
      <c r="AV340" s="561"/>
      <c r="AW340" s="562"/>
      <c r="AX340" s="132" t="s">
        <v>434</v>
      </c>
      <c r="AY340" s="133"/>
      <c r="AZ340">
        <f t="shared" si="203"/>
        <v>1</v>
      </c>
      <c r="BA340">
        <f t="shared" si="215"/>
        <v>0</v>
      </c>
      <c r="BB340" s="117"/>
      <c r="BC340" s="555"/>
      <c r="BD340" s="236"/>
      <c r="BE340" s="129">
        <v>10</v>
      </c>
      <c r="BF340" s="560" t="s">
        <v>416</v>
      </c>
      <c r="BG340" s="561"/>
      <c r="BH340" s="562"/>
      <c r="BI340" s="131" t="str">
        <f t="shared" si="216"/>
        <v>SI</v>
      </c>
      <c r="BJ340" s="131" t="str">
        <f t="shared" si="217"/>
        <v/>
      </c>
      <c r="BK340" s="237">
        <f t="shared" si="218"/>
        <v>1</v>
      </c>
      <c r="BL340" s="237">
        <f t="shared" si="219"/>
        <v>0</v>
      </c>
      <c r="BM340" s="237">
        <f t="shared" si="220"/>
        <v>1</v>
      </c>
      <c r="BN340" s="237">
        <f t="shared" si="221"/>
        <v>0</v>
      </c>
      <c r="BO340" s="237">
        <f t="shared" si="222"/>
        <v>1</v>
      </c>
      <c r="BP340" s="244">
        <f t="shared" si="223"/>
        <v>3</v>
      </c>
      <c r="BQ340" s="247">
        <f t="shared" si="210"/>
        <v>1</v>
      </c>
      <c r="BR340" s="249"/>
      <c r="BS340" s="555"/>
    </row>
    <row r="341" spans="1:71" ht="21.75" customHeight="1" thickBot="1" x14ac:dyDescent="0.3">
      <c r="A341" s="188"/>
      <c r="B341" s="129">
        <v>11</v>
      </c>
      <c r="C341" s="560" t="s">
        <v>417</v>
      </c>
      <c r="D341" s="561"/>
      <c r="E341" s="562"/>
      <c r="F341" s="132"/>
      <c r="G341" s="133" t="s">
        <v>435</v>
      </c>
      <c r="H341">
        <f t="shared" si="199"/>
        <v>0</v>
      </c>
      <c r="I341">
        <f t="shared" si="211"/>
        <v>0</v>
      </c>
      <c r="J341" s="117"/>
      <c r="K341" s="555"/>
      <c r="L341" s="188"/>
      <c r="M341" s="129">
        <v>11</v>
      </c>
      <c r="N341" s="560" t="s">
        <v>417</v>
      </c>
      <c r="O341" s="561"/>
      <c r="P341" s="562"/>
      <c r="Q341" s="132"/>
      <c r="R341" s="133"/>
      <c r="S341">
        <f t="shared" si="200"/>
        <v>0</v>
      </c>
      <c r="T341">
        <f t="shared" si="212"/>
        <v>0</v>
      </c>
      <c r="U341" s="117"/>
      <c r="V341" s="555"/>
      <c r="W341" s="188"/>
      <c r="X341" s="129">
        <v>11</v>
      </c>
      <c r="Y341" s="560" t="s">
        <v>417</v>
      </c>
      <c r="Z341" s="561"/>
      <c r="AA341" s="562"/>
      <c r="AB341" s="132" t="s">
        <v>434</v>
      </c>
      <c r="AC341" s="133"/>
      <c r="AD341">
        <f t="shared" si="201"/>
        <v>1</v>
      </c>
      <c r="AE341">
        <f t="shared" si="213"/>
        <v>0</v>
      </c>
      <c r="AF341" s="117"/>
      <c r="AG341" s="555"/>
      <c r="AH341" s="188"/>
      <c r="AI341" s="129">
        <v>11</v>
      </c>
      <c r="AJ341" s="560" t="s">
        <v>417</v>
      </c>
      <c r="AK341" s="561"/>
      <c r="AL341" s="562"/>
      <c r="AM341" s="132"/>
      <c r="AN341" s="133"/>
      <c r="AO341">
        <f t="shared" si="202"/>
        <v>0</v>
      </c>
      <c r="AP341">
        <f t="shared" si="214"/>
        <v>0</v>
      </c>
      <c r="AQ341" s="117"/>
      <c r="AR341" s="555"/>
      <c r="AS341" s="188"/>
      <c r="AT341" s="129">
        <v>11</v>
      </c>
      <c r="AU341" s="560" t="s">
        <v>417</v>
      </c>
      <c r="AV341" s="561"/>
      <c r="AW341" s="562"/>
      <c r="AX341" s="132" t="s">
        <v>434</v>
      </c>
      <c r="AY341" s="133"/>
      <c r="AZ341">
        <f t="shared" si="203"/>
        <v>1</v>
      </c>
      <c r="BA341">
        <f t="shared" si="215"/>
        <v>0</v>
      </c>
      <c r="BB341" s="117"/>
      <c r="BC341" s="555"/>
      <c r="BD341" s="236"/>
      <c r="BE341" s="129">
        <v>11</v>
      </c>
      <c r="BF341" s="560" t="s">
        <v>417</v>
      </c>
      <c r="BG341" s="561"/>
      <c r="BH341" s="562"/>
      <c r="BI341" s="131" t="str">
        <f t="shared" si="216"/>
        <v/>
      </c>
      <c r="BJ341" s="131" t="str">
        <f t="shared" si="217"/>
        <v>NO</v>
      </c>
      <c r="BK341" s="237">
        <f t="shared" si="218"/>
        <v>0</v>
      </c>
      <c r="BL341" s="237">
        <f t="shared" si="219"/>
        <v>0</v>
      </c>
      <c r="BM341" s="237">
        <f t="shared" si="220"/>
        <v>1</v>
      </c>
      <c r="BN341" s="237">
        <f t="shared" si="221"/>
        <v>0</v>
      </c>
      <c r="BO341" s="237">
        <f t="shared" si="222"/>
        <v>1</v>
      </c>
      <c r="BP341" s="244">
        <f t="shared" si="223"/>
        <v>2</v>
      </c>
      <c r="BQ341" s="247">
        <f t="shared" si="210"/>
        <v>0</v>
      </c>
      <c r="BR341" s="249"/>
      <c r="BS341" s="555"/>
    </row>
    <row r="342" spans="1:71" ht="21.75" customHeight="1" thickBot="1" x14ac:dyDescent="0.3">
      <c r="A342" s="188"/>
      <c r="B342" s="129">
        <v>12</v>
      </c>
      <c r="C342" s="560" t="s">
        <v>418</v>
      </c>
      <c r="D342" s="561"/>
      <c r="E342" s="562"/>
      <c r="F342" s="132" t="s">
        <v>434</v>
      </c>
      <c r="G342" s="133"/>
      <c r="H342">
        <f t="shared" si="199"/>
        <v>1</v>
      </c>
      <c r="I342">
        <f t="shared" si="211"/>
        <v>0</v>
      </c>
      <c r="J342" s="117"/>
      <c r="K342" s="555"/>
      <c r="L342" s="188"/>
      <c r="M342" s="129">
        <v>12</v>
      </c>
      <c r="N342" s="560" t="s">
        <v>418</v>
      </c>
      <c r="O342" s="561"/>
      <c r="P342" s="562"/>
      <c r="Q342" s="132"/>
      <c r="R342" s="133"/>
      <c r="S342">
        <f t="shared" si="200"/>
        <v>0</v>
      </c>
      <c r="T342">
        <f t="shared" si="212"/>
        <v>0</v>
      </c>
      <c r="U342" s="117"/>
      <c r="V342" s="555"/>
      <c r="W342" s="188"/>
      <c r="X342" s="129">
        <v>12</v>
      </c>
      <c r="Y342" s="560" t="s">
        <v>418</v>
      </c>
      <c r="Z342" s="561"/>
      <c r="AA342" s="562"/>
      <c r="AB342" s="132" t="s">
        <v>434</v>
      </c>
      <c r="AC342" s="133"/>
      <c r="AD342">
        <f t="shared" si="201"/>
        <v>1</v>
      </c>
      <c r="AE342">
        <f t="shared" si="213"/>
        <v>0</v>
      </c>
      <c r="AF342" s="117"/>
      <c r="AG342" s="555"/>
      <c r="AH342" s="188"/>
      <c r="AI342" s="129">
        <v>12</v>
      </c>
      <c r="AJ342" s="560" t="s">
        <v>418</v>
      </c>
      <c r="AK342" s="561"/>
      <c r="AL342" s="562"/>
      <c r="AM342" s="132"/>
      <c r="AN342" s="133"/>
      <c r="AO342">
        <f t="shared" si="202"/>
        <v>0</v>
      </c>
      <c r="AP342">
        <f t="shared" si="214"/>
        <v>0</v>
      </c>
      <c r="AQ342" s="117"/>
      <c r="AR342" s="555"/>
      <c r="AS342" s="188"/>
      <c r="AT342" s="129">
        <v>12</v>
      </c>
      <c r="AU342" s="560" t="s">
        <v>418</v>
      </c>
      <c r="AV342" s="561"/>
      <c r="AW342" s="562"/>
      <c r="AX342" s="132" t="s">
        <v>434</v>
      </c>
      <c r="AY342" s="133"/>
      <c r="AZ342">
        <f t="shared" si="203"/>
        <v>1</v>
      </c>
      <c r="BA342">
        <f t="shared" si="215"/>
        <v>0</v>
      </c>
      <c r="BB342" s="117"/>
      <c r="BC342" s="555"/>
      <c r="BD342" s="236"/>
      <c r="BE342" s="129">
        <v>12</v>
      </c>
      <c r="BF342" s="560" t="s">
        <v>418</v>
      </c>
      <c r="BG342" s="561"/>
      <c r="BH342" s="562"/>
      <c r="BI342" s="131" t="str">
        <f t="shared" si="216"/>
        <v>SI</v>
      </c>
      <c r="BJ342" s="131" t="str">
        <f t="shared" si="217"/>
        <v/>
      </c>
      <c r="BK342" s="237">
        <f t="shared" si="218"/>
        <v>1</v>
      </c>
      <c r="BL342" s="237">
        <f t="shared" si="219"/>
        <v>0</v>
      </c>
      <c r="BM342" s="237">
        <f t="shared" si="220"/>
        <v>1</v>
      </c>
      <c r="BN342" s="237">
        <f t="shared" si="221"/>
        <v>0</v>
      </c>
      <c r="BO342" s="237">
        <f t="shared" si="222"/>
        <v>1</v>
      </c>
      <c r="BP342" s="244">
        <f t="shared" si="223"/>
        <v>3</v>
      </c>
      <c r="BQ342" s="247">
        <f t="shared" si="210"/>
        <v>1</v>
      </c>
      <c r="BR342" s="249"/>
      <c r="BS342" s="555"/>
    </row>
    <row r="343" spans="1:71" ht="21.75" customHeight="1" thickBot="1" x14ac:dyDescent="0.3">
      <c r="A343" s="188"/>
      <c r="B343" s="129">
        <v>13</v>
      </c>
      <c r="C343" s="560" t="s">
        <v>419</v>
      </c>
      <c r="D343" s="561"/>
      <c r="E343" s="562"/>
      <c r="F343" s="132"/>
      <c r="G343" s="133" t="s">
        <v>435</v>
      </c>
      <c r="H343">
        <f t="shared" si="199"/>
        <v>0</v>
      </c>
      <c r="I343">
        <f t="shared" si="211"/>
        <v>0</v>
      </c>
      <c r="J343" s="117"/>
      <c r="K343" s="555"/>
      <c r="L343" s="188"/>
      <c r="M343" s="129">
        <v>13</v>
      </c>
      <c r="N343" s="560" t="s">
        <v>419</v>
      </c>
      <c r="O343" s="561"/>
      <c r="P343" s="562"/>
      <c r="Q343" s="132"/>
      <c r="R343" s="133"/>
      <c r="S343">
        <f t="shared" si="200"/>
        <v>0</v>
      </c>
      <c r="T343">
        <f t="shared" si="212"/>
        <v>0</v>
      </c>
      <c r="U343" s="117"/>
      <c r="V343" s="555"/>
      <c r="W343" s="188"/>
      <c r="X343" s="129">
        <v>13</v>
      </c>
      <c r="Y343" s="560" t="s">
        <v>419</v>
      </c>
      <c r="Z343" s="561"/>
      <c r="AA343" s="562"/>
      <c r="AB343" s="132" t="s">
        <v>434</v>
      </c>
      <c r="AC343" s="133"/>
      <c r="AD343">
        <f t="shared" si="201"/>
        <v>1</v>
      </c>
      <c r="AE343">
        <f t="shared" si="213"/>
        <v>0</v>
      </c>
      <c r="AF343" s="117"/>
      <c r="AG343" s="555"/>
      <c r="AH343" s="188"/>
      <c r="AI343" s="129">
        <v>13</v>
      </c>
      <c r="AJ343" s="560" t="s">
        <v>419</v>
      </c>
      <c r="AK343" s="561"/>
      <c r="AL343" s="562"/>
      <c r="AM343" s="132"/>
      <c r="AN343" s="133"/>
      <c r="AO343">
        <f t="shared" si="202"/>
        <v>0</v>
      </c>
      <c r="AP343">
        <f t="shared" si="214"/>
        <v>0</v>
      </c>
      <c r="AQ343" s="117"/>
      <c r="AR343" s="555"/>
      <c r="AS343" s="188"/>
      <c r="AT343" s="129">
        <v>13</v>
      </c>
      <c r="AU343" s="560" t="s">
        <v>419</v>
      </c>
      <c r="AV343" s="561"/>
      <c r="AW343" s="562"/>
      <c r="AX343" s="132" t="s">
        <v>434</v>
      </c>
      <c r="AY343" s="133"/>
      <c r="AZ343">
        <f t="shared" si="203"/>
        <v>1</v>
      </c>
      <c r="BA343">
        <f t="shared" si="215"/>
        <v>0</v>
      </c>
      <c r="BB343" s="117"/>
      <c r="BC343" s="555"/>
      <c r="BD343" s="236"/>
      <c r="BE343" s="129">
        <v>13</v>
      </c>
      <c r="BF343" s="560" t="s">
        <v>419</v>
      </c>
      <c r="BG343" s="561"/>
      <c r="BH343" s="562"/>
      <c r="BI343" s="131" t="str">
        <f t="shared" si="216"/>
        <v/>
      </c>
      <c r="BJ343" s="131" t="str">
        <f t="shared" si="217"/>
        <v>NO</v>
      </c>
      <c r="BK343" s="237">
        <f t="shared" si="218"/>
        <v>0</v>
      </c>
      <c r="BL343" s="237">
        <f t="shared" si="219"/>
        <v>0</v>
      </c>
      <c r="BM343" s="237">
        <f t="shared" si="220"/>
        <v>1</v>
      </c>
      <c r="BN343" s="237">
        <f t="shared" si="221"/>
        <v>0</v>
      </c>
      <c r="BO343" s="237">
        <f t="shared" si="222"/>
        <v>1</v>
      </c>
      <c r="BP343" s="244">
        <f t="shared" si="223"/>
        <v>2</v>
      </c>
      <c r="BQ343" s="247">
        <f t="shared" si="210"/>
        <v>0</v>
      </c>
      <c r="BR343" s="249"/>
      <c r="BS343" s="555"/>
    </row>
    <row r="344" spans="1:71" ht="21.75" customHeight="1" thickBot="1" x14ac:dyDescent="0.3">
      <c r="A344" s="188"/>
      <c r="B344" s="129">
        <v>14</v>
      </c>
      <c r="C344" s="560" t="s">
        <v>420</v>
      </c>
      <c r="D344" s="561"/>
      <c r="E344" s="562"/>
      <c r="F344" s="132"/>
      <c r="G344" s="133" t="s">
        <v>435</v>
      </c>
      <c r="H344">
        <f t="shared" si="199"/>
        <v>0</v>
      </c>
      <c r="I344">
        <f t="shared" si="211"/>
        <v>0</v>
      </c>
      <c r="J344" s="117"/>
      <c r="K344" s="555"/>
      <c r="L344" s="188"/>
      <c r="M344" s="129">
        <v>14</v>
      </c>
      <c r="N344" s="560" t="s">
        <v>420</v>
      </c>
      <c r="O344" s="561"/>
      <c r="P344" s="562"/>
      <c r="Q344" s="132"/>
      <c r="R344" s="133"/>
      <c r="S344">
        <f t="shared" si="200"/>
        <v>0</v>
      </c>
      <c r="T344">
        <f t="shared" si="212"/>
        <v>0</v>
      </c>
      <c r="U344" s="117"/>
      <c r="V344" s="555"/>
      <c r="W344" s="188"/>
      <c r="X344" s="129">
        <v>14</v>
      </c>
      <c r="Y344" s="560" t="s">
        <v>420</v>
      </c>
      <c r="Z344" s="561"/>
      <c r="AA344" s="562"/>
      <c r="AB344" s="132" t="s">
        <v>434</v>
      </c>
      <c r="AC344" s="133"/>
      <c r="AD344">
        <f t="shared" si="201"/>
        <v>1</v>
      </c>
      <c r="AE344">
        <f t="shared" si="213"/>
        <v>0</v>
      </c>
      <c r="AF344" s="117"/>
      <c r="AG344" s="555"/>
      <c r="AH344" s="188"/>
      <c r="AI344" s="129">
        <v>14</v>
      </c>
      <c r="AJ344" s="560" t="s">
        <v>420</v>
      </c>
      <c r="AK344" s="561"/>
      <c r="AL344" s="562"/>
      <c r="AM344" s="132"/>
      <c r="AN344" s="133"/>
      <c r="AO344">
        <f t="shared" si="202"/>
        <v>0</v>
      </c>
      <c r="AP344">
        <f t="shared" si="214"/>
        <v>0</v>
      </c>
      <c r="AQ344" s="117"/>
      <c r="AR344" s="555"/>
      <c r="AS344" s="188"/>
      <c r="AT344" s="129">
        <v>14</v>
      </c>
      <c r="AU344" s="560" t="s">
        <v>420</v>
      </c>
      <c r="AV344" s="561"/>
      <c r="AW344" s="562"/>
      <c r="AX344" s="132" t="s">
        <v>434</v>
      </c>
      <c r="AY344" s="133"/>
      <c r="AZ344">
        <f t="shared" si="203"/>
        <v>1</v>
      </c>
      <c r="BA344">
        <f t="shared" si="215"/>
        <v>0</v>
      </c>
      <c r="BB344" s="117"/>
      <c r="BC344" s="555"/>
      <c r="BD344" s="236"/>
      <c r="BE344" s="129">
        <v>14</v>
      </c>
      <c r="BF344" s="560" t="s">
        <v>420</v>
      </c>
      <c r="BG344" s="561"/>
      <c r="BH344" s="562"/>
      <c r="BI344" s="131" t="str">
        <f t="shared" si="216"/>
        <v/>
      </c>
      <c r="BJ344" s="131" t="str">
        <f t="shared" si="217"/>
        <v>NO</v>
      </c>
      <c r="BK344" s="237">
        <f t="shared" si="218"/>
        <v>0</v>
      </c>
      <c r="BL344" s="237">
        <f t="shared" si="219"/>
        <v>0</v>
      </c>
      <c r="BM344" s="237">
        <f t="shared" si="220"/>
        <v>1</v>
      </c>
      <c r="BN344" s="237">
        <f t="shared" si="221"/>
        <v>0</v>
      </c>
      <c r="BO344" s="237">
        <f t="shared" si="222"/>
        <v>1</v>
      </c>
      <c r="BP344" s="244">
        <f t="shared" si="223"/>
        <v>2</v>
      </c>
      <c r="BQ344" s="247">
        <f t="shared" si="210"/>
        <v>0</v>
      </c>
      <c r="BR344" s="249"/>
      <c r="BS344" s="555"/>
    </row>
    <row r="345" spans="1:71" ht="21.75" customHeight="1" thickBot="1" x14ac:dyDescent="0.3">
      <c r="A345" s="188"/>
      <c r="B345" s="129">
        <v>15</v>
      </c>
      <c r="C345" s="560" t="s">
        <v>421</v>
      </c>
      <c r="D345" s="561"/>
      <c r="E345" s="562"/>
      <c r="F345" s="132" t="s">
        <v>434</v>
      </c>
      <c r="G345" s="133"/>
      <c r="H345">
        <f t="shared" si="199"/>
        <v>1</v>
      </c>
      <c r="I345">
        <f t="shared" si="211"/>
        <v>0</v>
      </c>
      <c r="J345" s="117"/>
      <c r="K345" s="555"/>
      <c r="L345" s="188"/>
      <c r="M345" s="129">
        <v>15</v>
      </c>
      <c r="N345" s="560" t="s">
        <v>421</v>
      </c>
      <c r="O345" s="561"/>
      <c r="P345" s="562"/>
      <c r="Q345" s="132"/>
      <c r="R345" s="133"/>
      <c r="S345">
        <f t="shared" si="200"/>
        <v>0</v>
      </c>
      <c r="T345">
        <f t="shared" si="212"/>
        <v>0</v>
      </c>
      <c r="U345" s="117"/>
      <c r="V345" s="555"/>
      <c r="W345" s="188"/>
      <c r="X345" s="129">
        <v>15</v>
      </c>
      <c r="Y345" s="560" t="s">
        <v>421</v>
      </c>
      <c r="Z345" s="561"/>
      <c r="AA345" s="562"/>
      <c r="AB345" s="132" t="s">
        <v>434</v>
      </c>
      <c r="AC345" s="133"/>
      <c r="AD345">
        <f t="shared" si="201"/>
        <v>1</v>
      </c>
      <c r="AE345">
        <f t="shared" si="213"/>
        <v>0</v>
      </c>
      <c r="AF345" s="117"/>
      <c r="AG345" s="555"/>
      <c r="AH345" s="188"/>
      <c r="AI345" s="129">
        <v>15</v>
      </c>
      <c r="AJ345" s="560" t="s">
        <v>421</v>
      </c>
      <c r="AK345" s="561"/>
      <c r="AL345" s="562"/>
      <c r="AM345" s="132"/>
      <c r="AN345" s="133"/>
      <c r="AO345">
        <f t="shared" si="202"/>
        <v>0</v>
      </c>
      <c r="AP345">
        <f t="shared" si="214"/>
        <v>0</v>
      </c>
      <c r="AQ345" s="117"/>
      <c r="AR345" s="555"/>
      <c r="AS345" s="188"/>
      <c r="AT345" s="129">
        <v>15</v>
      </c>
      <c r="AU345" s="560" t="s">
        <v>421</v>
      </c>
      <c r="AV345" s="561"/>
      <c r="AW345" s="562"/>
      <c r="AX345" s="132"/>
      <c r="AY345" s="133" t="s">
        <v>435</v>
      </c>
      <c r="AZ345">
        <f t="shared" si="203"/>
        <v>0</v>
      </c>
      <c r="BA345">
        <f t="shared" si="215"/>
        <v>0</v>
      </c>
      <c r="BB345" s="117"/>
      <c r="BC345" s="555"/>
      <c r="BD345" s="236"/>
      <c r="BE345" s="129">
        <v>15</v>
      </c>
      <c r="BF345" s="560" t="s">
        <v>421</v>
      </c>
      <c r="BG345" s="561"/>
      <c r="BH345" s="562"/>
      <c r="BI345" s="131" t="str">
        <f t="shared" si="216"/>
        <v/>
      </c>
      <c r="BJ345" s="131" t="str">
        <f t="shared" si="217"/>
        <v>NO</v>
      </c>
      <c r="BK345" s="237">
        <f t="shared" si="218"/>
        <v>1</v>
      </c>
      <c r="BL345" s="237">
        <f t="shared" si="219"/>
        <v>0</v>
      </c>
      <c r="BM345" s="237">
        <f t="shared" si="220"/>
        <v>1</v>
      </c>
      <c r="BN345" s="237">
        <f t="shared" si="221"/>
        <v>0</v>
      </c>
      <c r="BO345" s="237">
        <f t="shared" si="222"/>
        <v>0</v>
      </c>
      <c r="BP345" s="244">
        <f t="shared" si="223"/>
        <v>2</v>
      </c>
      <c r="BQ345" s="247">
        <f t="shared" si="210"/>
        <v>0</v>
      </c>
      <c r="BR345" s="249"/>
      <c r="BS345" s="555"/>
    </row>
    <row r="346" spans="1:71" ht="21.75" customHeight="1" thickBot="1" x14ac:dyDescent="0.3">
      <c r="A346" s="188"/>
      <c r="B346" s="129">
        <v>16</v>
      </c>
      <c r="C346" s="560" t="s">
        <v>422</v>
      </c>
      <c r="D346" s="561"/>
      <c r="E346" s="562"/>
      <c r="F346" s="132"/>
      <c r="G346" s="133" t="s">
        <v>435</v>
      </c>
      <c r="H346">
        <f t="shared" si="199"/>
        <v>0</v>
      </c>
      <c r="I346">
        <f t="shared" si="211"/>
        <v>0</v>
      </c>
      <c r="J346" s="117"/>
      <c r="K346" s="555"/>
      <c r="L346" s="188"/>
      <c r="M346" s="129">
        <v>16</v>
      </c>
      <c r="N346" s="560" t="s">
        <v>422</v>
      </c>
      <c r="O346" s="561"/>
      <c r="P346" s="562"/>
      <c r="Q346" s="132"/>
      <c r="R346" s="133"/>
      <c r="S346">
        <f t="shared" si="200"/>
        <v>0</v>
      </c>
      <c r="T346">
        <f t="shared" si="212"/>
        <v>0</v>
      </c>
      <c r="U346" s="117"/>
      <c r="V346" s="555"/>
      <c r="W346" s="188"/>
      <c r="X346" s="129">
        <v>16</v>
      </c>
      <c r="Y346" s="560" t="s">
        <v>422</v>
      </c>
      <c r="Z346" s="561"/>
      <c r="AA346" s="562"/>
      <c r="AB346" s="132"/>
      <c r="AC346" s="133" t="s">
        <v>435</v>
      </c>
      <c r="AD346">
        <f t="shared" si="201"/>
        <v>0</v>
      </c>
      <c r="AE346">
        <f t="shared" si="213"/>
        <v>0</v>
      </c>
      <c r="AF346" s="117"/>
      <c r="AG346" s="555"/>
      <c r="AH346" s="188"/>
      <c r="AI346" s="129">
        <v>16</v>
      </c>
      <c r="AJ346" s="560" t="s">
        <v>422</v>
      </c>
      <c r="AK346" s="561"/>
      <c r="AL346" s="562"/>
      <c r="AM346" s="132"/>
      <c r="AN346" s="133"/>
      <c r="AO346">
        <f t="shared" si="202"/>
        <v>0</v>
      </c>
      <c r="AP346">
        <f t="shared" si="214"/>
        <v>0</v>
      </c>
      <c r="AQ346" s="117"/>
      <c r="AR346" s="555"/>
      <c r="AS346" s="188"/>
      <c r="AT346" s="129">
        <v>16</v>
      </c>
      <c r="AU346" s="560" t="s">
        <v>422</v>
      </c>
      <c r="AV346" s="561"/>
      <c r="AW346" s="562"/>
      <c r="AX346" s="132"/>
      <c r="AY346" s="133" t="s">
        <v>435</v>
      </c>
      <c r="AZ346">
        <f t="shared" si="203"/>
        <v>0</v>
      </c>
      <c r="BA346">
        <f t="shared" si="215"/>
        <v>0</v>
      </c>
      <c r="BB346" s="117"/>
      <c r="BC346" s="555"/>
      <c r="BD346" s="236"/>
      <c r="BE346" s="129">
        <v>16</v>
      </c>
      <c r="BF346" s="560" t="s">
        <v>422</v>
      </c>
      <c r="BG346" s="561"/>
      <c r="BH346" s="562"/>
      <c r="BI346" s="131" t="str">
        <f t="shared" si="216"/>
        <v/>
      </c>
      <c r="BJ346" s="131" t="str">
        <f t="shared" si="217"/>
        <v>NO</v>
      </c>
      <c r="BK346" s="237">
        <f t="shared" si="218"/>
        <v>0</v>
      </c>
      <c r="BL346" s="237">
        <f t="shared" si="219"/>
        <v>0</v>
      </c>
      <c r="BM346" s="237">
        <f t="shared" si="220"/>
        <v>0</v>
      </c>
      <c r="BN346" s="237">
        <f t="shared" si="221"/>
        <v>0</v>
      </c>
      <c r="BO346" s="237">
        <f t="shared" si="222"/>
        <v>0</v>
      </c>
      <c r="BP346" s="244">
        <f t="shared" si="223"/>
        <v>0</v>
      </c>
      <c r="BQ346" s="247">
        <f t="shared" si="210"/>
        <v>0</v>
      </c>
      <c r="BR346" s="249"/>
      <c r="BS346" s="555"/>
    </row>
    <row r="347" spans="1:71" ht="21.75" customHeight="1" thickBot="1" x14ac:dyDescent="0.3">
      <c r="A347" s="188"/>
      <c r="B347" s="129">
        <v>17</v>
      </c>
      <c r="C347" s="560" t="s">
        <v>423</v>
      </c>
      <c r="D347" s="561"/>
      <c r="E347" s="562"/>
      <c r="F347" s="132" t="s">
        <v>434</v>
      </c>
      <c r="G347" s="133"/>
      <c r="H347">
        <f t="shared" si="199"/>
        <v>1</v>
      </c>
      <c r="I347">
        <f t="shared" si="211"/>
        <v>0</v>
      </c>
      <c r="J347" s="117"/>
      <c r="K347" s="555"/>
      <c r="L347" s="188"/>
      <c r="M347" s="129">
        <v>17</v>
      </c>
      <c r="N347" s="560" t="s">
        <v>423</v>
      </c>
      <c r="O347" s="561"/>
      <c r="P347" s="562"/>
      <c r="Q347" s="132"/>
      <c r="R347" s="133"/>
      <c r="S347">
        <f t="shared" si="200"/>
        <v>0</v>
      </c>
      <c r="T347">
        <f t="shared" si="212"/>
        <v>0</v>
      </c>
      <c r="U347" s="117"/>
      <c r="V347" s="555"/>
      <c r="W347" s="188"/>
      <c r="X347" s="129">
        <v>17</v>
      </c>
      <c r="Y347" s="560" t="s">
        <v>423</v>
      </c>
      <c r="Z347" s="561"/>
      <c r="AA347" s="562"/>
      <c r="AB347" s="132" t="s">
        <v>434</v>
      </c>
      <c r="AC347" s="133"/>
      <c r="AD347">
        <f t="shared" si="201"/>
        <v>1</v>
      </c>
      <c r="AE347">
        <f t="shared" si="213"/>
        <v>0</v>
      </c>
      <c r="AF347" s="117"/>
      <c r="AG347" s="555"/>
      <c r="AH347" s="188"/>
      <c r="AI347" s="129">
        <v>17</v>
      </c>
      <c r="AJ347" s="560" t="s">
        <v>423</v>
      </c>
      <c r="AK347" s="561"/>
      <c r="AL347" s="562"/>
      <c r="AM347" s="132"/>
      <c r="AN347" s="133"/>
      <c r="AO347">
        <f t="shared" si="202"/>
        <v>0</v>
      </c>
      <c r="AP347">
        <f t="shared" si="214"/>
        <v>0</v>
      </c>
      <c r="AQ347" s="117"/>
      <c r="AR347" s="555"/>
      <c r="AS347" s="188"/>
      <c r="AT347" s="129">
        <v>17</v>
      </c>
      <c r="AU347" s="560" t="s">
        <v>423</v>
      </c>
      <c r="AV347" s="561"/>
      <c r="AW347" s="562"/>
      <c r="AX347" s="132"/>
      <c r="AY347" s="133" t="s">
        <v>435</v>
      </c>
      <c r="AZ347">
        <f t="shared" si="203"/>
        <v>0</v>
      </c>
      <c r="BA347">
        <f t="shared" si="215"/>
        <v>0</v>
      </c>
      <c r="BB347" s="117"/>
      <c r="BC347" s="555"/>
      <c r="BD347" s="236"/>
      <c r="BE347" s="129">
        <v>17</v>
      </c>
      <c r="BF347" s="560" t="s">
        <v>423</v>
      </c>
      <c r="BG347" s="561"/>
      <c r="BH347" s="562"/>
      <c r="BI347" s="131" t="str">
        <f t="shared" si="216"/>
        <v/>
      </c>
      <c r="BJ347" s="131" t="str">
        <f t="shared" si="217"/>
        <v>NO</v>
      </c>
      <c r="BK347" s="237">
        <f t="shared" si="218"/>
        <v>1</v>
      </c>
      <c r="BL347" s="237">
        <f t="shared" si="219"/>
        <v>0</v>
      </c>
      <c r="BM347" s="237">
        <f t="shared" si="220"/>
        <v>1</v>
      </c>
      <c r="BN347" s="237">
        <f t="shared" si="221"/>
        <v>0</v>
      </c>
      <c r="BO347" s="237">
        <f t="shared" si="222"/>
        <v>0</v>
      </c>
      <c r="BP347" s="244">
        <f t="shared" si="223"/>
        <v>2</v>
      </c>
      <c r="BQ347" s="247">
        <f t="shared" si="210"/>
        <v>0</v>
      </c>
      <c r="BR347" s="249"/>
      <c r="BS347" s="555"/>
    </row>
    <row r="348" spans="1:71" ht="21.75" customHeight="1" thickBot="1" x14ac:dyDescent="0.3">
      <c r="A348" s="188"/>
      <c r="B348" s="129">
        <v>18</v>
      </c>
      <c r="C348" s="560" t="s">
        <v>424</v>
      </c>
      <c r="D348" s="561"/>
      <c r="E348" s="562"/>
      <c r="F348" s="132"/>
      <c r="G348" s="133" t="s">
        <v>435</v>
      </c>
      <c r="H348"/>
      <c r="I348">
        <f t="shared" si="211"/>
        <v>0</v>
      </c>
      <c r="J348" s="117"/>
      <c r="K348" s="555"/>
      <c r="L348" s="188"/>
      <c r="M348" s="129">
        <v>18</v>
      </c>
      <c r="N348" s="560" t="s">
        <v>424</v>
      </c>
      <c r="O348" s="561"/>
      <c r="P348" s="562"/>
      <c r="Q348" s="132"/>
      <c r="R348" s="133"/>
      <c r="S348"/>
      <c r="T348"/>
      <c r="U348" s="117"/>
      <c r="V348" s="555"/>
      <c r="W348" s="188"/>
      <c r="X348" s="129">
        <v>18</v>
      </c>
      <c r="Y348" s="560" t="s">
        <v>424</v>
      </c>
      <c r="Z348" s="561"/>
      <c r="AA348" s="562"/>
      <c r="AB348" s="132" t="s">
        <v>434</v>
      </c>
      <c r="AC348" s="133"/>
      <c r="AD348">
        <f t="shared" si="201"/>
        <v>1</v>
      </c>
      <c r="AE348"/>
      <c r="AF348" s="117"/>
      <c r="AG348" s="555"/>
      <c r="AH348" s="188"/>
      <c r="AI348" s="129">
        <v>18</v>
      </c>
      <c r="AJ348" s="560" t="s">
        <v>424</v>
      </c>
      <c r="AK348" s="561"/>
      <c r="AL348" s="562"/>
      <c r="AM348" s="132"/>
      <c r="AN348" s="133"/>
      <c r="AO348"/>
      <c r="AP348"/>
      <c r="AQ348" s="117"/>
      <c r="AR348" s="555"/>
      <c r="AS348" s="188"/>
      <c r="AT348" s="129">
        <v>18</v>
      </c>
      <c r="AU348" s="560" t="s">
        <v>424</v>
      </c>
      <c r="AV348" s="561"/>
      <c r="AW348" s="562"/>
      <c r="AX348" s="132"/>
      <c r="AY348" s="133" t="s">
        <v>435</v>
      </c>
      <c r="AZ348"/>
      <c r="BA348">
        <f t="shared" si="215"/>
        <v>0</v>
      </c>
      <c r="BB348" s="117"/>
      <c r="BC348" s="555"/>
      <c r="BD348" s="236"/>
      <c r="BE348" s="129">
        <v>18</v>
      </c>
      <c r="BF348" s="560" t="s">
        <v>424</v>
      </c>
      <c r="BG348" s="561"/>
      <c r="BH348" s="562"/>
      <c r="BI348" s="131" t="str">
        <f t="shared" si="216"/>
        <v/>
      </c>
      <c r="BJ348" s="131" t="str">
        <f t="shared" si="217"/>
        <v>NO</v>
      </c>
      <c r="BK348" s="237">
        <f t="shared" si="218"/>
        <v>0</v>
      </c>
      <c r="BL348" s="237">
        <f t="shared" si="219"/>
        <v>0</v>
      </c>
      <c r="BM348" s="237">
        <f t="shared" si="220"/>
        <v>1</v>
      </c>
      <c r="BN348" s="237">
        <f t="shared" si="221"/>
        <v>0</v>
      </c>
      <c r="BO348" s="237">
        <f t="shared" si="222"/>
        <v>0</v>
      </c>
      <c r="BP348" s="244">
        <f t="shared" si="223"/>
        <v>1</v>
      </c>
      <c r="BQ348" s="247">
        <f t="shared" si="210"/>
        <v>0</v>
      </c>
      <c r="BR348" s="249"/>
      <c r="BS348" s="555"/>
    </row>
    <row r="349" spans="1:71" ht="21.75" customHeight="1" thickBot="1" x14ac:dyDescent="0.3">
      <c r="A349" s="188"/>
      <c r="B349" s="130">
        <v>19</v>
      </c>
      <c r="C349" s="563" t="s">
        <v>436</v>
      </c>
      <c r="D349" s="564"/>
      <c r="E349" s="565"/>
      <c r="F349" s="134"/>
      <c r="G349" s="135" t="s">
        <v>435</v>
      </c>
      <c r="H349">
        <f>IF(F349="SI",1,0)</f>
        <v>0</v>
      </c>
      <c r="I349">
        <f>IF(G349="SI",1,0)</f>
        <v>0</v>
      </c>
      <c r="J349" s="117"/>
      <c r="K349" s="555"/>
      <c r="L349" s="188"/>
      <c r="M349" s="130">
        <v>19</v>
      </c>
      <c r="N349" s="563" t="s">
        <v>436</v>
      </c>
      <c r="O349" s="564"/>
      <c r="P349" s="565"/>
      <c r="Q349" s="134"/>
      <c r="R349" s="135"/>
      <c r="S349">
        <f>IF(Q349="SI",1,0)</f>
        <v>0</v>
      </c>
      <c r="T349">
        <f>IF(R349="SI",1,0)</f>
        <v>0</v>
      </c>
      <c r="U349" s="117"/>
      <c r="V349" s="555"/>
      <c r="W349" s="188"/>
      <c r="X349" s="130">
        <v>19</v>
      </c>
      <c r="Y349" s="563" t="s">
        <v>436</v>
      </c>
      <c r="Z349" s="564"/>
      <c r="AA349" s="565"/>
      <c r="AB349" s="134"/>
      <c r="AC349" s="135" t="s">
        <v>435</v>
      </c>
      <c r="AD349">
        <f>IF(AB349="SI",1,0)</f>
        <v>0</v>
      </c>
      <c r="AE349">
        <f>IF(AC349="SI",1,0)</f>
        <v>0</v>
      </c>
      <c r="AF349" s="117"/>
      <c r="AG349" s="555"/>
      <c r="AH349" s="188"/>
      <c r="AI349" s="130">
        <v>19</v>
      </c>
      <c r="AJ349" s="563" t="s">
        <v>436</v>
      </c>
      <c r="AK349" s="564"/>
      <c r="AL349" s="565"/>
      <c r="AM349" s="134"/>
      <c r="AN349" s="135"/>
      <c r="AO349">
        <f>IF(AM349="SI",1,0)</f>
        <v>0</v>
      </c>
      <c r="AP349">
        <f>IF(AN349="SI",1,0)</f>
        <v>0</v>
      </c>
      <c r="AQ349" s="117"/>
      <c r="AR349" s="555"/>
      <c r="AS349" s="188"/>
      <c r="AT349" s="130">
        <v>19</v>
      </c>
      <c r="AU349" s="563" t="s">
        <v>436</v>
      </c>
      <c r="AV349" s="564"/>
      <c r="AW349" s="565"/>
      <c r="AX349" s="134"/>
      <c r="AY349" s="135" t="s">
        <v>435</v>
      </c>
      <c r="AZ349">
        <f>IF(AX349="SI",1,0)</f>
        <v>0</v>
      </c>
      <c r="BA349">
        <f>IF(AY349="SI",1,0)</f>
        <v>0</v>
      </c>
      <c r="BB349" s="117"/>
      <c r="BC349" s="555"/>
      <c r="BD349" s="236"/>
      <c r="BE349" s="130">
        <v>19</v>
      </c>
      <c r="BF349" s="563" t="s">
        <v>436</v>
      </c>
      <c r="BG349" s="564"/>
      <c r="BH349" s="565"/>
      <c r="BI349" s="131" t="str">
        <f t="shared" si="216"/>
        <v/>
      </c>
      <c r="BJ349" s="131" t="str">
        <f t="shared" si="217"/>
        <v>NO</v>
      </c>
      <c r="BK349" s="237">
        <f t="shared" si="218"/>
        <v>0</v>
      </c>
      <c r="BL349" s="237">
        <f t="shared" si="219"/>
        <v>0</v>
      </c>
      <c r="BM349" s="237">
        <f t="shared" si="220"/>
        <v>0</v>
      </c>
      <c r="BN349" s="237">
        <f t="shared" si="221"/>
        <v>0</v>
      </c>
      <c r="BO349" s="237">
        <f t="shared" si="222"/>
        <v>0</v>
      </c>
      <c r="BP349" s="244">
        <f t="shared" si="223"/>
        <v>0</v>
      </c>
      <c r="BQ349" s="247">
        <f t="shared" si="210"/>
        <v>0</v>
      </c>
      <c r="BR349" s="249"/>
      <c r="BS349" s="555"/>
    </row>
    <row r="350" spans="1:71" x14ac:dyDescent="0.25">
      <c r="A350" s="188"/>
      <c r="B350" s="116"/>
      <c r="C350" s="116"/>
      <c r="D350" s="116"/>
      <c r="E350" s="116"/>
      <c r="F350" s="116"/>
      <c r="G350" s="116"/>
      <c r="H350" s="116"/>
      <c r="I350" s="116"/>
      <c r="J350" s="117"/>
      <c r="K350" s="555"/>
      <c r="L350" s="188"/>
      <c r="M350" s="116"/>
      <c r="N350" s="116"/>
      <c r="O350" s="116"/>
      <c r="P350" s="116"/>
      <c r="Q350" s="116"/>
      <c r="R350" s="116"/>
      <c r="S350" s="116"/>
      <c r="T350" s="116"/>
      <c r="U350" s="117"/>
      <c r="V350" s="555"/>
      <c r="W350" s="188"/>
      <c r="X350" s="116"/>
      <c r="Y350" s="116"/>
      <c r="Z350" s="116"/>
      <c r="AA350" s="116"/>
      <c r="AB350" s="116"/>
      <c r="AC350" s="116"/>
      <c r="AD350" s="116"/>
      <c r="AE350" s="116"/>
      <c r="AF350" s="117"/>
      <c r="AG350" s="555"/>
      <c r="AH350" s="188"/>
      <c r="AI350" s="116"/>
      <c r="AJ350" s="116"/>
      <c r="AK350" s="116"/>
      <c r="AL350" s="116"/>
      <c r="AM350" s="116"/>
      <c r="AN350" s="116"/>
      <c r="AO350" s="116"/>
      <c r="AP350" s="116"/>
      <c r="AQ350" s="117"/>
      <c r="AR350" s="555"/>
      <c r="AS350" s="188"/>
      <c r="AT350" s="116"/>
      <c r="AU350" s="116"/>
      <c r="AV350" s="116"/>
      <c r="AW350" s="116"/>
      <c r="AX350" s="116"/>
      <c r="AY350" s="116"/>
      <c r="AZ350" s="116"/>
      <c r="BA350" s="116"/>
      <c r="BB350" s="117"/>
      <c r="BC350" s="555"/>
      <c r="BD350" s="236"/>
      <c r="BE350" s="237"/>
      <c r="BF350" s="237"/>
      <c r="BG350" s="237"/>
      <c r="BH350" s="237"/>
      <c r="BI350" s="237"/>
      <c r="BJ350" s="237"/>
      <c r="BK350" s="237"/>
      <c r="BL350" s="237"/>
      <c r="BM350" s="237"/>
      <c r="BN350" s="237"/>
      <c r="BO350" s="237"/>
      <c r="BP350" s="238"/>
      <c r="BQ350" s="248"/>
      <c r="BR350" s="249"/>
      <c r="BS350" s="555"/>
    </row>
    <row r="351" spans="1:71" ht="15.75" thickBot="1" x14ac:dyDescent="0.3">
      <c r="A351" s="188"/>
      <c r="B351" s="116"/>
      <c r="C351" s="116"/>
      <c r="D351" s="116"/>
      <c r="E351" s="116"/>
      <c r="F351" s="116"/>
      <c r="G351" s="116"/>
      <c r="H351" s="116"/>
      <c r="I351" s="116"/>
      <c r="J351" s="117"/>
      <c r="K351" s="555"/>
      <c r="L351" s="188"/>
      <c r="M351" s="116"/>
      <c r="N351" s="116"/>
      <c r="O351" s="116"/>
      <c r="P351" s="116"/>
      <c r="Q351" s="116"/>
      <c r="R351" s="116"/>
      <c r="S351" s="116"/>
      <c r="T351" s="116"/>
      <c r="U351" s="117"/>
      <c r="V351" s="555"/>
      <c r="W351" s="188"/>
      <c r="X351" s="116"/>
      <c r="Y351" s="116"/>
      <c r="Z351" s="116"/>
      <c r="AA351" s="116"/>
      <c r="AB351" s="116"/>
      <c r="AC351" s="116"/>
      <c r="AD351" s="116"/>
      <c r="AE351" s="116"/>
      <c r="AF351" s="117"/>
      <c r="AG351" s="555"/>
      <c r="AH351" s="188"/>
      <c r="AI351" s="116"/>
      <c r="AJ351" s="116"/>
      <c r="AK351" s="116"/>
      <c r="AL351" s="116"/>
      <c r="AM351" s="116"/>
      <c r="AN351" s="116"/>
      <c r="AO351" s="116"/>
      <c r="AP351" s="116"/>
      <c r="AQ351" s="117"/>
      <c r="AR351" s="555"/>
      <c r="AS351" s="188"/>
      <c r="AT351" s="116"/>
      <c r="AU351" s="116"/>
      <c r="AV351" s="116"/>
      <c r="AW351" s="116"/>
      <c r="AX351" s="116"/>
      <c r="AY351" s="116"/>
      <c r="AZ351" s="116"/>
      <c r="BA351" s="116"/>
      <c r="BB351" s="117"/>
      <c r="BC351" s="555"/>
      <c r="BD351" s="236"/>
      <c r="BE351" s="237"/>
      <c r="BF351" s="237"/>
      <c r="BG351" s="237"/>
      <c r="BH351" s="237"/>
      <c r="BI351" s="237"/>
      <c r="BJ351" s="237"/>
      <c r="BK351" s="237"/>
      <c r="BL351" s="237"/>
      <c r="BM351" s="237"/>
      <c r="BN351" s="237"/>
      <c r="BO351" s="237"/>
      <c r="BP351" s="238"/>
      <c r="BQ351" s="248"/>
      <c r="BR351" s="249"/>
      <c r="BS351" s="555"/>
    </row>
    <row r="352" spans="1:71" s="186" customFormat="1" ht="30.75" thickBot="1" x14ac:dyDescent="0.3">
      <c r="A352" s="188"/>
      <c r="B352" s="116"/>
      <c r="C352" s="120" t="s">
        <v>425</v>
      </c>
      <c r="D352" s="566">
        <f>IF(F346="SI",19,SUM(H331:H349))</f>
        <v>10</v>
      </c>
      <c r="E352" s="567"/>
      <c r="F352" s="568"/>
      <c r="G352" s="116"/>
      <c r="H352"/>
      <c r="I352"/>
      <c r="J352" s="117"/>
      <c r="K352" s="555"/>
      <c r="L352" s="188"/>
      <c r="M352" s="116"/>
      <c r="N352" s="120" t="s">
        <v>425</v>
      </c>
      <c r="O352" s="566">
        <f>IF(Q346="SI",19,SUM(S331:S349))</f>
        <v>0</v>
      </c>
      <c r="P352" s="567"/>
      <c r="Q352" s="568"/>
      <c r="R352" s="116"/>
      <c r="S352"/>
      <c r="T352"/>
      <c r="U352" s="117"/>
      <c r="V352" s="555"/>
      <c r="W352" s="188"/>
      <c r="X352" s="116"/>
      <c r="Y352" s="120" t="s">
        <v>425</v>
      </c>
      <c r="Z352" s="566">
        <f>IF(AB346="SI",19,SUM(AD331:AD349))</f>
        <v>17</v>
      </c>
      <c r="AA352" s="567"/>
      <c r="AB352" s="568"/>
      <c r="AC352" s="116"/>
      <c r="AD352"/>
      <c r="AE352"/>
      <c r="AF352" s="117"/>
      <c r="AG352" s="555"/>
      <c r="AH352" s="188"/>
      <c r="AI352" s="116"/>
      <c r="AJ352" s="120" t="s">
        <v>425</v>
      </c>
      <c r="AK352" s="566">
        <f>IF(AM346="SI",19,SUM(AO331:AO349))</f>
        <v>0</v>
      </c>
      <c r="AL352" s="567"/>
      <c r="AM352" s="568"/>
      <c r="AN352" s="116"/>
      <c r="AO352"/>
      <c r="AP352"/>
      <c r="AQ352" s="117"/>
      <c r="AR352" s="555"/>
      <c r="AS352" s="188"/>
      <c r="AT352" s="116"/>
      <c r="AU352" s="120" t="s">
        <v>425</v>
      </c>
      <c r="AV352" s="566">
        <f>IF(AX346="SI",19,SUM(AZ331:AZ349))</f>
        <v>9</v>
      </c>
      <c r="AW352" s="567"/>
      <c r="AX352" s="568"/>
      <c r="AY352" s="116"/>
      <c r="AZ352"/>
      <c r="BA352"/>
      <c r="BB352" s="117"/>
      <c r="BC352" s="555"/>
      <c r="BD352" s="236"/>
      <c r="BE352" s="237"/>
      <c r="BF352" s="120" t="s">
        <v>425</v>
      </c>
      <c r="BG352" s="566">
        <f>IF(BI346="SI",19,SUM(BQ331:BQ349))</f>
        <v>6</v>
      </c>
      <c r="BH352" s="567"/>
      <c r="BI352" s="568"/>
      <c r="BJ352" s="237"/>
      <c r="BK352" s="237"/>
      <c r="BL352" s="237"/>
      <c r="BM352" s="237"/>
      <c r="BN352" s="237"/>
      <c r="BO352" s="237"/>
      <c r="BP352" s="238"/>
      <c r="BQ352" s="248"/>
      <c r="BR352" s="249"/>
      <c r="BS352" s="555"/>
    </row>
    <row r="353" spans="1:71" s="186" customFormat="1" ht="30.75" thickBot="1" x14ac:dyDescent="0.3">
      <c r="A353" s="188"/>
      <c r="B353" s="116"/>
      <c r="C353" s="121" t="s">
        <v>437</v>
      </c>
      <c r="D353" s="144" t="s">
        <v>23</v>
      </c>
      <c r="E353" s="145" t="s">
        <v>22</v>
      </c>
      <c r="F353" s="146" t="s">
        <v>25</v>
      </c>
      <c r="G353" s="116"/>
      <c r="H353"/>
      <c r="I353"/>
      <c r="J353" s="117"/>
      <c r="K353" s="555"/>
      <c r="L353" s="188"/>
      <c r="M353" s="116"/>
      <c r="N353" s="121" t="s">
        <v>437</v>
      </c>
      <c r="O353" s="144" t="s">
        <v>23</v>
      </c>
      <c r="P353" s="145" t="s">
        <v>22</v>
      </c>
      <c r="Q353" s="146" t="s">
        <v>25</v>
      </c>
      <c r="R353" s="116"/>
      <c r="S353"/>
      <c r="T353"/>
      <c r="U353" s="117"/>
      <c r="V353" s="555"/>
      <c r="W353" s="188"/>
      <c r="X353" s="116"/>
      <c r="Y353" s="121" t="s">
        <v>437</v>
      </c>
      <c r="Z353" s="144" t="s">
        <v>23</v>
      </c>
      <c r="AA353" s="145" t="s">
        <v>22</v>
      </c>
      <c r="AB353" s="146" t="s">
        <v>25</v>
      </c>
      <c r="AC353" s="116"/>
      <c r="AD353"/>
      <c r="AE353"/>
      <c r="AF353" s="117"/>
      <c r="AG353" s="555"/>
      <c r="AH353" s="188"/>
      <c r="AI353" s="116"/>
      <c r="AJ353" s="121" t="s">
        <v>437</v>
      </c>
      <c r="AK353" s="144" t="s">
        <v>23</v>
      </c>
      <c r="AL353" s="145" t="s">
        <v>22</v>
      </c>
      <c r="AM353" s="146" t="s">
        <v>25</v>
      </c>
      <c r="AN353" s="116"/>
      <c r="AO353"/>
      <c r="AP353"/>
      <c r="AQ353" s="117"/>
      <c r="AR353" s="555"/>
      <c r="AS353" s="188"/>
      <c r="AT353" s="116"/>
      <c r="AU353" s="121" t="s">
        <v>437</v>
      </c>
      <c r="AV353" s="144" t="s">
        <v>23</v>
      </c>
      <c r="AW353" s="145" t="s">
        <v>22</v>
      </c>
      <c r="AX353" s="146" t="s">
        <v>25</v>
      </c>
      <c r="AY353" s="116"/>
      <c r="AZ353"/>
      <c r="BA353"/>
      <c r="BB353" s="117"/>
      <c r="BC353" s="555"/>
      <c r="BD353" s="236"/>
      <c r="BE353" s="237"/>
      <c r="BF353" s="121" t="s">
        <v>437</v>
      </c>
      <c r="BG353" s="144" t="s">
        <v>23</v>
      </c>
      <c r="BH353" s="145" t="s">
        <v>22</v>
      </c>
      <c r="BI353" s="146" t="s">
        <v>25</v>
      </c>
      <c r="BJ353" s="237"/>
      <c r="BK353" s="237"/>
      <c r="BL353" s="237"/>
      <c r="BM353" s="237"/>
      <c r="BN353" s="237"/>
      <c r="BO353" s="237"/>
      <c r="BP353" s="238"/>
      <c r="BQ353" s="248"/>
      <c r="BR353" s="249"/>
      <c r="BS353" s="555"/>
    </row>
    <row r="354" spans="1:71" s="186" customFormat="1" ht="30.75" thickBot="1" x14ac:dyDescent="0.3">
      <c r="A354" s="188"/>
      <c r="B354" s="116"/>
      <c r="C354" s="121" t="s">
        <v>426</v>
      </c>
      <c r="D354" s="122" t="s">
        <v>427</v>
      </c>
      <c r="E354" s="119" t="s">
        <v>428</v>
      </c>
      <c r="F354" s="122" t="s">
        <v>438</v>
      </c>
      <c r="G354" s="116"/>
      <c r="H354"/>
      <c r="I354"/>
      <c r="J354" s="117"/>
      <c r="K354" s="555"/>
      <c r="L354" s="188"/>
      <c r="M354" s="116"/>
      <c r="N354" s="121" t="s">
        <v>426</v>
      </c>
      <c r="O354" s="122" t="s">
        <v>427</v>
      </c>
      <c r="P354" s="119" t="s">
        <v>428</v>
      </c>
      <c r="Q354" s="122" t="s">
        <v>438</v>
      </c>
      <c r="R354" s="116"/>
      <c r="S354"/>
      <c r="T354"/>
      <c r="U354" s="117"/>
      <c r="V354" s="555"/>
      <c r="W354" s="188"/>
      <c r="X354" s="116"/>
      <c r="Y354" s="121" t="s">
        <v>426</v>
      </c>
      <c r="Z354" s="122" t="s">
        <v>427</v>
      </c>
      <c r="AA354" s="119" t="s">
        <v>428</v>
      </c>
      <c r="AB354" s="122" t="s">
        <v>438</v>
      </c>
      <c r="AC354" s="116"/>
      <c r="AD354"/>
      <c r="AE354"/>
      <c r="AF354" s="117"/>
      <c r="AG354" s="555"/>
      <c r="AH354" s="188"/>
      <c r="AI354" s="116"/>
      <c r="AJ354" s="121" t="s">
        <v>426</v>
      </c>
      <c r="AK354" s="122" t="s">
        <v>427</v>
      </c>
      <c r="AL354" s="119" t="s">
        <v>428</v>
      </c>
      <c r="AM354" s="122" t="s">
        <v>438</v>
      </c>
      <c r="AN354" s="116"/>
      <c r="AO354"/>
      <c r="AP354"/>
      <c r="AQ354" s="117"/>
      <c r="AR354" s="555"/>
      <c r="AS354" s="188"/>
      <c r="AT354" s="116"/>
      <c r="AU354" s="121" t="s">
        <v>426</v>
      </c>
      <c r="AV354" s="122" t="s">
        <v>427</v>
      </c>
      <c r="AW354" s="119" t="s">
        <v>428</v>
      </c>
      <c r="AX354" s="122" t="s">
        <v>438</v>
      </c>
      <c r="AY354" s="116"/>
      <c r="AZ354"/>
      <c r="BA354"/>
      <c r="BB354" s="117"/>
      <c r="BC354" s="555"/>
      <c r="BD354" s="236"/>
      <c r="BE354" s="237"/>
      <c r="BF354" s="121" t="s">
        <v>426</v>
      </c>
      <c r="BG354" s="122" t="s">
        <v>427</v>
      </c>
      <c r="BH354" s="119" t="s">
        <v>428</v>
      </c>
      <c r="BI354" s="122" t="s">
        <v>438</v>
      </c>
      <c r="BJ354" s="237"/>
      <c r="BK354" s="237"/>
      <c r="BL354" s="237"/>
      <c r="BM354" s="237"/>
      <c r="BN354" s="237"/>
      <c r="BO354" s="237"/>
      <c r="BP354" s="238"/>
      <c r="BQ354" s="248"/>
      <c r="BR354" s="249"/>
      <c r="BS354" s="555"/>
    </row>
    <row r="355" spans="1:71" s="186" customFormat="1" x14ac:dyDescent="0.25">
      <c r="A355" s="188"/>
      <c r="B355" s="116"/>
      <c r="C355" s="116"/>
      <c r="D355" s="116"/>
      <c r="E355" s="116"/>
      <c r="F355" s="116"/>
      <c r="G355" s="116"/>
      <c r="H355"/>
      <c r="I355"/>
      <c r="J355" s="117"/>
      <c r="K355" s="555"/>
      <c r="L355" s="188"/>
      <c r="M355" s="116"/>
      <c r="N355" s="116"/>
      <c r="O355" s="116"/>
      <c r="P355" s="116"/>
      <c r="Q355" s="116"/>
      <c r="R355" s="116"/>
      <c r="S355"/>
      <c r="T355"/>
      <c r="U355" s="117"/>
      <c r="V355" s="555"/>
      <c r="W355" s="188"/>
      <c r="X355" s="116"/>
      <c r="Y355" s="116"/>
      <c r="Z355" s="116"/>
      <c r="AA355" s="116"/>
      <c r="AB355" s="116"/>
      <c r="AC355" s="116"/>
      <c r="AD355"/>
      <c r="AE355"/>
      <c r="AF355" s="117"/>
      <c r="AG355" s="555"/>
      <c r="AH355" s="188"/>
      <c r="AI355" s="116"/>
      <c r="AJ355" s="116"/>
      <c r="AK355" s="116"/>
      <c r="AL355" s="116"/>
      <c r="AM355" s="116"/>
      <c r="AN355" s="116"/>
      <c r="AO355"/>
      <c r="AP355"/>
      <c r="AQ355" s="117"/>
      <c r="AR355" s="555"/>
      <c r="AS355" s="188"/>
      <c r="AT355" s="116"/>
      <c r="AU355" s="116"/>
      <c r="AV355" s="116"/>
      <c r="AW355" s="116"/>
      <c r="AX355" s="116"/>
      <c r="AY355" s="116"/>
      <c r="AZ355"/>
      <c r="BA355"/>
      <c r="BB355" s="117"/>
      <c r="BC355" s="555"/>
      <c r="BD355" s="236"/>
      <c r="BE355" s="237"/>
      <c r="BF355" s="237"/>
      <c r="BG355" s="237"/>
      <c r="BH355" s="237"/>
      <c r="BI355" s="237"/>
      <c r="BJ355" s="237"/>
      <c r="BK355" s="237"/>
      <c r="BL355" s="237"/>
      <c r="BM355" s="237"/>
      <c r="BN355" s="237"/>
      <c r="BO355" s="237"/>
      <c r="BP355" s="238"/>
      <c r="BQ355" s="248"/>
      <c r="BR355" s="249"/>
      <c r="BS355" s="555"/>
    </row>
    <row r="356" spans="1:71" s="186" customFormat="1" x14ac:dyDescent="0.25">
      <c r="A356" s="188"/>
      <c r="B356" s="116"/>
      <c r="C356" s="116"/>
      <c r="D356" s="116"/>
      <c r="E356" s="116"/>
      <c r="F356" s="116"/>
      <c r="G356" s="116"/>
      <c r="H356"/>
      <c r="I356"/>
      <c r="J356" s="117"/>
      <c r="K356" s="555"/>
      <c r="L356" s="188"/>
      <c r="M356" s="116"/>
      <c r="N356" s="116"/>
      <c r="O356" s="116"/>
      <c r="P356" s="116"/>
      <c r="Q356" s="116"/>
      <c r="R356" s="116"/>
      <c r="S356"/>
      <c r="T356"/>
      <c r="U356" s="117"/>
      <c r="V356" s="555"/>
      <c r="W356" s="188"/>
      <c r="X356" s="116"/>
      <c r="Y356" s="116"/>
      <c r="Z356" s="116"/>
      <c r="AA356" s="116"/>
      <c r="AB356" s="116"/>
      <c r="AC356" s="116"/>
      <c r="AD356"/>
      <c r="AE356"/>
      <c r="AF356" s="117"/>
      <c r="AG356" s="555"/>
      <c r="AH356" s="188"/>
      <c r="AI356" s="116"/>
      <c r="AJ356" s="116"/>
      <c r="AK356" s="116"/>
      <c r="AL356" s="116"/>
      <c r="AM356" s="116"/>
      <c r="AN356" s="116"/>
      <c r="AO356"/>
      <c r="AP356"/>
      <c r="AQ356" s="117"/>
      <c r="AR356" s="555"/>
      <c r="AS356" s="188"/>
      <c r="AT356" s="116"/>
      <c r="AU356" s="116"/>
      <c r="AV356" s="116"/>
      <c r="AW356" s="116"/>
      <c r="AX356" s="116"/>
      <c r="AY356" s="116"/>
      <c r="AZ356"/>
      <c r="BA356"/>
      <c r="BB356" s="117"/>
      <c r="BC356" s="555"/>
      <c r="BD356" s="236"/>
      <c r="BE356" s="237"/>
      <c r="BF356" s="237"/>
      <c r="BG356" s="237"/>
      <c r="BH356" s="237"/>
      <c r="BI356" s="237"/>
      <c r="BJ356" s="237"/>
      <c r="BK356" s="237"/>
      <c r="BL356" s="237"/>
      <c r="BM356" s="237"/>
      <c r="BN356" s="237"/>
      <c r="BO356" s="237"/>
      <c r="BP356" s="238"/>
      <c r="BQ356" s="248"/>
      <c r="BR356" s="249"/>
      <c r="BS356" s="555"/>
    </row>
    <row r="357" spans="1:71" s="186" customFormat="1" x14ac:dyDescent="0.25">
      <c r="A357" s="188"/>
      <c r="B357" s="116" t="s">
        <v>600</v>
      </c>
      <c r="C357" s="116"/>
      <c r="D357" s="116"/>
      <c r="E357" s="123" t="s">
        <v>604</v>
      </c>
      <c r="F357" s="123"/>
      <c r="G357" s="116"/>
      <c r="H357"/>
      <c r="I357"/>
      <c r="J357" s="117"/>
      <c r="K357" s="555"/>
      <c r="L357" s="188"/>
      <c r="M357" s="116"/>
      <c r="N357" s="116"/>
      <c r="O357" s="116"/>
      <c r="P357" s="123"/>
      <c r="Q357" s="123"/>
      <c r="R357" s="116"/>
      <c r="S357"/>
      <c r="T357"/>
      <c r="U357" s="117"/>
      <c r="V357" s="555"/>
      <c r="W357" s="188"/>
      <c r="X357" s="116"/>
      <c r="Y357" s="116"/>
      <c r="Z357" s="116"/>
      <c r="AA357" s="123"/>
      <c r="AB357" s="123"/>
      <c r="AC357" s="116"/>
      <c r="AD357"/>
      <c r="AE357"/>
      <c r="AF357" s="117"/>
      <c r="AG357" s="555"/>
      <c r="AH357" s="188"/>
      <c r="AI357" s="116"/>
      <c r="AJ357" s="116"/>
      <c r="AK357" s="116"/>
      <c r="AL357" s="123"/>
      <c r="AM357" s="123"/>
      <c r="AN357" s="116"/>
      <c r="AO357"/>
      <c r="AP357"/>
      <c r="AQ357" s="117"/>
      <c r="AR357" s="555"/>
      <c r="AS357" s="188"/>
      <c r="AT357" s="116"/>
      <c r="AU357" s="116"/>
      <c r="AV357" s="116"/>
      <c r="AW357" s="123"/>
      <c r="AX357" s="123"/>
      <c r="AY357" s="116"/>
      <c r="AZ357"/>
      <c r="BA357"/>
      <c r="BB357" s="117"/>
      <c r="BC357" s="555"/>
      <c r="BD357" s="236"/>
      <c r="BE357" s="237"/>
      <c r="BF357" s="237"/>
      <c r="BG357" s="237"/>
      <c r="BH357" s="239"/>
      <c r="BI357" s="239"/>
      <c r="BJ357" s="237"/>
      <c r="BK357" s="237"/>
      <c r="BL357" s="237"/>
      <c r="BM357" s="237"/>
      <c r="BN357" s="237"/>
      <c r="BO357" s="237"/>
      <c r="BP357" s="238"/>
      <c r="BQ357" s="248"/>
      <c r="BR357" s="249"/>
      <c r="BS357" s="555"/>
    </row>
    <row r="358" spans="1:71" s="186" customFormat="1" ht="18.75" x14ac:dyDescent="0.3">
      <c r="A358" s="188"/>
      <c r="B358" s="124" t="s">
        <v>358</v>
      </c>
      <c r="C358" s="124"/>
      <c r="D358" s="125"/>
      <c r="E358" s="125" t="s">
        <v>603</v>
      </c>
      <c r="F358" s="125"/>
      <c r="G358" s="116"/>
      <c r="H358"/>
      <c r="I358"/>
      <c r="J358" s="117"/>
      <c r="K358" s="555"/>
      <c r="L358" s="188"/>
      <c r="M358" s="124" t="s">
        <v>358</v>
      </c>
      <c r="N358" s="124"/>
      <c r="O358" s="125"/>
      <c r="P358" s="125" t="s">
        <v>359</v>
      </c>
      <c r="Q358" s="125"/>
      <c r="R358" s="116"/>
      <c r="S358"/>
      <c r="T358"/>
      <c r="U358" s="117"/>
      <c r="V358" s="555"/>
      <c r="W358" s="188"/>
      <c r="X358" s="124" t="s">
        <v>358</v>
      </c>
      <c r="Y358" s="124"/>
      <c r="Z358" s="125"/>
      <c r="AA358" s="125" t="s">
        <v>359</v>
      </c>
      <c r="AB358" s="125"/>
      <c r="AC358" s="116"/>
      <c r="AD358"/>
      <c r="AE358"/>
      <c r="AF358" s="117"/>
      <c r="AG358" s="555"/>
      <c r="AH358" s="188"/>
      <c r="AI358" s="124" t="s">
        <v>358</v>
      </c>
      <c r="AJ358" s="124"/>
      <c r="AK358" s="125"/>
      <c r="AL358" s="125" t="s">
        <v>359</v>
      </c>
      <c r="AM358" s="125"/>
      <c r="AN358" s="116"/>
      <c r="AO358"/>
      <c r="AP358"/>
      <c r="AQ358" s="117"/>
      <c r="AR358" s="555"/>
      <c r="AS358" s="188"/>
      <c r="AT358" s="124" t="s">
        <v>358</v>
      </c>
      <c r="AU358" s="124"/>
      <c r="AV358" s="125"/>
      <c r="AW358" s="125" t="s">
        <v>359</v>
      </c>
      <c r="AX358" s="125"/>
      <c r="AY358" s="116"/>
      <c r="AZ358"/>
      <c r="BA358"/>
      <c r="BB358" s="117"/>
      <c r="BC358" s="555"/>
      <c r="BD358" s="236"/>
      <c r="BE358" s="240" t="s">
        <v>358</v>
      </c>
      <c r="BF358" s="240"/>
      <c r="BG358" s="241"/>
      <c r="BH358" s="241" t="s">
        <v>359</v>
      </c>
      <c r="BI358" s="241"/>
      <c r="BJ358" s="237"/>
      <c r="BK358" s="237"/>
      <c r="BL358" s="237"/>
      <c r="BM358" s="237"/>
      <c r="BN358" s="237"/>
      <c r="BO358" s="237"/>
      <c r="BP358" s="238"/>
      <c r="BQ358" s="248"/>
      <c r="BR358" s="249"/>
      <c r="BS358" s="555"/>
    </row>
    <row r="359" spans="1:71" s="186" customFormat="1" x14ac:dyDescent="0.25">
      <c r="A359" s="188"/>
      <c r="B359" s="116"/>
      <c r="C359" s="116"/>
      <c r="D359" s="116"/>
      <c r="E359" s="116"/>
      <c r="F359" s="116"/>
      <c r="G359" s="116"/>
      <c r="H359" s="116"/>
      <c r="I359" s="116"/>
      <c r="J359" s="117"/>
      <c r="K359" s="555"/>
      <c r="L359" s="188"/>
      <c r="M359" s="116"/>
      <c r="N359" s="116"/>
      <c r="O359" s="116"/>
      <c r="P359" s="116"/>
      <c r="Q359" s="116"/>
      <c r="R359" s="116"/>
      <c r="S359" s="116"/>
      <c r="T359" s="116"/>
      <c r="U359" s="117"/>
      <c r="V359" s="555"/>
      <c r="W359" s="188"/>
      <c r="X359" s="116"/>
      <c r="Y359" s="116"/>
      <c r="Z359" s="116"/>
      <c r="AA359" s="116"/>
      <c r="AB359" s="116"/>
      <c r="AC359" s="116"/>
      <c r="AD359" s="116"/>
      <c r="AE359" s="116"/>
      <c r="AF359" s="117"/>
      <c r="AG359" s="555"/>
      <c r="AH359" s="188"/>
      <c r="AI359" s="116"/>
      <c r="AJ359" s="116"/>
      <c r="AK359" s="116"/>
      <c r="AL359" s="116"/>
      <c r="AM359" s="116"/>
      <c r="AN359" s="116"/>
      <c r="AO359" s="116"/>
      <c r="AP359" s="116"/>
      <c r="AQ359" s="117"/>
      <c r="AR359" s="555"/>
      <c r="AS359" s="188"/>
      <c r="AT359" s="116"/>
      <c r="AU359" s="116"/>
      <c r="AV359" s="116"/>
      <c r="AW359" s="116"/>
      <c r="AX359" s="116"/>
      <c r="AY359" s="116"/>
      <c r="AZ359" s="116"/>
      <c r="BA359" s="116"/>
      <c r="BB359" s="117"/>
      <c r="BC359" s="555"/>
      <c r="BD359" s="236"/>
      <c r="BE359" s="237"/>
      <c r="BF359" s="237"/>
      <c r="BG359" s="237"/>
      <c r="BH359" s="237"/>
      <c r="BI359" s="237"/>
      <c r="BJ359" s="237"/>
      <c r="BK359" s="237"/>
      <c r="BL359" s="237"/>
      <c r="BM359" s="237"/>
      <c r="BN359" s="237"/>
      <c r="BO359" s="237"/>
      <c r="BP359" s="238"/>
      <c r="BQ359" s="248"/>
      <c r="BR359" s="249"/>
      <c r="BS359" s="555"/>
    </row>
    <row r="360" spans="1:71" s="186" customFormat="1" x14ac:dyDescent="0.25">
      <c r="A360" s="558"/>
      <c r="B360" s="558"/>
      <c r="C360" s="558"/>
      <c r="D360" s="558"/>
      <c r="E360" s="558"/>
      <c r="F360" s="558"/>
      <c r="G360" s="558"/>
      <c r="H360" s="558"/>
      <c r="I360" s="558"/>
      <c r="J360" s="558"/>
      <c r="K360" s="558"/>
      <c r="L360" s="558"/>
      <c r="M360" s="558"/>
      <c r="N360" s="558"/>
      <c r="O360" s="558"/>
      <c r="P360" s="558"/>
      <c r="Q360" s="558"/>
      <c r="R360" s="558"/>
      <c r="S360" s="558"/>
      <c r="T360" s="558"/>
      <c r="U360" s="558"/>
      <c r="V360" s="558"/>
      <c r="W360" s="558"/>
      <c r="X360" s="558"/>
      <c r="Y360" s="558"/>
      <c r="Z360" s="558"/>
      <c r="AA360" s="558"/>
      <c r="AB360" s="558"/>
      <c r="AC360" s="558"/>
      <c r="AD360" s="558"/>
      <c r="AE360" s="558"/>
      <c r="AF360" s="558"/>
      <c r="AG360" s="558"/>
      <c r="AH360" s="558"/>
      <c r="AI360" s="558"/>
      <c r="AJ360" s="558"/>
      <c r="AK360" s="558"/>
      <c r="AL360" s="558"/>
      <c r="AM360" s="558"/>
      <c r="AN360" s="558"/>
      <c r="AO360" s="558"/>
      <c r="AP360" s="558"/>
      <c r="AQ360" s="558"/>
      <c r="AR360" s="558"/>
      <c r="AS360" s="558"/>
      <c r="AT360" s="558"/>
      <c r="AU360" s="558"/>
      <c r="AV360" s="558"/>
      <c r="AW360" s="558"/>
      <c r="AX360" s="558"/>
      <c r="AY360" s="558"/>
      <c r="AZ360" s="558"/>
      <c r="BA360" s="558"/>
      <c r="BB360" s="558"/>
      <c r="BC360" s="558"/>
      <c r="BD360" s="558"/>
      <c r="BE360" s="558"/>
      <c r="BF360" s="558"/>
      <c r="BG360" s="558"/>
      <c r="BH360" s="558"/>
      <c r="BI360" s="558"/>
      <c r="BJ360" s="558"/>
      <c r="BK360" s="558"/>
      <c r="BL360" s="558"/>
      <c r="BM360" s="558"/>
      <c r="BN360" s="558"/>
      <c r="BO360" s="558"/>
      <c r="BP360" s="558"/>
      <c r="BQ360" s="558"/>
      <c r="BR360" s="559"/>
      <c r="BS360" s="250"/>
    </row>
    <row r="361" spans="1:71" ht="15.75" thickBot="1" x14ac:dyDescent="0.3">
      <c r="A361" s="188"/>
      <c r="B361" s="116"/>
      <c r="C361" s="116"/>
      <c r="D361" s="116"/>
      <c r="E361" s="116"/>
      <c r="F361" s="116"/>
      <c r="G361" s="116"/>
      <c r="H361" s="116"/>
      <c r="I361" s="116"/>
      <c r="J361" s="116"/>
      <c r="K361" s="555"/>
      <c r="L361" s="188"/>
      <c r="M361" s="116"/>
      <c r="N361" s="116"/>
      <c r="O361" s="116"/>
      <c r="P361" s="116"/>
      <c r="Q361" s="116"/>
      <c r="R361" s="116"/>
      <c r="S361" s="116"/>
      <c r="T361" s="116"/>
      <c r="U361" s="116"/>
      <c r="V361" s="555"/>
      <c r="W361" s="188"/>
      <c r="X361" s="116"/>
      <c r="Y361" s="116"/>
      <c r="Z361" s="116"/>
      <c r="AA361" s="116"/>
      <c r="AB361" s="116"/>
      <c r="AC361" s="116"/>
      <c r="AD361" s="116"/>
      <c r="AE361" s="116"/>
      <c r="AF361" s="116"/>
      <c r="AG361" s="555"/>
      <c r="AH361" s="188"/>
      <c r="AI361" s="116"/>
      <c r="AJ361" s="116"/>
      <c r="AK361" s="116"/>
      <c r="AL361" s="116"/>
      <c r="AM361" s="116"/>
      <c r="AN361" s="116"/>
      <c r="AO361" s="116"/>
      <c r="AP361" s="116"/>
      <c r="AQ361" s="116"/>
      <c r="AR361" s="555"/>
      <c r="AS361" s="188"/>
      <c r="AT361" s="116"/>
      <c r="AU361" s="116"/>
      <c r="AV361" s="116"/>
      <c r="AW361" s="116"/>
      <c r="AX361" s="116"/>
      <c r="AY361" s="116"/>
      <c r="AZ361" s="116"/>
      <c r="BA361" s="116"/>
      <c r="BB361" s="116"/>
      <c r="BC361" s="555"/>
      <c r="BD361" s="236"/>
      <c r="BE361" s="237"/>
      <c r="BF361" s="237"/>
      <c r="BG361" s="237"/>
      <c r="BH361" s="237"/>
      <c r="BI361" s="237"/>
      <c r="BJ361" s="237"/>
      <c r="BK361" s="237"/>
      <c r="BL361" s="237"/>
      <c r="BM361" s="237"/>
      <c r="BN361" s="237"/>
      <c r="BO361" s="237"/>
      <c r="BP361" s="237"/>
      <c r="BQ361" s="245"/>
      <c r="BR361" s="249"/>
      <c r="BS361" s="555"/>
    </row>
    <row r="362" spans="1:71" ht="15.75" customHeight="1" thickBot="1" x14ac:dyDescent="0.3">
      <c r="A362" s="188"/>
      <c r="B362" s="569" t="s">
        <v>399</v>
      </c>
      <c r="C362" s="570"/>
      <c r="D362" s="571" t="s">
        <v>440</v>
      </c>
      <c r="E362" s="572"/>
      <c r="F362" s="572"/>
      <c r="G362" s="573"/>
      <c r="H362"/>
      <c r="I362"/>
      <c r="J362" s="117"/>
      <c r="K362" s="555"/>
      <c r="L362" s="188"/>
      <c r="M362" s="569" t="s">
        <v>399</v>
      </c>
      <c r="N362" s="570"/>
      <c r="O362" s="571" t="s">
        <v>440</v>
      </c>
      <c r="P362" s="572"/>
      <c r="Q362" s="572"/>
      <c r="R362" s="573"/>
      <c r="S362"/>
      <c r="T362"/>
      <c r="U362" s="117"/>
      <c r="V362" s="555"/>
      <c r="W362" s="188"/>
      <c r="X362" s="569" t="s">
        <v>399</v>
      </c>
      <c r="Y362" s="570"/>
      <c r="Z362" s="571" t="s">
        <v>440</v>
      </c>
      <c r="AA362" s="572"/>
      <c r="AB362" s="572"/>
      <c r="AC362" s="573"/>
      <c r="AD362"/>
      <c r="AE362"/>
      <c r="AF362" s="117"/>
      <c r="AG362" s="555"/>
      <c r="AH362" s="188"/>
      <c r="AI362" s="569" t="s">
        <v>399</v>
      </c>
      <c r="AJ362" s="570"/>
      <c r="AK362" s="571" t="s">
        <v>440</v>
      </c>
      <c r="AL362" s="572"/>
      <c r="AM362" s="572"/>
      <c r="AN362" s="573"/>
      <c r="AO362"/>
      <c r="AP362"/>
      <c r="AQ362" s="117"/>
      <c r="AR362" s="555"/>
      <c r="AS362" s="188"/>
      <c r="AT362" s="569" t="s">
        <v>399</v>
      </c>
      <c r="AU362" s="570"/>
      <c r="AV362" s="571" t="s">
        <v>440</v>
      </c>
      <c r="AW362" s="572"/>
      <c r="AX362" s="572"/>
      <c r="AY362" s="573"/>
      <c r="AZ362"/>
      <c r="BA362"/>
      <c r="BB362" s="117"/>
      <c r="BC362" s="555"/>
      <c r="BD362" s="236"/>
      <c r="BE362" s="569" t="s">
        <v>399</v>
      </c>
      <c r="BF362" s="570"/>
      <c r="BG362" s="571" t="s">
        <v>440</v>
      </c>
      <c r="BH362" s="572"/>
      <c r="BI362" s="572"/>
      <c r="BJ362" s="573"/>
      <c r="BK362" s="237"/>
      <c r="BL362" s="237"/>
      <c r="BM362" s="237"/>
      <c r="BN362" s="237"/>
      <c r="BO362" s="237"/>
      <c r="BP362" s="238"/>
      <c r="BQ362" s="246"/>
      <c r="BR362" s="249"/>
      <c r="BS362" s="555"/>
    </row>
    <row r="363" spans="1:71" ht="73.5" customHeight="1" thickBot="1" x14ac:dyDescent="0.3">
      <c r="A363" s="188"/>
      <c r="B363" s="574" t="s">
        <v>444</v>
      </c>
      <c r="C363" s="575"/>
      <c r="D363" s="576" t="str">
        <f>'MRC CONTRATACIÓN - COVID19'!D48</f>
        <v>Posibilidad de recibir o solicitar dádivas o beneficios a nombre propio o de terceros por suscribir contratos con terceros, sin el cumplimiento de los requisitos establecidos en el Manual de contratación y recomendaciones establecidas por los organismos públicos y de control.</v>
      </c>
      <c r="E363" s="577"/>
      <c r="F363" s="577"/>
      <c r="G363" s="578"/>
      <c r="H363"/>
      <c r="I363"/>
      <c r="J363" s="117"/>
      <c r="K363" s="555"/>
      <c r="L363" s="188"/>
      <c r="M363" s="574" t="s">
        <v>444</v>
      </c>
      <c r="N363" s="575"/>
      <c r="O363" s="576" t="str">
        <f>$D363</f>
        <v>Posibilidad de recibir o solicitar dádivas o beneficios a nombre propio o de terceros por suscribir contratos con terceros, sin el cumplimiento de los requisitos establecidos en el Manual de contratación y recomendaciones establecidas por los organismos públicos y de control.</v>
      </c>
      <c r="P363" s="577"/>
      <c r="Q363" s="577"/>
      <c r="R363" s="578"/>
      <c r="S363"/>
      <c r="T363"/>
      <c r="U363" s="117"/>
      <c r="V363" s="555"/>
      <c r="W363" s="188"/>
      <c r="X363" s="574" t="s">
        <v>444</v>
      </c>
      <c r="Y363" s="575"/>
      <c r="Z363" s="576" t="str">
        <f>$D363</f>
        <v>Posibilidad de recibir o solicitar dádivas o beneficios a nombre propio o de terceros por suscribir contratos con terceros, sin el cumplimiento de los requisitos establecidos en el Manual de contratación y recomendaciones establecidas por los organismos públicos y de control.</v>
      </c>
      <c r="AA363" s="577"/>
      <c r="AB363" s="577"/>
      <c r="AC363" s="578"/>
      <c r="AD363"/>
      <c r="AE363"/>
      <c r="AF363" s="117"/>
      <c r="AG363" s="555"/>
      <c r="AH363" s="188"/>
      <c r="AI363" s="574" t="s">
        <v>444</v>
      </c>
      <c r="AJ363" s="575"/>
      <c r="AK363" s="576" t="str">
        <f>$D363</f>
        <v>Posibilidad de recibir o solicitar dádivas o beneficios a nombre propio o de terceros por suscribir contratos con terceros, sin el cumplimiento de los requisitos establecidos en el Manual de contratación y recomendaciones establecidas por los organismos públicos y de control.</v>
      </c>
      <c r="AL363" s="577"/>
      <c r="AM363" s="577"/>
      <c r="AN363" s="578"/>
      <c r="AO363"/>
      <c r="AP363"/>
      <c r="AQ363" s="117"/>
      <c r="AR363" s="555"/>
      <c r="AS363" s="188"/>
      <c r="AT363" s="574" t="s">
        <v>444</v>
      </c>
      <c r="AU363" s="575"/>
      <c r="AV363" s="576" t="str">
        <f>$D363</f>
        <v>Posibilidad de recibir o solicitar dádivas o beneficios a nombre propio o de terceros por suscribir contratos con terceros, sin el cumplimiento de los requisitos establecidos en el Manual de contratación y recomendaciones establecidas por los organismos públicos y de control.</v>
      </c>
      <c r="AW363" s="577"/>
      <c r="AX363" s="577"/>
      <c r="AY363" s="578"/>
      <c r="AZ363"/>
      <c r="BA363"/>
      <c r="BB363" s="117"/>
      <c r="BC363" s="555"/>
      <c r="BD363" s="236"/>
      <c r="BE363" s="574" t="s">
        <v>444</v>
      </c>
      <c r="BF363" s="575"/>
      <c r="BG363" s="576" t="str">
        <f>$D363</f>
        <v>Posibilidad de recibir o solicitar dádivas o beneficios a nombre propio o de terceros por suscribir contratos con terceros, sin el cumplimiento de los requisitos establecidos en el Manual de contratación y recomendaciones establecidas por los organismos públicos y de control.</v>
      </c>
      <c r="BH363" s="577"/>
      <c r="BI363" s="577"/>
      <c r="BJ363" s="578"/>
      <c r="BK363" s="237"/>
      <c r="BL363" s="237"/>
      <c r="BM363" s="237"/>
      <c r="BN363" s="237"/>
      <c r="BO363" s="237"/>
      <c r="BP363" s="238"/>
      <c r="BQ363" s="246"/>
      <c r="BR363" s="249"/>
      <c r="BS363" s="555"/>
    </row>
    <row r="364" spans="1:71" ht="15.75" customHeight="1" thickBot="1" x14ac:dyDescent="0.3">
      <c r="A364" s="188"/>
      <c r="B364" s="579" t="s">
        <v>401</v>
      </c>
      <c r="C364" s="580"/>
      <c r="D364" s="571" t="s">
        <v>601</v>
      </c>
      <c r="E364" s="572"/>
      <c r="F364" s="572"/>
      <c r="G364" s="573"/>
      <c r="H364"/>
      <c r="I364"/>
      <c r="J364" s="117"/>
      <c r="K364" s="555"/>
      <c r="L364" s="188"/>
      <c r="M364" s="579" t="s">
        <v>401</v>
      </c>
      <c r="N364" s="580"/>
      <c r="O364" s="571"/>
      <c r="P364" s="572"/>
      <c r="Q364" s="572"/>
      <c r="R364" s="573"/>
      <c r="S364"/>
      <c r="T364"/>
      <c r="U364" s="117"/>
      <c r="V364" s="555"/>
      <c r="W364" s="188"/>
      <c r="X364" s="579" t="s">
        <v>401</v>
      </c>
      <c r="Y364" s="580"/>
      <c r="Z364" s="571"/>
      <c r="AA364" s="572"/>
      <c r="AB364" s="572"/>
      <c r="AC364" s="573"/>
      <c r="AD364"/>
      <c r="AE364"/>
      <c r="AF364" s="117"/>
      <c r="AG364" s="555"/>
      <c r="AH364" s="188"/>
      <c r="AI364" s="579" t="s">
        <v>401</v>
      </c>
      <c r="AJ364" s="580"/>
      <c r="AK364" s="571"/>
      <c r="AL364" s="572"/>
      <c r="AM364" s="572"/>
      <c r="AN364" s="573"/>
      <c r="AO364"/>
      <c r="AP364"/>
      <c r="AQ364" s="117"/>
      <c r="AR364" s="555"/>
      <c r="AS364" s="188"/>
      <c r="AT364" s="579" t="s">
        <v>401</v>
      </c>
      <c r="AU364" s="580"/>
      <c r="AV364" s="571"/>
      <c r="AW364" s="572"/>
      <c r="AX364" s="572"/>
      <c r="AY364" s="573"/>
      <c r="AZ364"/>
      <c r="BA364"/>
      <c r="BB364" s="117"/>
      <c r="BC364" s="555"/>
      <c r="BD364" s="236"/>
      <c r="BE364" s="579" t="s">
        <v>401</v>
      </c>
      <c r="BF364" s="580"/>
      <c r="BG364" s="571"/>
      <c r="BH364" s="572"/>
      <c r="BI364" s="572"/>
      <c r="BJ364" s="573"/>
      <c r="BK364" s="237"/>
      <c r="BL364" s="237"/>
      <c r="BM364" s="237"/>
      <c r="BN364" s="237"/>
      <c r="BO364" s="237"/>
      <c r="BP364" s="238"/>
      <c r="BQ364" s="246"/>
      <c r="BR364" s="249"/>
      <c r="BS364" s="555"/>
    </row>
    <row r="365" spans="1:71" ht="15.75" customHeight="1" thickBot="1" x14ac:dyDescent="0.3">
      <c r="A365" s="188"/>
      <c r="B365" s="581" t="s">
        <v>402</v>
      </c>
      <c r="C365" s="582"/>
      <c r="D365" s="571" t="s">
        <v>600</v>
      </c>
      <c r="E365" s="572"/>
      <c r="F365" s="572"/>
      <c r="G365" s="573"/>
      <c r="H365"/>
      <c r="I365"/>
      <c r="J365" s="117"/>
      <c r="K365" s="555"/>
      <c r="L365" s="188"/>
      <c r="M365" s="581" t="s">
        <v>402</v>
      </c>
      <c r="N365" s="582"/>
      <c r="O365" s="571" t="s">
        <v>608</v>
      </c>
      <c r="P365" s="572"/>
      <c r="Q365" s="572"/>
      <c r="R365" s="573"/>
      <c r="S365"/>
      <c r="T365"/>
      <c r="U365" s="117"/>
      <c r="V365" s="555"/>
      <c r="W365" s="188"/>
      <c r="X365" s="581" t="s">
        <v>402</v>
      </c>
      <c r="Y365" s="582"/>
      <c r="Z365" s="616" t="s">
        <v>614</v>
      </c>
      <c r="AA365" s="617"/>
      <c r="AB365" s="617"/>
      <c r="AC365" s="618"/>
      <c r="AD365"/>
      <c r="AE365"/>
      <c r="AF365" s="117"/>
      <c r="AG365" s="555"/>
      <c r="AH365" s="188"/>
      <c r="AI365" s="581" t="s">
        <v>402</v>
      </c>
      <c r="AJ365" s="582"/>
      <c r="AK365" s="616" t="s">
        <v>606</v>
      </c>
      <c r="AL365" s="617"/>
      <c r="AM365" s="617"/>
      <c r="AN365" s="618"/>
      <c r="AO365"/>
      <c r="AP365"/>
      <c r="AQ365" s="117"/>
      <c r="AR365" s="555"/>
      <c r="AS365" s="188"/>
      <c r="AT365" s="581" t="s">
        <v>402</v>
      </c>
      <c r="AU365" s="582"/>
      <c r="AV365" s="571"/>
      <c r="AW365" s="572"/>
      <c r="AX365" s="572"/>
      <c r="AY365" s="573"/>
      <c r="AZ365"/>
      <c r="BA365"/>
      <c r="BB365" s="117"/>
      <c r="BC365" s="555"/>
      <c r="BD365" s="236"/>
      <c r="BE365" s="581" t="s">
        <v>402</v>
      </c>
      <c r="BF365" s="582"/>
      <c r="BG365" s="571"/>
      <c r="BH365" s="572"/>
      <c r="BI365" s="572"/>
      <c r="BJ365" s="573"/>
      <c r="BK365" s="237"/>
      <c r="BL365" s="237"/>
      <c r="BM365" s="237"/>
      <c r="BN365" s="237"/>
      <c r="BO365" s="237"/>
      <c r="BP365" s="238"/>
      <c r="BQ365" s="246"/>
      <c r="BR365" s="249"/>
      <c r="BS365" s="555"/>
    </row>
    <row r="366" spans="1:71" ht="15.75" thickBot="1" x14ac:dyDescent="0.3">
      <c r="A366" s="188"/>
      <c r="B366" s="583" t="s">
        <v>403</v>
      </c>
      <c r="C366" s="584"/>
      <c r="D366" s="571" t="s">
        <v>602</v>
      </c>
      <c r="E366" s="572"/>
      <c r="F366" s="572"/>
      <c r="G366" s="573"/>
      <c r="H366"/>
      <c r="I366"/>
      <c r="J366" s="117"/>
      <c r="K366" s="555"/>
      <c r="L366" s="188"/>
      <c r="M366" s="583" t="s">
        <v>403</v>
      </c>
      <c r="N366" s="584"/>
      <c r="O366" s="571"/>
      <c r="P366" s="572"/>
      <c r="Q366" s="572"/>
      <c r="R366" s="573"/>
      <c r="S366"/>
      <c r="T366"/>
      <c r="U366" s="117"/>
      <c r="V366" s="555"/>
      <c r="W366" s="188"/>
      <c r="X366" s="583" t="s">
        <v>403</v>
      </c>
      <c r="Y366" s="584"/>
      <c r="Z366" s="616" t="s">
        <v>602</v>
      </c>
      <c r="AA366" s="617"/>
      <c r="AB366" s="617"/>
      <c r="AC366" s="618"/>
      <c r="AD366"/>
      <c r="AE366"/>
      <c r="AF366" s="117"/>
      <c r="AG366" s="555"/>
      <c r="AH366" s="188"/>
      <c r="AI366" s="583" t="s">
        <v>403</v>
      </c>
      <c r="AJ366" s="584"/>
      <c r="AK366" s="571"/>
      <c r="AL366" s="572"/>
      <c r="AM366" s="572"/>
      <c r="AN366" s="573"/>
      <c r="AO366"/>
      <c r="AP366"/>
      <c r="AQ366" s="117"/>
      <c r="AR366" s="555"/>
      <c r="AS366" s="188"/>
      <c r="AT366" s="583" t="s">
        <v>403</v>
      </c>
      <c r="AU366" s="584"/>
      <c r="AV366" s="571"/>
      <c r="AW366" s="572"/>
      <c r="AX366" s="572"/>
      <c r="AY366" s="573"/>
      <c r="AZ366"/>
      <c r="BA366"/>
      <c r="BB366" s="117"/>
      <c r="BC366" s="555"/>
      <c r="BD366" s="236"/>
      <c r="BE366" s="583" t="s">
        <v>403</v>
      </c>
      <c r="BF366" s="584"/>
      <c r="BG366" s="571"/>
      <c r="BH366" s="572"/>
      <c r="BI366" s="572"/>
      <c r="BJ366" s="573"/>
      <c r="BK366" s="237"/>
      <c r="BL366" s="237"/>
      <c r="BM366" s="237"/>
      <c r="BN366" s="237"/>
      <c r="BO366" s="237"/>
      <c r="BP366" s="238"/>
      <c r="BQ366" s="246"/>
      <c r="BR366" s="249"/>
      <c r="BS366" s="555"/>
    </row>
    <row r="367" spans="1:71" x14ac:dyDescent="0.25">
      <c r="A367" s="188"/>
      <c r="B367" s="118"/>
      <c r="C367" s="116"/>
      <c r="D367" s="116"/>
      <c r="E367" s="116"/>
      <c r="F367" s="116"/>
      <c r="G367" s="116"/>
      <c r="H367" s="116"/>
      <c r="I367" s="116"/>
      <c r="J367" s="117"/>
      <c r="K367" s="555"/>
      <c r="L367" s="188"/>
      <c r="M367" s="118"/>
      <c r="N367" s="116"/>
      <c r="O367" s="116"/>
      <c r="P367" s="116"/>
      <c r="Q367" s="116"/>
      <c r="R367" s="116"/>
      <c r="S367" s="116"/>
      <c r="T367" s="116"/>
      <c r="U367" s="117"/>
      <c r="V367" s="555"/>
      <c r="W367" s="188"/>
      <c r="X367" s="118"/>
      <c r="Y367" s="116"/>
      <c r="Z367" s="116"/>
      <c r="AA367" s="116"/>
      <c r="AB367" s="116"/>
      <c r="AC367" s="116"/>
      <c r="AD367" s="116"/>
      <c r="AE367" s="116"/>
      <c r="AF367" s="117"/>
      <c r="AG367" s="555"/>
      <c r="AH367" s="188"/>
      <c r="AI367" s="118"/>
      <c r="AJ367" s="116"/>
      <c r="AK367" s="116"/>
      <c r="AL367" s="116"/>
      <c r="AM367" s="116"/>
      <c r="AN367" s="116"/>
      <c r="AO367" s="116"/>
      <c r="AP367" s="116"/>
      <c r="AQ367" s="117"/>
      <c r="AR367" s="555"/>
      <c r="AS367" s="188"/>
      <c r="AT367" s="118"/>
      <c r="AU367" s="116"/>
      <c r="AV367" s="116"/>
      <c r="AW367" s="116"/>
      <c r="AX367" s="116"/>
      <c r="AY367" s="116"/>
      <c r="AZ367" s="116"/>
      <c r="BA367" s="116"/>
      <c r="BB367" s="117"/>
      <c r="BC367" s="555"/>
      <c r="BD367" s="236"/>
      <c r="BE367" s="242"/>
      <c r="BF367" s="237"/>
      <c r="BG367" s="237"/>
      <c r="BH367" s="237"/>
      <c r="BI367" s="237"/>
      <c r="BJ367" s="237"/>
      <c r="BK367" s="237"/>
      <c r="BL367" s="237"/>
      <c r="BM367" s="237"/>
      <c r="BN367" s="237"/>
      <c r="BO367" s="237"/>
      <c r="BP367" s="238"/>
      <c r="BQ367" s="246"/>
      <c r="BR367" s="249"/>
      <c r="BS367" s="555"/>
    </row>
    <row r="368" spans="1:71" ht="15.75" thickBot="1" x14ac:dyDescent="0.3">
      <c r="A368" s="188"/>
      <c r="B368" s="116"/>
      <c r="C368" s="116"/>
      <c r="D368" s="116"/>
      <c r="E368" s="116"/>
      <c r="F368" s="116"/>
      <c r="G368" s="116"/>
      <c r="H368" s="116"/>
      <c r="I368" s="116"/>
      <c r="J368" s="117"/>
      <c r="K368" s="555"/>
      <c r="L368" s="188"/>
      <c r="M368" s="116"/>
      <c r="N368" s="116"/>
      <c r="O368" s="116"/>
      <c r="P368" s="116"/>
      <c r="Q368" s="116"/>
      <c r="R368" s="116"/>
      <c r="S368" s="116"/>
      <c r="T368" s="116"/>
      <c r="U368" s="117"/>
      <c r="V368" s="555"/>
      <c r="W368" s="188"/>
      <c r="X368" s="116"/>
      <c r="Y368" s="116"/>
      <c r="Z368" s="116"/>
      <c r="AA368" s="116"/>
      <c r="AB368" s="116"/>
      <c r="AC368" s="116"/>
      <c r="AD368" s="116"/>
      <c r="AE368" s="116"/>
      <c r="AF368" s="117"/>
      <c r="AG368" s="555"/>
      <c r="AH368" s="188"/>
      <c r="AI368" s="116"/>
      <c r="AJ368" s="116"/>
      <c r="AK368" s="116"/>
      <c r="AL368" s="116"/>
      <c r="AM368" s="116"/>
      <c r="AN368" s="116"/>
      <c r="AO368" s="116"/>
      <c r="AP368" s="116"/>
      <c r="AQ368" s="117"/>
      <c r="AR368" s="555"/>
      <c r="AS368" s="188"/>
      <c r="AT368" s="116"/>
      <c r="AU368" s="116"/>
      <c r="AV368" s="116"/>
      <c r="AW368" s="116"/>
      <c r="AX368" s="116"/>
      <c r="AY368" s="116"/>
      <c r="AZ368" s="116"/>
      <c r="BA368" s="116"/>
      <c r="BB368" s="117"/>
      <c r="BC368" s="555"/>
      <c r="BD368" s="236"/>
      <c r="BE368" s="237"/>
      <c r="BF368" s="237"/>
      <c r="BG368" s="237"/>
      <c r="BH368" s="237"/>
      <c r="BI368" s="237"/>
      <c r="BJ368" s="237"/>
      <c r="BK368" s="237"/>
      <c r="BL368" s="237"/>
      <c r="BM368" s="237"/>
      <c r="BN368" s="237"/>
      <c r="BO368" s="237"/>
      <c r="BP368" s="238"/>
      <c r="BQ368" s="246"/>
      <c r="BR368" s="249"/>
      <c r="BS368" s="555"/>
    </row>
    <row r="369" spans="1:71" s="186" customFormat="1" ht="15.75" thickBot="1" x14ac:dyDescent="0.3">
      <c r="A369" s="188"/>
      <c r="B369" s="585" t="s">
        <v>404</v>
      </c>
      <c r="C369" s="585" t="s">
        <v>439</v>
      </c>
      <c r="D369" s="587"/>
      <c r="E369" s="588"/>
      <c r="F369" s="589" t="s">
        <v>405</v>
      </c>
      <c r="G369" s="590"/>
      <c r="H369"/>
      <c r="I369"/>
      <c r="J369" s="117"/>
      <c r="K369" s="555"/>
      <c r="L369" s="188"/>
      <c r="M369" s="619" t="s">
        <v>404</v>
      </c>
      <c r="N369" s="585" t="s">
        <v>439</v>
      </c>
      <c r="O369" s="587"/>
      <c r="P369" s="588"/>
      <c r="Q369" s="589" t="s">
        <v>405</v>
      </c>
      <c r="R369" s="590"/>
      <c r="S369"/>
      <c r="T369"/>
      <c r="U369" s="117"/>
      <c r="V369" s="555"/>
      <c r="W369" s="188"/>
      <c r="X369" s="619" t="s">
        <v>404</v>
      </c>
      <c r="Y369" s="585" t="s">
        <v>439</v>
      </c>
      <c r="Z369" s="587"/>
      <c r="AA369" s="588"/>
      <c r="AB369" s="589" t="s">
        <v>405</v>
      </c>
      <c r="AC369" s="590"/>
      <c r="AD369"/>
      <c r="AE369"/>
      <c r="AF369" s="117"/>
      <c r="AG369" s="555"/>
      <c r="AH369" s="188"/>
      <c r="AI369" s="619" t="s">
        <v>404</v>
      </c>
      <c r="AJ369" s="585" t="s">
        <v>439</v>
      </c>
      <c r="AK369" s="587"/>
      <c r="AL369" s="588"/>
      <c r="AM369" s="589" t="s">
        <v>405</v>
      </c>
      <c r="AN369" s="590"/>
      <c r="AO369"/>
      <c r="AP369"/>
      <c r="AQ369" s="117"/>
      <c r="AR369" s="555"/>
      <c r="AS369" s="188"/>
      <c r="AT369" s="619" t="s">
        <v>404</v>
      </c>
      <c r="AU369" s="585" t="s">
        <v>439</v>
      </c>
      <c r="AV369" s="587"/>
      <c r="AW369" s="588"/>
      <c r="AX369" s="589" t="s">
        <v>405</v>
      </c>
      <c r="AY369" s="590"/>
      <c r="AZ369"/>
      <c r="BA369"/>
      <c r="BB369" s="117"/>
      <c r="BC369" s="555"/>
      <c r="BD369" s="236"/>
      <c r="BE369" s="585" t="s">
        <v>404</v>
      </c>
      <c r="BF369" s="585" t="s">
        <v>439</v>
      </c>
      <c r="BG369" s="587"/>
      <c r="BH369" s="588"/>
      <c r="BI369" s="589" t="s">
        <v>405</v>
      </c>
      <c r="BJ369" s="590"/>
      <c r="BK369" s="237"/>
      <c r="BL369" s="237"/>
      <c r="BM369" s="237"/>
      <c r="BN369" s="237"/>
      <c r="BO369" s="237"/>
      <c r="BP369" s="238"/>
      <c r="BQ369" s="246"/>
      <c r="BR369" s="249"/>
      <c r="BS369" s="555"/>
    </row>
    <row r="370" spans="1:71" s="186" customFormat="1" ht="30.75" customHeight="1" thickBot="1" x14ac:dyDescent="0.3">
      <c r="A370" s="188"/>
      <c r="B370" s="586"/>
      <c r="C370" s="591" t="s">
        <v>406</v>
      </c>
      <c r="D370" s="592"/>
      <c r="E370" s="593"/>
      <c r="F370" s="126" t="s">
        <v>434</v>
      </c>
      <c r="G370" s="127" t="s">
        <v>435</v>
      </c>
      <c r="H370"/>
      <c r="I370"/>
      <c r="J370" s="117"/>
      <c r="K370" s="555"/>
      <c r="L370" s="188"/>
      <c r="M370" s="620"/>
      <c r="N370" s="591" t="s">
        <v>406</v>
      </c>
      <c r="O370" s="621"/>
      <c r="P370" s="622"/>
      <c r="Q370" s="126" t="s">
        <v>434</v>
      </c>
      <c r="R370" s="127" t="s">
        <v>435</v>
      </c>
      <c r="S370"/>
      <c r="T370"/>
      <c r="U370" s="117"/>
      <c r="V370" s="555"/>
      <c r="W370" s="188"/>
      <c r="X370" s="620"/>
      <c r="Y370" s="591" t="s">
        <v>406</v>
      </c>
      <c r="Z370" s="621"/>
      <c r="AA370" s="622"/>
      <c r="AB370" s="126" t="s">
        <v>434</v>
      </c>
      <c r="AC370" s="127" t="s">
        <v>435</v>
      </c>
      <c r="AD370"/>
      <c r="AE370"/>
      <c r="AF370" s="117"/>
      <c r="AG370" s="555"/>
      <c r="AH370" s="188"/>
      <c r="AI370" s="620"/>
      <c r="AJ370" s="591" t="s">
        <v>406</v>
      </c>
      <c r="AK370" s="621"/>
      <c r="AL370" s="622"/>
      <c r="AM370" s="126" t="s">
        <v>434</v>
      </c>
      <c r="AN370" s="127" t="s">
        <v>435</v>
      </c>
      <c r="AO370"/>
      <c r="AP370"/>
      <c r="AQ370" s="117"/>
      <c r="AR370" s="555"/>
      <c r="AS370" s="188"/>
      <c r="AT370" s="620"/>
      <c r="AU370" s="591" t="s">
        <v>406</v>
      </c>
      <c r="AV370" s="621"/>
      <c r="AW370" s="622"/>
      <c r="AX370" s="126" t="s">
        <v>434</v>
      </c>
      <c r="AY370" s="127" t="s">
        <v>435</v>
      </c>
      <c r="AZ370"/>
      <c r="BA370"/>
      <c r="BB370" s="117"/>
      <c r="BC370" s="555"/>
      <c r="BD370" s="236"/>
      <c r="BE370" s="586"/>
      <c r="BF370" s="591" t="s">
        <v>406</v>
      </c>
      <c r="BG370" s="592"/>
      <c r="BH370" s="593"/>
      <c r="BI370" s="126" t="s">
        <v>434</v>
      </c>
      <c r="BJ370" s="127" t="s">
        <v>435</v>
      </c>
      <c r="BK370" s="237"/>
      <c r="BL370" s="237"/>
      <c r="BM370" s="237"/>
      <c r="BN370" s="237"/>
      <c r="BO370" s="237"/>
      <c r="BP370" s="238"/>
      <c r="BQ370" s="246"/>
      <c r="BR370" s="249"/>
      <c r="BS370" s="555"/>
    </row>
    <row r="371" spans="1:71" s="186" customFormat="1" ht="21.75" customHeight="1" thickBot="1" x14ac:dyDescent="0.3">
      <c r="A371" s="188"/>
      <c r="B371" s="128">
        <v>1</v>
      </c>
      <c r="C371" s="594" t="s">
        <v>407</v>
      </c>
      <c r="D371" s="595"/>
      <c r="E371" s="596"/>
      <c r="F371" s="131" t="s">
        <v>434</v>
      </c>
      <c r="G371" s="131"/>
      <c r="H371">
        <f t="shared" ref="H371:H387" si="224">IF(F371="SI",1,0)</f>
        <v>1</v>
      </c>
      <c r="I371">
        <f>IF(G371="NO",1,0)</f>
        <v>0</v>
      </c>
      <c r="J371" s="117"/>
      <c r="K371" s="555"/>
      <c r="L371" s="188"/>
      <c r="M371" s="128">
        <v>1</v>
      </c>
      <c r="N371" s="594" t="s">
        <v>407</v>
      </c>
      <c r="O371" s="595"/>
      <c r="P371" s="596"/>
      <c r="Q371" s="131"/>
      <c r="R371" s="131"/>
      <c r="S371">
        <f t="shared" ref="S371:S387" si="225">IF(Q371="SI",1,0)</f>
        <v>0</v>
      </c>
      <c r="T371">
        <f>IF(R371="NO",1,0)</f>
        <v>0</v>
      </c>
      <c r="U371" s="117"/>
      <c r="V371" s="555"/>
      <c r="W371" s="188"/>
      <c r="X371" s="128">
        <v>1</v>
      </c>
      <c r="Y371" s="594" t="s">
        <v>407</v>
      </c>
      <c r="Z371" s="595"/>
      <c r="AA371" s="596"/>
      <c r="AB371" s="131" t="s">
        <v>434</v>
      </c>
      <c r="AC371" s="131"/>
      <c r="AD371">
        <f t="shared" ref="AD371:AD387" si="226">IF(AB371="SI",1,0)</f>
        <v>1</v>
      </c>
      <c r="AE371">
        <f>IF(AC371="NO",1,0)</f>
        <v>0</v>
      </c>
      <c r="AF371" s="117"/>
      <c r="AG371" s="555"/>
      <c r="AH371" s="188"/>
      <c r="AI371" s="128">
        <v>1</v>
      </c>
      <c r="AJ371" s="594" t="s">
        <v>407</v>
      </c>
      <c r="AK371" s="595"/>
      <c r="AL371" s="596"/>
      <c r="AM371" s="131" t="s">
        <v>434</v>
      </c>
      <c r="AN371" s="131"/>
      <c r="AO371">
        <f t="shared" ref="AO371:AO388" si="227">IF(AM371="SI",1,0)</f>
        <v>1</v>
      </c>
      <c r="AP371">
        <f>IF(AN371="NO",1,0)</f>
        <v>0</v>
      </c>
      <c r="AQ371" s="117"/>
      <c r="AR371" s="555"/>
      <c r="AS371" s="188"/>
      <c r="AT371" s="128">
        <v>1</v>
      </c>
      <c r="AU371" s="594" t="s">
        <v>407</v>
      </c>
      <c r="AV371" s="595"/>
      <c r="AW371" s="596"/>
      <c r="AX371" s="131" t="s">
        <v>434</v>
      </c>
      <c r="AY371" s="131"/>
      <c r="AZ371">
        <f t="shared" ref="AZ371:AZ387" si="228">IF(AX371="SI",1,0)</f>
        <v>1</v>
      </c>
      <c r="BA371">
        <f>IF(AY371="NO",1,0)</f>
        <v>0</v>
      </c>
      <c r="BB371" s="117"/>
      <c r="BC371" s="555"/>
      <c r="BD371" s="236"/>
      <c r="BE371" s="128">
        <v>1</v>
      </c>
      <c r="BF371" s="594" t="s">
        <v>407</v>
      </c>
      <c r="BG371" s="595"/>
      <c r="BH371" s="596"/>
      <c r="BI371" s="131" t="str">
        <f>IF($BQ371=1,"SI","")</f>
        <v>SI</v>
      </c>
      <c r="BJ371" s="131" t="str">
        <f>IF($BQ371=0,"NO","")</f>
        <v/>
      </c>
      <c r="BK371" s="237">
        <f t="shared" ref="BK371:BK377" si="229">H371</f>
        <v>1</v>
      </c>
      <c r="BL371" s="237">
        <f t="shared" ref="BL371:BL377" si="230">S371</f>
        <v>0</v>
      </c>
      <c r="BM371" s="237">
        <f t="shared" ref="BM371:BM377" si="231">AD371</f>
        <v>1</v>
      </c>
      <c r="BN371" s="237">
        <f t="shared" ref="BN371:BN377" si="232">AO371</f>
        <v>1</v>
      </c>
      <c r="BO371" s="237">
        <f t="shared" ref="BO371:BO377" si="233">AZ371</f>
        <v>1</v>
      </c>
      <c r="BP371" s="244">
        <f t="shared" ref="BP371:BP377" si="234">COUNTIF(BK371:BO371,1)</f>
        <v>4</v>
      </c>
      <c r="BQ371" s="247">
        <f t="shared" ref="BQ371:BQ389" si="235">IF(BP371&gt;=3,1,0)</f>
        <v>1</v>
      </c>
      <c r="BR371" s="249"/>
      <c r="BS371" s="555"/>
    </row>
    <row r="372" spans="1:71" s="186" customFormat="1" ht="21.75" customHeight="1" thickBot="1" x14ac:dyDescent="0.3">
      <c r="A372" s="188"/>
      <c r="B372" s="129">
        <v>2</v>
      </c>
      <c r="C372" s="560" t="s">
        <v>408</v>
      </c>
      <c r="D372" s="561"/>
      <c r="E372" s="562"/>
      <c r="F372" s="132" t="s">
        <v>434</v>
      </c>
      <c r="G372" s="133"/>
      <c r="H372">
        <f t="shared" si="224"/>
        <v>1</v>
      </c>
      <c r="I372">
        <f t="shared" ref="I372:I387" si="236">IF(G372="SI",1,0)</f>
        <v>0</v>
      </c>
      <c r="J372" s="117"/>
      <c r="K372" s="555"/>
      <c r="L372" s="188"/>
      <c r="M372" s="129">
        <v>2</v>
      </c>
      <c r="N372" s="560" t="s">
        <v>408</v>
      </c>
      <c r="O372" s="561"/>
      <c r="P372" s="562"/>
      <c r="Q372" s="132"/>
      <c r="R372" s="133"/>
      <c r="S372">
        <f t="shared" si="225"/>
        <v>0</v>
      </c>
      <c r="T372">
        <f t="shared" ref="T372:T387" si="237">IF(R372="SI",1,0)</f>
        <v>0</v>
      </c>
      <c r="U372" s="117"/>
      <c r="V372" s="555"/>
      <c r="W372" s="188"/>
      <c r="X372" s="129">
        <v>2</v>
      </c>
      <c r="Y372" s="560" t="s">
        <v>408</v>
      </c>
      <c r="Z372" s="561"/>
      <c r="AA372" s="562"/>
      <c r="AB372" s="132" t="s">
        <v>434</v>
      </c>
      <c r="AC372" s="133"/>
      <c r="AD372">
        <f t="shared" si="226"/>
        <v>1</v>
      </c>
      <c r="AE372">
        <f t="shared" ref="AE372:AE387" si="238">IF(AC372="SI",1,0)</f>
        <v>0</v>
      </c>
      <c r="AF372" s="117"/>
      <c r="AG372" s="555"/>
      <c r="AH372" s="188"/>
      <c r="AI372" s="129">
        <v>2</v>
      </c>
      <c r="AJ372" s="560" t="s">
        <v>408</v>
      </c>
      <c r="AK372" s="561"/>
      <c r="AL372" s="562"/>
      <c r="AM372" s="132"/>
      <c r="AN372" s="133" t="s">
        <v>435</v>
      </c>
      <c r="AO372">
        <f t="shared" si="227"/>
        <v>0</v>
      </c>
      <c r="AP372">
        <f t="shared" ref="AP372:AP387" si="239">IF(AN372="SI",1,0)</f>
        <v>0</v>
      </c>
      <c r="AQ372" s="117"/>
      <c r="AR372" s="555"/>
      <c r="AS372" s="188"/>
      <c r="AT372" s="129">
        <v>2</v>
      </c>
      <c r="AU372" s="560" t="s">
        <v>408</v>
      </c>
      <c r="AV372" s="561"/>
      <c r="AW372" s="562"/>
      <c r="AX372" s="132" t="s">
        <v>434</v>
      </c>
      <c r="AY372" s="133"/>
      <c r="AZ372">
        <f t="shared" si="228"/>
        <v>1</v>
      </c>
      <c r="BA372">
        <f t="shared" ref="BA372:BA387" si="240">IF(AY372="SI",1,0)</f>
        <v>0</v>
      </c>
      <c r="BB372" s="117"/>
      <c r="BC372" s="555"/>
      <c r="BD372" s="236"/>
      <c r="BE372" s="129">
        <v>2</v>
      </c>
      <c r="BF372" s="560" t="s">
        <v>408</v>
      </c>
      <c r="BG372" s="561"/>
      <c r="BH372" s="562"/>
      <c r="BI372" s="131" t="str">
        <f t="shared" ref="BI372:BI389" si="241">IF($BQ372=1,"SI","")</f>
        <v>SI</v>
      </c>
      <c r="BJ372" s="131" t="str">
        <f t="shared" ref="BJ372:BJ389" si="242">IF($BQ372=0,"NO","")</f>
        <v/>
      </c>
      <c r="BK372" s="237">
        <f t="shared" si="229"/>
        <v>1</v>
      </c>
      <c r="BL372" s="237">
        <f t="shared" si="230"/>
        <v>0</v>
      </c>
      <c r="BM372" s="237">
        <f t="shared" si="231"/>
        <v>1</v>
      </c>
      <c r="BN372" s="237">
        <f t="shared" si="232"/>
        <v>0</v>
      </c>
      <c r="BO372" s="237">
        <f t="shared" si="233"/>
        <v>1</v>
      </c>
      <c r="BP372" s="244">
        <f t="shared" si="234"/>
        <v>3</v>
      </c>
      <c r="BQ372" s="247">
        <f t="shared" si="235"/>
        <v>1</v>
      </c>
      <c r="BR372" s="249"/>
      <c r="BS372" s="555"/>
    </row>
    <row r="373" spans="1:71" s="186" customFormat="1" ht="21.75" customHeight="1" thickBot="1" x14ac:dyDescent="0.3">
      <c r="A373" s="188"/>
      <c r="B373" s="129">
        <v>3</v>
      </c>
      <c r="C373" s="560" t="s">
        <v>409</v>
      </c>
      <c r="D373" s="561"/>
      <c r="E373" s="562"/>
      <c r="F373" s="132" t="s">
        <v>434</v>
      </c>
      <c r="G373" s="133"/>
      <c r="H373">
        <f t="shared" si="224"/>
        <v>1</v>
      </c>
      <c r="I373">
        <f t="shared" si="236"/>
        <v>0</v>
      </c>
      <c r="J373" s="117"/>
      <c r="K373" s="555"/>
      <c r="L373" s="188"/>
      <c r="M373" s="129">
        <v>3</v>
      </c>
      <c r="N373" s="560" t="s">
        <v>409</v>
      </c>
      <c r="O373" s="561"/>
      <c r="P373" s="562"/>
      <c r="Q373" s="132"/>
      <c r="R373" s="133"/>
      <c r="S373">
        <f t="shared" si="225"/>
        <v>0</v>
      </c>
      <c r="T373">
        <f t="shared" si="237"/>
        <v>0</v>
      </c>
      <c r="U373" s="117"/>
      <c r="V373" s="555"/>
      <c r="W373" s="188"/>
      <c r="X373" s="129">
        <v>3</v>
      </c>
      <c r="Y373" s="560" t="s">
        <v>409</v>
      </c>
      <c r="Z373" s="561"/>
      <c r="AA373" s="562"/>
      <c r="AB373" s="132" t="s">
        <v>434</v>
      </c>
      <c r="AC373" s="133"/>
      <c r="AD373">
        <f t="shared" si="226"/>
        <v>1</v>
      </c>
      <c r="AE373">
        <f t="shared" si="238"/>
        <v>0</v>
      </c>
      <c r="AF373" s="117"/>
      <c r="AG373" s="555"/>
      <c r="AH373" s="188"/>
      <c r="AI373" s="129">
        <v>3</v>
      </c>
      <c r="AJ373" s="560" t="s">
        <v>409</v>
      </c>
      <c r="AK373" s="561"/>
      <c r="AL373" s="562"/>
      <c r="AM373" s="132"/>
      <c r="AN373" s="133" t="s">
        <v>435</v>
      </c>
      <c r="AO373">
        <f t="shared" si="227"/>
        <v>0</v>
      </c>
      <c r="AP373">
        <f t="shared" si="239"/>
        <v>0</v>
      </c>
      <c r="AQ373" s="117"/>
      <c r="AR373" s="555"/>
      <c r="AS373" s="188"/>
      <c r="AT373" s="129">
        <v>3</v>
      </c>
      <c r="AU373" s="560" t="s">
        <v>409</v>
      </c>
      <c r="AV373" s="561"/>
      <c r="AW373" s="562"/>
      <c r="AX373" s="132"/>
      <c r="AY373" s="133" t="s">
        <v>435</v>
      </c>
      <c r="AZ373">
        <f t="shared" si="228"/>
        <v>0</v>
      </c>
      <c r="BA373">
        <f t="shared" si="240"/>
        <v>0</v>
      </c>
      <c r="BB373" s="117"/>
      <c r="BC373" s="555"/>
      <c r="BD373" s="236"/>
      <c r="BE373" s="129">
        <v>3</v>
      </c>
      <c r="BF373" s="560" t="s">
        <v>409</v>
      </c>
      <c r="BG373" s="561"/>
      <c r="BH373" s="562"/>
      <c r="BI373" s="131" t="str">
        <f t="shared" si="241"/>
        <v/>
      </c>
      <c r="BJ373" s="131" t="str">
        <f t="shared" si="242"/>
        <v>NO</v>
      </c>
      <c r="BK373" s="237">
        <f t="shared" si="229"/>
        <v>1</v>
      </c>
      <c r="BL373" s="237">
        <f t="shared" si="230"/>
        <v>0</v>
      </c>
      <c r="BM373" s="237">
        <f t="shared" si="231"/>
        <v>1</v>
      </c>
      <c r="BN373" s="237">
        <f t="shared" si="232"/>
        <v>0</v>
      </c>
      <c r="BO373" s="237">
        <f t="shared" si="233"/>
        <v>0</v>
      </c>
      <c r="BP373" s="244">
        <f t="shared" si="234"/>
        <v>2</v>
      </c>
      <c r="BQ373" s="247">
        <f t="shared" si="235"/>
        <v>0</v>
      </c>
      <c r="BR373" s="249"/>
      <c r="BS373" s="555"/>
    </row>
    <row r="374" spans="1:71" s="186" customFormat="1" ht="21.75" customHeight="1" thickBot="1" x14ac:dyDescent="0.3">
      <c r="A374" s="188"/>
      <c r="B374" s="129">
        <v>4</v>
      </c>
      <c r="C374" s="560" t="s">
        <v>410</v>
      </c>
      <c r="D374" s="561"/>
      <c r="E374" s="562"/>
      <c r="F374" s="132"/>
      <c r="G374" s="133" t="s">
        <v>435</v>
      </c>
      <c r="H374">
        <f t="shared" si="224"/>
        <v>0</v>
      </c>
      <c r="I374">
        <f t="shared" si="236"/>
        <v>0</v>
      </c>
      <c r="J374" s="117"/>
      <c r="K374" s="555"/>
      <c r="L374" s="188"/>
      <c r="M374" s="129">
        <v>4</v>
      </c>
      <c r="N374" s="560" t="s">
        <v>410</v>
      </c>
      <c r="O374" s="561"/>
      <c r="P374" s="562"/>
      <c r="Q374" s="132"/>
      <c r="R374" s="133"/>
      <c r="S374">
        <f t="shared" si="225"/>
        <v>0</v>
      </c>
      <c r="T374">
        <f t="shared" si="237"/>
        <v>0</v>
      </c>
      <c r="U374" s="117"/>
      <c r="V374" s="555"/>
      <c r="W374" s="188"/>
      <c r="X374" s="129">
        <v>4</v>
      </c>
      <c r="Y374" s="560" t="s">
        <v>410</v>
      </c>
      <c r="Z374" s="561"/>
      <c r="AA374" s="562"/>
      <c r="AB374" s="132" t="s">
        <v>434</v>
      </c>
      <c r="AC374" s="133"/>
      <c r="AD374">
        <f t="shared" si="226"/>
        <v>1</v>
      </c>
      <c r="AE374">
        <f t="shared" si="238"/>
        <v>0</v>
      </c>
      <c r="AF374" s="117"/>
      <c r="AG374" s="555"/>
      <c r="AH374" s="188"/>
      <c r="AI374" s="129">
        <v>4</v>
      </c>
      <c r="AJ374" s="560" t="s">
        <v>410</v>
      </c>
      <c r="AK374" s="561"/>
      <c r="AL374" s="562"/>
      <c r="AM374" s="132"/>
      <c r="AN374" s="133" t="s">
        <v>435</v>
      </c>
      <c r="AO374">
        <f t="shared" si="227"/>
        <v>0</v>
      </c>
      <c r="AP374">
        <f t="shared" si="239"/>
        <v>0</v>
      </c>
      <c r="AQ374" s="117"/>
      <c r="AR374" s="555"/>
      <c r="AS374" s="188"/>
      <c r="AT374" s="129">
        <v>4</v>
      </c>
      <c r="AU374" s="560" t="s">
        <v>410</v>
      </c>
      <c r="AV374" s="561"/>
      <c r="AW374" s="562"/>
      <c r="AX374" s="132"/>
      <c r="AY374" s="133" t="s">
        <v>435</v>
      </c>
      <c r="AZ374">
        <f t="shared" si="228"/>
        <v>0</v>
      </c>
      <c r="BA374">
        <f t="shared" si="240"/>
        <v>0</v>
      </c>
      <c r="BB374" s="117"/>
      <c r="BC374" s="555"/>
      <c r="BD374" s="236"/>
      <c r="BE374" s="129">
        <v>4</v>
      </c>
      <c r="BF374" s="560" t="s">
        <v>410</v>
      </c>
      <c r="BG374" s="561"/>
      <c r="BH374" s="562"/>
      <c r="BI374" s="131" t="str">
        <f t="shared" si="241"/>
        <v/>
      </c>
      <c r="BJ374" s="131" t="str">
        <f t="shared" si="242"/>
        <v>NO</v>
      </c>
      <c r="BK374" s="237">
        <f t="shared" si="229"/>
        <v>0</v>
      </c>
      <c r="BL374" s="237">
        <f t="shared" si="230"/>
        <v>0</v>
      </c>
      <c r="BM374" s="237">
        <f t="shared" si="231"/>
        <v>1</v>
      </c>
      <c r="BN374" s="237">
        <f t="shared" si="232"/>
        <v>0</v>
      </c>
      <c r="BO374" s="237">
        <f t="shared" si="233"/>
        <v>0</v>
      </c>
      <c r="BP374" s="244">
        <f t="shared" si="234"/>
        <v>1</v>
      </c>
      <c r="BQ374" s="247">
        <f t="shared" si="235"/>
        <v>0</v>
      </c>
      <c r="BR374" s="249"/>
      <c r="BS374" s="555"/>
    </row>
    <row r="375" spans="1:71" s="186" customFormat="1" ht="21.75" customHeight="1" thickBot="1" x14ac:dyDescent="0.3">
      <c r="A375" s="188"/>
      <c r="B375" s="129">
        <v>5</v>
      </c>
      <c r="C375" s="560" t="s">
        <v>411</v>
      </c>
      <c r="D375" s="561"/>
      <c r="E375" s="562"/>
      <c r="F375" s="132" t="s">
        <v>434</v>
      </c>
      <c r="G375" s="133"/>
      <c r="H375">
        <f t="shared" si="224"/>
        <v>1</v>
      </c>
      <c r="I375">
        <f t="shared" si="236"/>
        <v>0</v>
      </c>
      <c r="J375" s="117"/>
      <c r="K375" s="555"/>
      <c r="L375" s="188"/>
      <c r="M375" s="129">
        <v>5</v>
      </c>
      <c r="N375" s="560" t="s">
        <v>411</v>
      </c>
      <c r="O375" s="561"/>
      <c r="P375" s="562"/>
      <c r="Q375" s="132"/>
      <c r="R375" s="133"/>
      <c r="S375">
        <f t="shared" si="225"/>
        <v>0</v>
      </c>
      <c r="T375">
        <f t="shared" si="237"/>
        <v>0</v>
      </c>
      <c r="U375" s="117"/>
      <c r="V375" s="555"/>
      <c r="W375" s="188"/>
      <c r="X375" s="129">
        <v>5</v>
      </c>
      <c r="Y375" s="560" t="s">
        <v>411</v>
      </c>
      <c r="Z375" s="561"/>
      <c r="AA375" s="562"/>
      <c r="AB375" s="132" t="s">
        <v>434</v>
      </c>
      <c r="AC375" s="133"/>
      <c r="AD375">
        <f t="shared" si="226"/>
        <v>1</v>
      </c>
      <c r="AE375">
        <f t="shared" si="238"/>
        <v>0</v>
      </c>
      <c r="AF375" s="117"/>
      <c r="AG375" s="555"/>
      <c r="AH375" s="188"/>
      <c r="AI375" s="129">
        <v>5</v>
      </c>
      <c r="AJ375" s="560" t="s">
        <v>411</v>
      </c>
      <c r="AK375" s="561"/>
      <c r="AL375" s="562"/>
      <c r="AM375" s="132" t="s">
        <v>434</v>
      </c>
      <c r="AN375" s="133"/>
      <c r="AO375">
        <f t="shared" si="227"/>
        <v>1</v>
      </c>
      <c r="AP375">
        <f t="shared" si="239"/>
        <v>0</v>
      </c>
      <c r="AQ375" s="117"/>
      <c r="AR375" s="555"/>
      <c r="AS375" s="188"/>
      <c r="AT375" s="129">
        <v>5</v>
      </c>
      <c r="AU375" s="560" t="s">
        <v>411</v>
      </c>
      <c r="AV375" s="561"/>
      <c r="AW375" s="562"/>
      <c r="AX375" s="132"/>
      <c r="AY375" s="133" t="s">
        <v>435</v>
      </c>
      <c r="AZ375">
        <f t="shared" si="228"/>
        <v>0</v>
      </c>
      <c r="BA375">
        <f t="shared" si="240"/>
        <v>0</v>
      </c>
      <c r="BB375" s="117"/>
      <c r="BC375" s="555"/>
      <c r="BD375" s="236"/>
      <c r="BE375" s="129">
        <v>5</v>
      </c>
      <c r="BF375" s="560" t="s">
        <v>411</v>
      </c>
      <c r="BG375" s="561"/>
      <c r="BH375" s="562"/>
      <c r="BI375" s="131" t="str">
        <f t="shared" si="241"/>
        <v>SI</v>
      </c>
      <c r="BJ375" s="131" t="str">
        <f t="shared" si="242"/>
        <v/>
      </c>
      <c r="BK375" s="237">
        <f t="shared" si="229"/>
        <v>1</v>
      </c>
      <c r="BL375" s="237">
        <f t="shared" si="230"/>
        <v>0</v>
      </c>
      <c r="BM375" s="237">
        <f t="shared" si="231"/>
        <v>1</v>
      </c>
      <c r="BN375" s="237">
        <f t="shared" si="232"/>
        <v>1</v>
      </c>
      <c r="BO375" s="237">
        <f t="shared" si="233"/>
        <v>0</v>
      </c>
      <c r="BP375" s="244">
        <f t="shared" si="234"/>
        <v>3</v>
      </c>
      <c r="BQ375" s="247">
        <f t="shared" si="235"/>
        <v>1</v>
      </c>
      <c r="BR375" s="249"/>
      <c r="BS375" s="555"/>
    </row>
    <row r="376" spans="1:71" s="186" customFormat="1" ht="21.75" customHeight="1" thickBot="1" x14ac:dyDescent="0.3">
      <c r="A376" s="188"/>
      <c r="B376" s="129">
        <v>6</v>
      </c>
      <c r="C376" s="560" t="s">
        <v>412</v>
      </c>
      <c r="D376" s="561"/>
      <c r="E376" s="562"/>
      <c r="F376" s="132" t="s">
        <v>434</v>
      </c>
      <c r="G376" s="133"/>
      <c r="H376">
        <f t="shared" si="224"/>
        <v>1</v>
      </c>
      <c r="I376">
        <f t="shared" si="236"/>
        <v>0</v>
      </c>
      <c r="J376" s="117"/>
      <c r="K376" s="555"/>
      <c r="L376" s="188"/>
      <c r="M376" s="129">
        <v>6</v>
      </c>
      <c r="N376" s="560" t="s">
        <v>412</v>
      </c>
      <c r="O376" s="561"/>
      <c r="P376" s="562"/>
      <c r="Q376" s="132"/>
      <c r="R376" s="133"/>
      <c r="S376">
        <f t="shared" si="225"/>
        <v>0</v>
      </c>
      <c r="T376">
        <f t="shared" si="237"/>
        <v>0</v>
      </c>
      <c r="U376" s="117"/>
      <c r="V376" s="555"/>
      <c r="W376" s="188"/>
      <c r="X376" s="129">
        <v>6</v>
      </c>
      <c r="Y376" s="560" t="s">
        <v>412</v>
      </c>
      <c r="Z376" s="561"/>
      <c r="AA376" s="562"/>
      <c r="AB376" s="132" t="s">
        <v>434</v>
      </c>
      <c r="AC376" s="133"/>
      <c r="AD376">
        <f t="shared" si="226"/>
        <v>1</v>
      </c>
      <c r="AE376">
        <f t="shared" si="238"/>
        <v>0</v>
      </c>
      <c r="AF376" s="117"/>
      <c r="AG376" s="555"/>
      <c r="AH376" s="188"/>
      <c r="AI376" s="129">
        <v>6</v>
      </c>
      <c r="AJ376" s="560" t="s">
        <v>412</v>
      </c>
      <c r="AK376" s="561"/>
      <c r="AL376" s="562"/>
      <c r="AM376" s="132" t="s">
        <v>434</v>
      </c>
      <c r="AN376" s="133"/>
      <c r="AO376">
        <f t="shared" si="227"/>
        <v>1</v>
      </c>
      <c r="AP376">
        <f t="shared" si="239"/>
        <v>0</v>
      </c>
      <c r="AQ376" s="117"/>
      <c r="AR376" s="555"/>
      <c r="AS376" s="188"/>
      <c r="AT376" s="129">
        <v>6</v>
      </c>
      <c r="AU376" s="560" t="s">
        <v>412</v>
      </c>
      <c r="AV376" s="561"/>
      <c r="AW376" s="562"/>
      <c r="AX376" s="132" t="s">
        <v>434</v>
      </c>
      <c r="AY376" s="133"/>
      <c r="AZ376">
        <f t="shared" si="228"/>
        <v>1</v>
      </c>
      <c r="BA376">
        <f t="shared" si="240"/>
        <v>0</v>
      </c>
      <c r="BB376" s="117"/>
      <c r="BC376" s="555"/>
      <c r="BD376" s="236"/>
      <c r="BE376" s="129">
        <v>6</v>
      </c>
      <c r="BF376" s="560" t="s">
        <v>412</v>
      </c>
      <c r="BG376" s="561"/>
      <c r="BH376" s="562"/>
      <c r="BI376" s="131" t="str">
        <f t="shared" si="241"/>
        <v>SI</v>
      </c>
      <c r="BJ376" s="131" t="str">
        <f t="shared" si="242"/>
        <v/>
      </c>
      <c r="BK376" s="237">
        <f t="shared" si="229"/>
        <v>1</v>
      </c>
      <c r="BL376" s="237">
        <f t="shared" si="230"/>
        <v>0</v>
      </c>
      <c r="BM376" s="237">
        <f t="shared" si="231"/>
        <v>1</v>
      </c>
      <c r="BN376" s="237">
        <f t="shared" si="232"/>
        <v>1</v>
      </c>
      <c r="BO376" s="237">
        <f t="shared" si="233"/>
        <v>1</v>
      </c>
      <c r="BP376" s="244">
        <f t="shared" si="234"/>
        <v>4</v>
      </c>
      <c r="BQ376" s="247">
        <f t="shared" si="235"/>
        <v>1</v>
      </c>
      <c r="BR376" s="249"/>
      <c r="BS376" s="555"/>
    </row>
    <row r="377" spans="1:71" s="186" customFormat="1" ht="21.75" customHeight="1" thickBot="1" x14ac:dyDescent="0.3">
      <c r="A377" s="188"/>
      <c r="B377" s="129">
        <v>7</v>
      </c>
      <c r="C377" s="560" t="s">
        <v>413</v>
      </c>
      <c r="D377" s="561"/>
      <c r="E377" s="562"/>
      <c r="F377" s="132" t="s">
        <v>434</v>
      </c>
      <c r="G377" s="133"/>
      <c r="H377">
        <f t="shared" si="224"/>
        <v>1</v>
      </c>
      <c r="I377">
        <f t="shared" si="236"/>
        <v>0</v>
      </c>
      <c r="J377" s="117"/>
      <c r="K377" s="555"/>
      <c r="L377" s="188"/>
      <c r="M377" s="129">
        <v>7</v>
      </c>
      <c r="N377" s="560" t="s">
        <v>413</v>
      </c>
      <c r="O377" s="561"/>
      <c r="P377" s="562"/>
      <c r="Q377" s="132"/>
      <c r="R377" s="133"/>
      <c r="S377">
        <f t="shared" si="225"/>
        <v>0</v>
      </c>
      <c r="T377">
        <f t="shared" si="237"/>
        <v>0</v>
      </c>
      <c r="U377" s="117"/>
      <c r="V377" s="555"/>
      <c r="W377" s="188"/>
      <c r="X377" s="129">
        <v>7</v>
      </c>
      <c r="Y377" s="560" t="s">
        <v>413</v>
      </c>
      <c r="Z377" s="561"/>
      <c r="AA377" s="562"/>
      <c r="AB377" s="132" t="s">
        <v>434</v>
      </c>
      <c r="AC377" s="133"/>
      <c r="AD377">
        <f t="shared" si="226"/>
        <v>1</v>
      </c>
      <c r="AE377">
        <f t="shared" si="238"/>
        <v>0</v>
      </c>
      <c r="AF377" s="117"/>
      <c r="AG377" s="555"/>
      <c r="AH377" s="188"/>
      <c r="AI377" s="129">
        <v>7</v>
      </c>
      <c r="AJ377" s="560" t="s">
        <v>413</v>
      </c>
      <c r="AK377" s="561"/>
      <c r="AL377" s="562"/>
      <c r="AM377" s="132" t="s">
        <v>434</v>
      </c>
      <c r="AN377" s="133"/>
      <c r="AO377">
        <f t="shared" si="227"/>
        <v>1</v>
      </c>
      <c r="AP377">
        <f t="shared" si="239"/>
        <v>0</v>
      </c>
      <c r="AQ377" s="117"/>
      <c r="AR377" s="555"/>
      <c r="AS377" s="188"/>
      <c r="AT377" s="129">
        <v>7</v>
      </c>
      <c r="AU377" s="560" t="s">
        <v>413</v>
      </c>
      <c r="AV377" s="561"/>
      <c r="AW377" s="562"/>
      <c r="AX377" s="132" t="s">
        <v>434</v>
      </c>
      <c r="AY377" s="133"/>
      <c r="AZ377">
        <f t="shared" si="228"/>
        <v>1</v>
      </c>
      <c r="BA377">
        <f t="shared" si="240"/>
        <v>0</v>
      </c>
      <c r="BB377" s="117"/>
      <c r="BC377" s="555"/>
      <c r="BD377" s="236"/>
      <c r="BE377" s="129">
        <v>7</v>
      </c>
      <c r="BF377" s="560" t="s">
        <v>413</v>
      </c>
      <c r="BG377" s="561"/>
      <c r="BH377" s="562"/>
      <c r="BI377" s="131" t="str">
        <f t="shared" si="241"/>
        <v>SI</v>
      </c>
      <c r="BJ377" s="131" t="str">
        <f t="shared" si="242"/>
        <v/>
      </c>
      <c r="BK377" s="237">
        <f t="shared" si="229"/>
        <v>1</v>
      </c>
      <c r="BL377" s="237">
        <f t="shared" si="230"/>
        <v>0</v>
      </c>
      <c r="BM377" s="237">
        <f t="shared" si="231"/>
        <v>1</v>
      </c>
      <c r="BN377" s="237">
        <f t="shared" si="232"/>
        <v>1</v>
      </c>
      <c r="BO377" s="237">
        <f t="shared" si="233"/>
        <v>1</v>
      </c>
      <c r="BP377" s="244">
        <f t="shared" si="234"/>
        <v>4</v>
      </c>
      <c r="BQ377" s="247">
        <f t="shared" si="235"/>
        <v>1</v>
      </c>
      <c r="BR377" s="249"/>
      <c r="BS377" s="555"/>
    </row>
    <row r="378" spans="1:71" s="186" customFormat="1" ht="35.25" customHeight="1" thickBot="1" x14ac:dyDescent="0.3">
      <c r="A378" s="188"/>
      <c r="B378" s="129">
        <v>8</v>
      </c>
      <c r="C378" s="560" t="s">
        <v>414</v>
      </c>
      <c r="D378" s="561"/>
      <c r="E378" s="562"/>
      <c r="F378" s="132"/>
      <c r="G378" s="133" t="s">
        <v>435</v>
      </c>
      <c r="H378">
        <f t="shared" si="224"/>
        <v>0</v>
      </c>
      <c r="I378">
        <f t="shared" si="236"/>
        <v>0</v>
      </c>
      <c r="J378" s="117"/>
      <c r="K378" s="555"/>
      <c r="L378" s="188"/>
      <c r="M378" s="129">
        <v>8</v>
      </c>
      <c r="N378" s="560" t="s">
        <v>414</v>
      </c>
      <c r="O378" s="561"/>
      <c r="P378" s="562"/>
      <c r="Q378" s="132"/>
      <c r="R378" s="133"/>
      <c r="S378">
        <f t="shared" si="225"/>
        <v>0</v>
      </c>
      <c r="T378">
        <f t="shared" si="237"/>
        <v>0</v>
      </c>
      <c r="U378" s="117"/>
      <c r="V378" s="555"/>
      <c r="W378" s="188"/>
      <c r="X378" s="129">
        <v>8</v>
      </c>
      <c r="Y378" s="560" t="s">
        <v>414</v>
      </c>
      <c r="Z378" s="561"/>
      <c r="AA378" s="562"/>
      <c r="AB378" s="132" t="s">
        <v>434</v>
      </c>
      <c r="AC378" s="133"/>
      <c r="AD378">
        <f t="shared" si="226"/>
        <v>1</v>
      </c>
      <c r="AE378">
        <f t="shared" si="238"/>
        <v>0</v>
      </c>
      <c r="AF378" s="117"/>
      <c r="AG378" s="555"/>
      <c r="AH378" s="188"/>
      <c r="AI378" s="129">
        <v>8</v>
      </c>
      <c r="AJ378" s="560" t="s">
        <v>414</v>
      </c>
      <c r="AK378" s="561"/>
      <c r="AL378" s="562"/>
      <c r="AM378" s="132"/>
      <c r="AN378" s="251" t="s">
        <v>435</v>
      </c>
      <c r="AO378">
        <f t="shared" si="227"/>
        <v>0</v>
      </c>
      <c r="AP378">
        <f t="shared" si="239"/>
        <v>0</v>
      </c>
      <c r="AQ378" s="117"/>
      <c r="AR378" s="555"/>
      <c r="AS378" s="188"/>
      <c r="AT378" s="129">
        <v>8</v>
      </c>
      <c r="AU378" s="560" t="s">
        <v>414</v>
      </c>
      <c r="AV378" s="561"/>
      <c r="AW378" s="562"/>
      <c r="AX378" s="132"/>
      <c r="AY378" s="133" t="s">
        <v>435</v>
      </c>
      <c r="AZ378">
        <f t="shared" si="228"/>
        <v>0</v>
      </c>
      <c r="BA378">
        <f t="shared" si="240"/>
        <v>0</v>
      </c>
      <c r="BB378" s="117"/>
      <c r="BC378" s="555"/>
      <c r="BD378" s="236"/>
      <c r="BE378" s="129">
        <v>8</v>
      </c>
      <c r="BF378" s="560" t="s">
        <v>414</v>
      </c>
      <c r="BG378" s="561"/>
      <c r="BH378" s="562"/>
      <c r="BI378" s="131" t="str">
        <f t="shared" si="241"/>
        <v/>
      </c>
      <c r="BJ378" s="131" t="str">
        <f t="shared" si="242"/>
        <v>NO</v>
      </c>
      <c r="BK378" s="237">
        <f t="shared" ref="BK378:BK389" si="243">H378</f>
        <v>0</v>
      </c>
      <c r="BL378" s="237">
        <f t="shared" ref="BL378:BL389" si="244">S378</f>
        <v>0</v>
      </c>
      <c r="BM378" s="237">
        <f t="shared" ref="BM378:BM389" si="245">AD378</f>
        <v>1</v>
      </c>
      <c r="BN378" s="237">
        <f t="shared" ref="BN378:BN389" si="246">AO378</f>
        <v>0</v>
      </c>
      <c r="BO378" s="237">
        <f t="shared" ref="BO378:BO389" si="247">AZ378</f>
        <v>0</v>
      </c>
      <c r="BP378" s="244">
        <f t="shared" ref="BP378:BP389" si="248">COUNTIF(BK378:BO378,1)</f>
        <v>1</v>
      </c>
      <c r="BQ378" s="247">
        <f t="shared" si="235"/>
        <v>0</v>
      </c>
      <c r="BR378" s="249"/>
      <c r="BS378" s="555"/>
    </row>
    <row r="379" spans="1:71" s="186" customFormat="1" ht="28.5" customHeight="1" thickBot="1" x14ac:dyDescent="0.3">
      <c r="A379" s="188"/>
      <c r="B379" s="129">
        <v>9</v>
      </c>
      <c r="C379" s="560" t="s">
        <v>415</v>
      </c>
      <c r="D379" s="561"/>
      <c r="E379" s="562"/>
      <c r="F379" s="132" t="s">
        <v>434</v>
      </c>
      <c r="G379" s="133"/>
      <c r="H379">
        <f t="shared" si="224"/>
        <v>1</v>
      </c>
      <c r="I379">
        <f t="shared" si="236"/>
        <v>0</v>
      </c>
      <c r="J379" s="117"/>
      <c r="K379" s="555"/>
      <c r="L379" s="188"/>
      <c r="M379" s="129">
        <v>9</v>
      </c>
      <c r="N379" s="560" t="s">
        <v>415</v>
      </c>
      <c r="O379" s="561"/>
      <c r="P379" s="562"/>
      <c r="Q379" s="132"/>
      <c r="R379" s="133"/>
      <c r="S379">
        <f t="shared" si="225"/>
        <v>0</v>
      </c>
      <c r="T379">
        <f t="shared" si="237"/>
        <v>0</v>
      </c>
      <c r="U379" s="117"/>
      <c r="V379" s="555"/>
      <c r="W379" s="188"/>
      <c r="X379" s="129">
        <v>9</v>
      </c>
      <c r="Y379" s="560" t="s">
        <v>415</v>
      </c>
      <c r="Z379" s="561"/>
      <c r="AA379" s="562"/>
      <c r="AB379" s="132" t="s">
        <v>434</v>
      </c>
      <c r="AC379" s="133"/>
      <c r="AD379">
        <f t="shared" si="226"/>
        <v>1</v>
      </c>
      <c r="AE379">
        <f t="shared" si="238"/>
        <v>0</v>
      </c>
      <c r="AF379" s="117"/>
      <c r="AG379" s="555"/>
      <c r="AH379" s="188"/>
      <c r="AI379" s="129">
        <v>9</v>
      </c>
      <c r="AJ379" s="560" t="s">
        <v>415</v>
      </c>
      <c r="AK379" s="561"/>
      <c r="AL379" s="562"/>
      <c r="AM379" s="132"/>
      <c r="AN379" s="251" t="s">
        <v>435</v>
      </c>
      <c r="AO379">
        <f t="shared" si="227"/>
        <v>0</v>
      </c>
      <c r="AP379">
        <f t="shared" si="239"/>
        <v>0</v>
      </c>
      <c r="AQ379" s="117"/>
      <c r="AR379" s="555"/>
      <c r="AS379" s="188"/>
      <c r="AT379" s="129">
        <v>9</v>
      </c>
      <c r="AU379" s="560" t="s">
        <v>415</v>
      </c>
      <c r="AV379" s="561"/>
      <c r="AW379" s="562"/>
      <c r="AX379" s="132" t="s">
        <v>434</v>
      </c>
      <c r="AY379" s="133"/>
      <c r="AZ379">
        <f t="shared" si="228"/>
        <v>1</v>
      </c>
      <c r="BA379">
        <f t="shared" si="240"/>
        <v>0</v>
      </c>
      <c r="BB379" s="117"/>
      <c r="BC379" s="555"/>
      <c r="BD379" s="236"/>
      <c r="BE379" s="129">
        <v>9</v>
      </c>
      <c r="BF379" s="560" t="s">
        <v>415</v>
      </c>
      <c r="BG379" s="561"/>
      <c r="BH379" s="562"/>
      <c r="BI379" s="131" t="str">
        <f t="shared" si="241"/>
        <v>SI</v>
      </c>
      <c r="BJ379" s="131" t="str">
        <f t="shared" si="242"/>
        <v/>
      </c>
      <c r="BK379" s="237">
        <f t="shared" si="243"/>
        <v>1</v>
      </c>
      <c r="BL379" s="237">
        <f t="shared" si="244"/>
        <v>0</v>
      </c>
      <c r="BM379" s="237">
        <f t="shared" si="245"/>
        <v>1</v>
      </c>
      <c r="BN379" s="237">
        <f t="shared" si="246"/>
        <v>0</v>
      </c>
      <c r="BO379" s="237">
        <f t="shared" si="247"/>
        <v>1</v>
      </c>
      <c r="BP379" s="244">
        <f t="shared" si="248"/>
        <v>3</v>
      </c>
      <c r="BQ379" s="247">
        <f t="shared" si="235"/>
        <v>1</v>
      </c>
      <c r="BR379" s="249"/>
      <c r="BS379" s="555"/>
    </row>
    <row r="380" spans="1:71" s="186" customFormat="1" ht="21.75" customHeight="1" thickBot="1" x14ac:dyDescent="0.3">
      <c r="A380" s="188"/>
      <c r="B380" s="129">
        <v>10</v>
      </c>
      <c r="C380" s="560" t="s">
        <v>416</v>
      </c>
      <c r="D380" s="561"/>
      <c r="E380" s="562"/>
      <c r="F380" s="132" t="s">
        <v>434</v>
      </c>
      <c r="G380" s="133"/>
      <c r="H380">
        <f t="shared" si="224"/>
        <v>1</v>
      </c>
      <c r="I380">
        <f t="shared" si="236"/>
        <v>0</v>
      </c>
      <c r="J380" s="117"/>
      <c r="K380" s="555"/>
      <c r="L380" s="188"/>
      <c r="M380" s="129">
        <v>10</v>
      </c>
      <c r="N380" s="560" t="s">
        <v>416</v>
      </c>
      <c r="O380" s="561"/>
      <c r="P380" s="562"/>
      <c r="Q380" s="132"/>
      <c r="R380" s="133"/>
      <c r="S380">
        <f t="shared" si="225"/>
        <v>0</v>
      </c>
      <c r="T380">
        <f t="shared" si="237"/>
        <v>0</v>
      </c>
      <c r="U380" s="117"/>
      <c r="V380" s="555"/>
      <c r="W380" s="188"/>
      <c r="X380" s="129">
        <v>10</v>
      </c>
      <c r="Y380" s="560" t="s">
        <v>416</v>
      </c>
      <c r="Z380" s="561"/>
      <c r="AA380" s="562"/>
      <c r="AB380" s="132" t="s">
        <v>434</v>
      </c>
      <c r="AC380" s="133"/>
      <c r="AD380">
        <f t="shared" si="226"/>
        <v>1</v>
      </c>
      <c r="AE380">
        <f t="shared" si="238"/>
        <v>0</v>
      </c>
      <c r="AF380" s="117"/>
      <c r="AG380" s="555"/>
      <c r="AH380" s="188"/>
      <c r="AI380" s="129">
        <v>10</v>
      </c>
      <c r="AJ380" s="560" t="s">
        <v>416</v>
      </c>
      <c r="AK380" s="561"/>
      <c r="AL380" s="562"/>
      <c r="AM380" s="132" t="s">
        <v>434</v>
      </c>
      <c r="AN380" s="133"/>
      <c r="AO380">
        <f t="shared" si="227"/>
        <v>1</v>
      </c>
      <c r="AP380">
        <f t="shared" si="239"/>
        <v>0</v>
      </c>
      <c r="AQ380" s="117"/>
      <c r="AR380" s="555"/>
      <c r="AS380" s="188"/>
      <c r="AT380" s="129">
        <v>10</v>
      </c>
      <c r="AU380" s="560" t="s">
        <v>416</v>
      </c>
      <c r="AV380" s="561"/>
      <c r="AW380" s="562"/>
      <c r="AX380" s="132" t="s">
        <v>434</v>
      </c>
      <c r="AY380" s="133"/>
      <c r="AZ380">
        <f t="shared" si="228"/>
        <v>1</v>
      </c>
      <c r="BA380">
        <f t="shared" si="240"/>
        <v>0</v>
      </c>
      <c r="BB380" s="117"/>
      <c r="BC380" s="555"/>
      <c r="BD380" s="236"/>
      <c r="BE380" s="129">
        <v>10</v>
      </c>
      <c r="BF380" s="560" t="s">
        <v>416</v>
      </c>
      <c r="BG380" s="561"/>
      <c r="BH380" s="562"/>
      <c r="BI380" s="131" t="str">
        <f t="shared" si="241"/>
        <v>SI</v>
      </c>
      <c r="BJ380" s="131" t="str">
        <f t="shared" si="242"/>
        <v/>
      </c>
      <c r="BK380" s="237">
        <f t="shared" si="243"/>
        <v>1</v>
      </c>
      <c r="BL380" s="237">
        <f t="shared" si="244"/>
        <v>0</v>
      </c>
      <c r="BM380" s="237">
        <f t="shared" si="245"/>
        <v>1</v>
      </c>
      <c r="BN380" s="237">
        <f t="shared" si="246"/>
        <v>1</v>
      </c>
      <c r="BO380" s="237">
        <f t="shared" si="247"/>
        <v>1</v>
      </c>
      <c r="BP380" s="244">
        <f t="shared" si="248"/>
        <v>4</v>
      </c>
      <c r="BQ380" s="247">
        <f t="shared" si="235"/>
        <v>1</v>
      </c>
      <c r="BR380" s="249"/>
      <c r="BS380" s="555"/>
    </row>
    <row r="381" spans="1:71" s="186" customFormat="1" ht="21.75" customHeight="1" thickBot="1" x14ac:dyDescent="0.3">
      <c r="A381" s="188"/>
      <c r="B381" s="129">
        <v>11</v>
      </c>
      <c r="C381" s="560" t="s">
        <v>417</v>
      </c>
      <c r="D381" s="561"/>
      <c r="E381" s="562"/>
      <c r="F381" s="132" t="s">
        <v>434</v>
      </c>
      <c r="G381" s="133"/>
      <c r="H381">
        <f t="shared" si="224"/>
        <v>1</v>
      </c>
      <c r="I381">
        <f t="shared" si="236"/>
        <v>0</v>
      </c>
      <c r="J381" s="117"/>
      <c r="K381" s="555"/>
      <c r="L381" s="188"/>
      <c r="M381" s="129">
        <v>11</v>
      </c>
      <c r="N381" s="560" t="s">
        <v>417</v>
      </c>
      <c r="O381" s="561"/>
      <c r="P381" s="562"/>
      <c r="Q381" s="132"/>
      <c r="R381" s="133"/>
      <c r="S381">
        <f t="shared" si="225"/>
        <v>0</v>
      </c>
      <c r="T381">
        <f t="shared" si="237"/>
        <v>0</v>
      </c>
      <c r="U381" s="117"/>
      <c r="V381" s="555"/>
      <c r="W381" s="188"/>
      <c r="X381" s="129">
        <v>11</v>
      </c>
      <c r="Y381" s="560" t="s">
        <v>417</v>
      </c>
      <c r="Z381" s="561"/>
      <c r="AA381" s="562"/>
      <c r="AB381" s="132" t="s">
        <v>434</v>
      </c>
      <c r="AC381" s="133"/>
      <c r="AD381">
        <f t="shared" si="226"/>
        <v>1</v>
      </c>
      <c r="AE381">
        <f t="shared" si="238"/>
        <v>0</v>
      </c>
      <c r="AF381" s="117"/>
      <c r="AG381" s="555"/>
      <c r="AH381" s="188"/>
      <c r="AI381" s="129">
        <v>11</v>
      </c>
      <c r="AJ381" s="560" t="s">
        <v>417</v>
      </c>
      <c r="AK381" s="561"/>
      <c r="AL381" s="562"/>
      <c r="AM381" s="132" t="s">
        <v>434</v>
      </c>
      <c r="AN381" s="133"/>
      <c r="AO381">
        <f t="shared" si="227"/>
        <v>1</v>
      </c>
      <c r="AP381">
        <f t="shared" si="239"/>
        <v>0</v>
      </c>
      <c r="AQ381" s="117"/>
      <c r="AR381" s="555"/>
      <c r="AS381" s="188"/>
      <c r="AT381" s="129">
        <v>11</v>
      </c>
      <c r="AU381" s="560" t="s">
        <v>417</v>
      </c>
      <c r="AV381" s="561"/>
      <c r="AW381" s="562"/>
      <c r="AX381" s="132" t="s">
        <v>434</v>
      </c>
      <c r="AY381" s="133"/>
      <c r="AZ381">
        <f t="shared" si="228"/>
        <v>1</v>
      </c>
      <c r="BA381">
        <f t="shared" si="240"/>
        <v>0</v>
      </c>
      <c r="BB381" s="117"/>
      <c r="BC381" s="555"/>
      <c r="BD381" s="236"/>
      <c r="BE381" s="129">
        <v>11</v>
      </c>
      <c r="BF381" s="560" t="s">
        <v>417</v>
      </c>
      <c r="BG381" s="561"/>
      <c r="BH381" s="562"/>
      <c r="BI381" s="131" t="str">
        <f t="shared" si="241"/>
        <v>SI</v>
      </c>
      <c r="BJ381" s="131" t="str">
        <f t="shared" si="242"/>
        <v/>
      </c>
      <c r="BK381" s="237">
        <f t="shared" si="243"/>
        <v>1</v>
      </c>
      <c r="BL381" s="237">
        <f t="shared" si="244"/>
        <v>0</v>
      </c>
      <c r="BM381" s="237">
        <f t="shared" si="245"/>
        <v>1</v>
      </c>
      <c r="BN381" s="237">
        <f t="shared" si="246"/>
        <v>1</v>
      </c>
      <c r="BO381" s="237">
        <f t="shared" si="247"/>
        <v>1</v>
      </c>
      <c r="BP381" s="244">
        <f t="shared" si="248"/>
        <v>4</v>
      </c>
      <c r="BQ381" s="247">
        <f t="shared" si="235"/>
        <v>1</v>
      </c>
      <c r="BR381" s="249"/>
      <c r="BS381" s="555"/>
    </row>
    <row r="382" spans="1:71" s="186" customFormat="1" ht="21.75" customHeight="1" thickBot="1" x14ac:dyDescent="0.3">
      <c r="A382" s="188"/>
      <c r="B382" s="129">
        <v>12</v>
      </c>
      <c r="C382" s="560" t="s">
        <v>418</v>
      </c>
      <c r="D382" s="561"/>
      <c r="E382" s="562"/>
      <c r="F382" s="132" t="s">
        <v>434</v>
      </c>
      <c r="G382" s="133"/>
      <c r="H382">
        <f t="shared" si="224"/>
        <v>1</v>
      </c>
      <c r="I382">
        <f t="shared" si="236"/>
        <v>0</v>
      </c>
      <c r="J382" s="117"/>
      <c r="K382" s="555"/>
      <c r="L382" s="188"/>
      <c r="M382" s="129">
        <v>12</v>
      </c>
      <c r="N382" s="560" t="s">
        <v>418</v>
      </c>
      <c r="O382" s="561"/>
      <c r="P382" s="562"/>
      <c r="Q382" s="132"/>
      <c r="R382" s="133"/>
      <c r="S382">
        <f t="shared" si="225"/>
        <v>0</v>
      </c>
      <c r="T382">
        <f t="shared" si="237"/>
        <v>0</v>
      </c>
      <c r="U382" s="117"/>
      <c r="V382" s="555"/>
      <c r="W382" s="188"/>
      <c r="X382" s="129">
        <v>12</v>
      </c>
      <c r="Y382" s="560" t="s">
        <v>418</v>
      </c>
      <c r="Z382" s="561"/>
      <c r="AA382" s="562"/>
      <c r="AB382" s="132" t="s">
        <v>434</v>
      </c>
      <c r="AC382" s="133"/>
      <c r="AD382">
        <f t="shared" si="226"/>
        <v>1</v>
      </c>
      <c r="AE382">
        <f t="shared" si="238"/>
        <v>0</v>
      </c>
      <c r="AF382" s="117"/>
      <c r="AG382" s="555"/>
      <c r="AH382" s="188"/>
      <c r="AI382" s="129">
        <v>12</v>
      </c>
      <c r="AJ382" s="560" t="s">
        <v>418</v>
      </c>
      <c r="AK382" s="561"/>
      <c r="AL382" s="562"/>
      <c r="AM382" s="132" t="s">
        <v>434</v>
      </c>
      <c r="AN382" s="133"/>
      <c r="AO382">
        <f t="shared" si="227"/>
        <v>1</v>
      </c>
      <c r="AP382">
        <f t="shared" si="239"/>
        <v>0</v>
      </c>
      <c r="AQ382" s="117"/>
      <c r="AR382" s="555"/>
      <c r="AS382" s="188"/>
      <c r="AT382" s="129">
        <v>12</v>
      </c>
      <c r="AU382" s="560" t="s">
        <v>418</v>
      </c>
      <c r="AV382" s="561"/>
      <c r="AW382" s="562"/>
      <c r="AX382" s="132" t="s">
        <v>434</v>
      </c>
      <c r="AY382" s="133"/>
      <c r="AZ382">
        <f t="shared" si="228"/>
        <v>1</v>
      </c>
      <c r="BA382">
        <f t="shared" si="240"/>
        <v>0</v>
      </c>
      <c r="BB382" s="117"/>
      <c r="BC382" s="555"/>
      <c r="BD382" s="236"/>
      <c r="BE382" s="129">
        <v>12</v>
      </c>
      <c r="BF382" s="560" t="s">
        <v>418</v>
      </c>
      <c r="BG382" s="561"/>
      <c r="BH382" s="562"/>
      <c r="BI382" s="131" t="str">
        <f t="shared" si="241"/>
        <v>SI</v>
      </c>
      <c r="BJ382" s="131" t="str">
        <f t="shared" si="242"/>
        <v/>
      </c>
      <c r="BK382" s="237">
        <f t="shared" si="243"/>
        <v>1</v>
      </c>
      <c r="BL382" s="237">
        <f t="shared" si="244"/>
        <v>0</v>
      </c>
      <c r="BM382" s="237">
        <f t="shared" si="245"/>
        <v>1</v>
      </c>
      <c r="BN382" s="237">
        <f t="shared" si="246"/>
        <v>1</v>
      </c>
      <c r="BO382" s="237">
        <f t="shared" si="247"/>
        <v>1</v>
      </c>
      <c r="BP382" s="244">
        <f t="shared" si="248"/>
        <v>4</v>
      </c>
      <c r="BQ382" s="247">
        <f t="shared" si="235"/>
        <v>1</v>
      </c>
      <c r="BR382" s="249"/>
      <c r="BS382" s="555"/>
    </row>
    <row r="383" spans="1:71" s="186" customFormat="1" ht="21.75" customHeight="1" thickBot="1" x14ac:dyDescent="0.3">
      <c r="A383" s="188"/>
      <c r="B383" s="129">
        <v>13</v>
      </c>
      <c r="C383" s="560" t="s">
        <v>419</v>
      </c>
      <c r="D383" s="561"/>
      <c r="E383" s="562"/>
      <c r="F383" s="132"/>
      <c r="G383" s="133" t="s">
        <v>435</v>
      </c>
      <c r="H383">
        <f t="shared" si="224"/>
        <v>0</v>
      </c>
      <c r="I383">
        <f t="shared" si="236"/>
        <v>0</v>
      </c>
      <c r="J383" s="117"/>
      <c r="K383" s="555"/>
      <c r="L383" s="188"/>
      <c r="M383" s="129">
        <v>13</v>
      </c>
      <c r="N383" s="560" t="s">
        <v>419</v>
      </c>
      <c r="O383" s="561"/>
      <c r="P383" s="562"/>
      <c r="Q383" s="132"/>
      <c r="R383" s="133"/>
      <c r="S383">
        <f t="shared" si="225"/>
        <v>0</v>
      </c>
      <c r="T383">
        <f t="shared" si="237"/>
        <v>0</v>
      </c>
      <c r="U383" s="117"/>
      <c r="V383" s="555"/>
      <c r="W383" s="188"/>
      <c r="X383" s="129">
        <v>13</v>
      </c>
      <c r="Y383" s="560" t="s">
        <v>419</v>
      </c>
      <c r="Z383" s="561"/>
      <c r="AA383" s="562"/>
      <c r="AB383" s="132" t="s">
        <v>434</v>
      </c>
      <c r="AC383" s="133"/>
      <c r="AD383">
        <f t="shared" si="226"/>
        <v>1</v>
      </c>
      <c r="AE383">
        <f t="shared" si="238"/>
        <v>0</v>
      </c>
      <c r="AF383" s="117"/>
      <c r="AG383" s="555"/>
      <c r="AH383" s="188"/>
      <c r="AI383" s="129">
        <v>13</v>
      </c>
      <c r="AJ383" s="560" t="s">
        <v>419</v>
      </c>
      <c r="AK383" s="561"/>
      <c r="AL383" s="562"/>
      <c r="AM383" s="132" t="s">
        <v>434</v>
      </c>
      <c r="AN383" s="133"/>
      <c r="AO383">
        <f t="shared" si="227"/>
        <v>1</v>
      </c>
      <c r="AP383">
        <f t="shared" si="239"/>
        <v>0</v>
      </c>
      <c r="AQ383" s="117"/>
      <c r="AR383" s="555"/>
      <c r="AS383" s="188"/>
      <c r="AT383" s="129">
        <v>13</v>
      </c>
      <c r="AU383" s="560" t="s">
        <v>419</v>
      </c>
      <c r="AV383" s="561"/>
      <c r="AW383" s="562"/>
      <c r="AX383" s="132" t="s">
        <v>434</v>
      </c>
      <c r="AY383" s="133"/>
      <c r="AZ383">
        <f t="shared" si="228"/>
        <v>1</v>
      </c>
      <c r="BA383">
        <f t="shared" si="240"/>
        <v>0</v>
      </c>
      <c r="BB383" s="117"/>
      <c r="BC383" s="555"/>
      <c r="BD383" s="236"/>
      <c r="BE383" s="129">
        <v>13</v>
      </c>
      <c r="BF383" s="560" t="s">
        <v>419</v>
      </c>
      <c r="BG383" s="561"/>
      <c r="BH383" s="562"/>
      <c r="BI383" s="131" t="str">
        <f t="shared" si="241"/>
        <v>SI</v>
      </c>
      <c r="BJ383" s="131" t="str">
        <f t="shared" si="242"/>
        <v/>
      </c>
      <c r="BK383" s="237">
        <f t="shared" si="243"/>
        <v>0</v>
      </c>
      <c r="BL383" s="237">
        <f t="shared" si="244"/>
        <v>0</v>
      </c>
      <c r="BM383" s="237">
        <f t="shared" si="245"/>
        <v>1</v>
      </c>
      <c r="BN383" s="237">
        <f t="shared" si="246"/>
        <v>1</v>
      </c>
      <c r="BO383" s="237">
        <f t="shared" si="247"/>
        <v>1</v>
      </c>
      <c r="BP383" s="244">
        <f t="shared" si="248"/>
        <v>3</v>
      </c>
      <c r="BQ383" s="247">
        <f t="shared" si="235"/>
        <v>1</v>
      </c>
      <c r="BR383" s="249"/>
      <c r="BS383" s="555"/>
    </row>
    <row r="384" spans="1:71" s="186" customFormat="1" ht="21.75" customHeight="1" thickBot="1" x14ac:dyDescent="0.3">
      <c r="A384" s="188"/>
      <c r="B384" s="129">
        <v>14</v>
      </c>
      <c r="C384" s="560" t="s">
        <v>420</v>
      </c>
      <c r="D384" s="561"/>
      <c r="E384" s="562"/>
      <c r="F384" s="132"/>
      <c r="G384" s="133" t="s">
        <v>435</v>
      </c>
      <c r="H384">
        <f t="shared" si="224"/>
        <v>0</v>
      </c>
      <c r="I384">
        <f t="shared" si="236"/>
        <v>0</v>
      </c>
      <c r="J384" s="117"/>
      <c r="K384" s="555"/>
      <c r="L384" s="188"/>
      <c r="M384" s="129">
        <v>14</v>
      </c>
      <c r="N384" s="560" t="s">
        <v>420</v>
      </c>
      <c r="O384" s="561"/>
      <c r="P384" s="562"/>
      <c r="Q384" s="132"/>
      <c r="R384" s="133"/>
      <c r="S384">
        <f t="shared" si="225"/>
        <v>0</v>
      </c>
      <c r="T384">
        <f t="shared" si="237"/>
        <v>0</v>
      </c>
      <c r="U384" s="117"/>
      <c r="V384" s="555"/>
      <c r="W384" s="188"/>
      <c r="X384" s="129">
        <v>14</v>
      </c>
      <c r="Y384" s="560" t="s">
        <v>420</v>
      </c>
      <c r="Z384" s="561"/>
      <c r="AA384" s="562"/>
      <c r="AB384" s="132" t="s">
        <v>434</v>
      </c>
      <c r="AC384" s="133"/>
      <c r="AD384">
        <f t="shared" si="226"/>
        <v>1</v>
      </c>
      <c r="AE384">
        <f t="shared" si="238"/>
        <v>0</v>
      </c>
      <c r="AF384" s="117"/>
      <c r="AG384" s="555"/>
      <c r="AH384" s="188"/>
      <c r="AI384" s="129">
        <v>14</v>
      </c>
      <c r="AJ384" s="560" t="s">
        <v>420</v>
      </c>
      <c r="AK384" s="561"/>
      <c r="AL384" s="562"/>
      <c r="AM384" s="132" t="s">
        <v>434</v>
      </c>
      <c r="AN384" s="133"/>
      <c r="AO384">
        <f t="shared" si="227"/>
        <v>1</v>
      </c>
      <c r="AP384">
        <f t="shared" si="239"/>
        <v>0</v>
      </c>
      <c r="AQ384" s="117"/>
      <c r="AR384" s="555"/>
      <c r="AS384" s="188"/>
      <c r="AT384" s="129">
        <v>14</v>
      </c>
      <c r="AU384" s="560" t="s">
        <v>420</v>
      </c>
      <c r="AV384" s="561"/>
      <c r="AW384" s="562"/>
      <c r="AX384" s="132" t="s">
        <v>434</v>
      </c>
      <c r="AY384" s="133"/>
      <c r="AZ384">
        <f t="shared" si="228"/>
        <v>1</v>
      </c>
      <c r="BA384">
        <f t="shared" si="240"/>
        <v>0</v>
      </c>
      <c r="BB384" s="117"/>
      <c r="BC384" s="555"/>
      <c r="BD384" s="236"/>
      <c r="BE384" s="129">
        <v>14</v>
      </c>
      <c r="BF384" s="560" t="s">
        <v>420</v>
      </c>
      <c r="BG384" s="561"/>
      <c r="BH384" s="562"/>
      <c r="BI384" s="131" t="str">
        <f t="shared" si="241"/>
        <v>SI</v>
      </c>
      <c r="BJ384" s="131" t="str">
        <f t="shared" si="242"/>
        <v/>
      </c>
      <c r="BK384" s="237">
        <f t="shared" si="243"/>
        <v>0</v>
      </c>
      <c r="BL384" s="237">
        <f t="shared" si="244"/>
        <v>0</v>
      </c>
      <c r="BM384" s="237">
        <f t="shared" si="245"/>
        <v>1</v>
      </c>
      <c r="BN384" s="237">
        <f t="shared" si="246"/>
        <v>1</v>
      </c>
      <c r="BO384" s="237">
        <f t="shared" si="247"/>
        <v>1</v>
      </c>
      <c r="BP384" s="244">
        <f t="shared" si="248"/>
        <v>3</v>
      </c>
      <c r="BQ384" s="247">
        <f t="shared" si="235"/>
        <v>1</v>
      </c>
      <c r="BR384" s="249"/>
      <c r="BS384" s="555"/>
    </row>
    <row r="385" spans="1:71" ht="21.75" customHeight="1" thickBot="1" x14ac:dyDescent="0.3">
      <c r="A385" s="188"/>
      <c r="B385" s="129">
        <v>15</v>
      </c>
      <c r="C385" s="560" t="s">
        <v>421</v>
      </c>
      <c r="D385" s="561"/>
      <c r="E385" s="562"/>
      <c r="F385" s="132" t="s">
        <v>434</v>
      </c>
      <c r="G385" s="133"/>
      <c r="H385">
        <f t="shared" si="224"/>
        <v>1</v>
      </c>
      <c r="I385">
        <f t="shared" si="236"/>
        <v>0</v>
      </c>
      <c r="J385" s="117"/>
      <c r="K385" s="555"/>
      <c r="L385" s="188"/>
      <c r="M385" s="129">
        <v>15</v>
      </c>
      <c r="N385" s="560" t="s">
        <v>421</v>
      </c>
      <c r="O385" s="561"/>
      <c r="P385" s="562"/>
      <c r="Q385" s="132"/>
      <c r="R385" s="133"/>
      <c r="S385">
        <f t="shared" si="225"/>
        <v>0</v>
      </c>
      <c r="T385">
        <f t="shared" si="237"/>
        <v>0</v>
      </c>
      <c r="U385" s="117"/>
      <c r="V385" s="555"/>
      <c r="W385" s="188"/>
      <c r="X385" s="129">
        <v>15</v>
      </c>
      <c r="Y385" s="560" t="s">
        <v>421</v>
      </c>
      <c r="Z385" s="561"/>
      <c r="AA385" s="562"/>
      <c r="AB385" s="132" t="s">
        <v>434</v>
      </c>
      <c r="AC385" s="133"/>
      <c r="AD385">
        <f t="shared" si="226"/>
        <v>1</v>
      </c>
      <c r="AE385">
        <f t="shared" si="238"/>
        <v>0</v>
      </c>
      <c r="AF385" s="117"/>
      <c r="AG385" s="555"/>
      <c r="AH385" s="188"/>
      <c r="AI385" s="129">
        <v>15</v>
      </c>
      <c r="AJ385" s="560" t="s">
        <v>421</v>
      </c>
      <c r="AK385" s="561"/>
      <c r="AL385" s="562"/>
      <c r="AM385" s="132" t="s">
        <v>434</v>
      </c>
      <c r="AN385" s="133"/>
      <c r="AO385">
        <f t="shared" si="227"/>
        <v>1</v>
      </c>
      <c r="AP385">
        <f t="shared" si="239"/>
        <v>0</v>
      </c>
      <c r="AQ385" s="117"/>
      <c r="AR385" s="555"/>
      <c r="AS385" s="188"/>
      <c r="AT385" s="129">
        <v>15</v>
      </c>
      <c r="AU385" s="560" t="s">
        <v>421</v>
      </c>
      <c r="AV385" s="561"/>
      <c r="AW385" s="562"/>
      <c r="AX385" s="132"/>
      <c r="AY385" s="133" t="s">
        <v>435</v>
      </c>
      <c r="AZ385">
        <f t="shared" si="228"/>
        <v>0</v>
      </c>
      <c r="BA385">
        <f t="shared" si="240"/>
        <v>0</v>
      </c>
      <c r="BB385" s="117"/>
      <c r="BC385" s="555"/>
      <c r="BD385" s="236"/>
      <c r="BE385" s="129">
        <v>15</v>
      </c>
      <c r="BF385" s="560" t="s">
        <v>421</v>
      </c>
      <c r="BG385" s="561"/>
      <c r="BH385" s="562"/>
      <c r="BI385" s="131" t="str">
        <f t="shared" si="241"/>
        <v>SI</v>
      </c>
      <c r="BJ385" s="131" t="str">
        <f t="shared" si="242"/>
        <v/>
      </c>
      <c r="BK385" s="237">
        <f t="shared" si="243"/>
        <v>1</v>
      </c>
      <c r="BL385" s="237">
        <f t="shared" si="244"/>
        <v>0</v>
      </c>
      <c r="BM385" s="237">
        <f t="shared" si="245"/>
        <v>1</v>
      </c>
      <c r="BN385" s="237">
        <f t="shared" si="246"/>
        <v>1</v>
      </c>
      <c r="BO385" s="237">
        <f t="shared" si="247"/>
        <v>0</v>
      </c>
      <c r="BP385" s="244">
        <f t="shared" si="248"/>
        <v>3</v>
      </c>
      <c r="BQ385" s="247">
        <f t="shared" si="235"/>
        <v>1</v>
      </c>
      <c r="BR385" s="249"/>
      <c r="BS385" s="555"/>
    </row>
    <row r="386" spans="1:71" ht="21.75" customHeight="1" thickBot="1" x14ac:dyDescent="0.3">
      <c r="A386" s="188"/>
      <c r="B386" s="129">
        <v>16</v>
      </c>
      <c r="C386" s="560" t="s">
        <v>422</v>
      </c>
      <c r="D386" s="561"/>
      <c r="E386" s="562"/>
      <c r="F386" s="132"/>
      <c r="G386" s="133" t="s">
        <v>435</v>
      </c>
      <c r="H386">
        <f t="shared" si="224"/>
        <v>0</v>
      </c>
      <c r="I386">
        <f t="shared" si="236"/>
        <v>0</v>
      </c>
      <c r="J386" s="117"/>
      <c r="K386" s="555"/>
      <c r="L386" s="188"/>
      <c r="M386" s="129">
        <v>16</v>
      </c>
      <c r="N386" s="560" t="s">
        <v>422</v>
      </c>
      <c r="O386" s="561"/>
      <c r="P386" s="562"/>
      <c r="Q386" s="132"/>
      <c r="R386" s="133"/>
      <c r="S386">
        <f t="shared" si="225"/>
        <v>0</v>
      </c>
      <c r="T386">
        <f t="shared" si="237"/>
        <v>0</v>
      </c>
      <c r="U386" s="117"/>
      <c r="V386" s="555"/>
      <c r="W386" s="188"/>
      <c r="X386" s="129">
        <v>16</v>
      </c>
      <c r="Y386" s="560" t="s">
        <v>422</v>
      </c>
      <c r="Z386" s="561"/>
      <c r="AA386" s="562"/>
      <c r="AB386" s="132"/>
      <c r="AC386" s="133" t="s">
        <v>435</v>
      </c>
      <c r="AD386">
        <f t="shared" si="226"/>
        <v>0</v>
      </c>
      <c r="AE386">
        <f t="shared" si="238"/>
        <v>0</v>
      </c>
      <c r="AF386" s="117"/>
      <c r="AG386" s="555"/>
      <c r="AH386" s="188"/>
      <c r="AI386" s="129">
        <v>16</v>
      </c>
      <c r="AJ386" s="560" t="s">
        <v>422</v>
      </c>
      <c r="AK386" s="561"/>
      <c r="AL386" s="562"/>
      <c r="AM386" s="132"/>
      <c r="AN386" s="251" t="s">
        <v>435</v>
      </c>
      <c r="AO386">
        <f t="shared" si="227"/>
        <v>0</v>
      </c>
      <c r="AP386">
        <f t="shared" si="239"/>
        <v>0</v>
      </c>
      <c r="AQ386" s="117"/>
      <c r="AR386" s="555"/>
      <c r="AS386" s="188"/>
      <c r="AT386" s="129">
        <v>16</v>
      </c>
      <c r="AU386" s="560" t="s">
        <v>422</v>
      </c>
      <c r="AV386" s="561"/>
      <c r="AW386" s="562"/>
      <c r="AX386" s="132"/>
      <c r="AY386" s="133" t="s">
        <v>435</v>
      </c>
      <c r="AZ386">
        <f t="shared" si="228"/>
        <v>0</v>
      </c>
      <c r="BA386">
        <f t="shared" si="240"/>
        <v>0</v>
      </c>
      <c r="BB386" s="117"/>
      <c r="BC386" s="555"/>
      <c r="BD386" s="236"/>
      <c r="BE386" s="129">
        <v>16</v>
      </c>
      <c r="BF386" s="560" t="s">
        <v>422</v>
      </c>
      <c r="BG386" s="561"/>
      <c r="BH386" s="562"/>
      <c r="BI386" s="131" t="str">
        <f t="shared" si="241"/>
        <v/>
      </c>
      <c r="BJ386" s="131" t="str">
        <f t="shared" si="242"/>
        <v>NO</v>
      </c>
      <c r="BK386" s="237">
        <f t="shared" si="243"/>
        <v>0</v>
      </c>
      <c r="BL386" s="237">
        <f t="shared" si="244"/>
        <v>0</v>
      </c>
      <c r="BM386" s="237">
        <f t="shared" si="245"/>
        <v>0</v>
      </c>
      <c r="BN386" s="237">
        <f t="shared" si="246"/>
        <v>0</v>
      </c>
      <c r="BO386" s="237">
        <f t="shared" si="247"/>
        <v>0</v>
      </c>
      <c r="BP386" s="244">
        <f t="shared" si="248"/>
        <v>0</v>
      </c>
      <c r="BQ386" s="247">
        <f t="shared" si="235"/>
        <v>0</v>
      </c>
      <c r="BR386" s="249"/>
      <c r="BS386" s="555"/>
    </row>
    <row r="387" spans="1:71" ht="21.75" customHeight="1" thickBot="1" x14ac:dyDescent="0.3">
      <c r="A387" s="188"/>
      <c r="B387" s="129">
        <v>17</v>
      </c>
      <c r="C387" s="560" t="s">
        <v>423</v>
      </c>
      <c r="D387" s="561"/>
      <c r="E387" s="562"/>
      <c r="F387" s="132" t="s">
        <v>434</v>
      </c>
      <c r="G387" s="133"/>
      <c r="H387">
        <f t="shared" si="224"/>
        <v>1</v>
      </c>
      <c r="I387">
        <f t="shared" si="236"/>
        <v>0</v>
      </c>
      <c r="J387" s="117"/>
      <c r="K387" s="555"/>
      <c r="L387" s="188"/>
      <c r="M387" s="129">
        <v>17</v>
      </c>
      <c r="N387" s="560" t="s">
        <v>423</v>
      </c>
      <c r="O387" s="561"/>
      <c r="P387" s="562"/>
      <c r="Q387" s="132"/>
      <c r="R387" s="133"/>
      <c r="S387">
        <f t="shared" si="225"/>
        <v>0</v>
      </c>
      <c r="T387">
        <f t="shared" si="237"/>
        <v>0</v>
      </c>
      <c r="U387" s="117"/>
      <c r="V387" s="555"/>
      <c r="W387" s="188"/>
      <c r="X387" s="129">
        <v>17</v>
      </c>
      <c r="Y387" s="560" t="s">
        <v>423</v>
      </c>
      <c r="Z387" s="561"/>
      <c r="AA387" s="562"/>
      <c r="AB387" s="132" t="s">
        <v>434</v>
      </c>
      <c r="AC387" s="133"/>
      <c r="AD387">
        <f t="shared" si="226"/>
        <v>1</v>
      </c>
      <c r="AE387">
        <f t="shared" si="238"/>
        <v>0</v>
      </c>
      <c r="AF387" s="117"/>
      <c r="AG387" s="555"/>
      <c r="AH387" s="188"/>
      <c r="AI387" s="129">
        <v>17</v>
      </c>
      <c r="AJ387" s="560" t="s">
        <v>423</v>
      </c>
      <c r="AK387" s="561"/>
      <c r="AL387" s="562"/>
      <c r="AM387" s="132" t="s">
        <v>434</v>
      </c>
      <c r="AN387" s="133"/>
      <c r="AO387">
        <f t="shared" si="227"/>
        <v>1</v>
      </c>
      <c r="AP387">
        <f t="shared" si="239"/>
        <v>0</v>
      </c>
      <c r="AQ387" s="117"/>
      <c r="AR387" s="555"/>
      <c r="AS387" s="188"/>
      <c r="AT387" s="129">
        <v>17</v>
      </c>
      <c r="AU387" s="560" t="s">
        <v>423</v>
      </c>
      <c r="AV387" s="561"/>
      <c r="AW387" s="562"/>
      <c r="AX387" s="132"/>
      <c r="AY387" s="133" t="s">
        <v>435</v>
      </c>
      <c r="AZ387">
        <f t="shared" si="228"/>
        <v>0</v>
      </c>
      <c r="BA387">
        <f t="shared" si="240"/>
        <v>0</v>
      </c>
      <c r="BB387" s="117"/>
      <c r="BC387" s="555"/>
      <c r="BD387" s="236"/>
      <c r="BE387" s="129">
        <v>17</v>
      </c>
      <c r="BF387" s="560" t="s">
        <v>423</v>
      </c>
      <c r="BG387" s="561"/>
      <c r="BH387" s="562"/>
      <c r="BI387" s="131" t="str">
        <f t="shared" si="241"/>
        <v>SI</v>
      </c>
      <c r="BJ387" s="131" t="str">
        <f t="shared" si="242"/>
        <v/>
      </c>
      <c r="BK387" s="237">
        <f t="shared" si="243"/>
        <v>1</v>
      </c>
      <c r="BL387" s="237">
        <f t="shared" si="244"/>
        <v>0</v>
      </c>
      <c r="BM387" s="237">
        <f t="shared" si="245"/>
        <v>1</v>
      </c>
      <c r="BN387" s="237">
        <f t="shared" si="246"/>
        <v>1</v>
      </c>
      <c r="BO387" s="237">
        <f t="shared" si="247"/>
        <v>0</v>
      </c>
      <c r="BP387" s="244">
        <f t="shared" si="248"/>
        <v>3</v>
      </c>
      <c r="BQ387" s="247">
        <f t="shared" si="235"/>
        <v>1</v>
      </c>
      <c r="BR387" s="249"/>
      <c r="BS387" s="555"/>
    </row>
    <row r="388" spans="1:71" ht="21.75" customHeight="1" thickBot="1" x14ac:dyDescent="0.3">
      <c r="A388" s="188"/>
      <c r="B388" s="129">
        <v>18</v>
      </c>
      <c r="C388" s="560" t="s">
        <v>424</v>
      </c>
      <c r="D388" s="561"/>
      <c r="E388" s="562"/>
      <c r="F388" s="132" t="s">
        <v>434</v>
      </c>
      <c r="G388" s="133"/>
      <c r="H388"/>
      <c r="I388"/>
      <c r="J388" s="117"/>
      <c r="K388" s="555"/>
      <c r="L388" s="188"/>
      <c r="M388" s="129">
        <v>18</v>
      </c>
      <c r="N388" s="560" t="s">
        <v>424</v>
      </c>
      <c r="O388" s="561"/>
      <c r="P388" s="562"/>
      <c r="Q388" s="132"/>
      <c r="R388" s="133"/>
      <c r="S388"/>
      <c r="T388"/>
      <c r="U388" s="117"/>
      <c r="V388" s="555"/>
      <c r="W388" s="188"/>
      <c r="X388" s="129">
        <v>18</v>
      </c>
      <c r="Y388" s="560" t="s">
        <v>424</v>
      </c>
      <c r="Z388" s="561"/>
      <c r="AA388" s="562"/>
      <c r="AB388" s="132" t="s">
        <v>434</v>
      </c>
      <c r="AC388" s="133"/>
      <c r="AD388"/>
      <c r="AE388"/>
      <c r="AF388" s="117"/>
      <c r="AG388" s="555"/>
      <c r="AH388" s="188"/>
      <c r="AI388" s="129">
        <v>18</v>
      </c>
      <c r="AJ388" s="560" t="s">
        <v>424</v>
      </c>
      <c r="AK388" s="561"/>
      <c r="AL388" s="562"/>
      <c r="AM388" s="132" t="s">
        <v>434</v>
      </c>
      <c r="AN388" s="133"/>
      <c r="AO388">
        <f t="shared" si="227"/>
        <v>1</v>
      </c>
      <c r="AP388"/>
      <c r="AQ388" s="117"/>
      <c r="AR388" s="555"/>
      <c r="AS388" s="188"/>
      <c r="AT388" s="129">
        <v>18</v>
      </c>
      <c r="AU388" s="560" t="s">
        <v>424</v>
      </c>
      <c r="AV388" s="561"/>
      <c r="AW388" s="562"/>
      <c r="AX388" s="132"/>
      <c r="AY388" s="133" t="s">
        <v>435</v>
      </c>
      <c r="AZ388"/>
      <c r="BA388"/>
      <c r="BB388" s="117"/>
      <c r="BC388" s="555"/>
      <c r="BD388" s="236"/>
      <c r="BE388" s="129">
        <v>18</v>
      </c>
      <c r="BF388" s="560" t="s">
        <v>424</v>
      </c>
      <c r="BG388" s="561"/>
      <c r="BH388" s="562"/>
      <c r="BI388" s="131" t="str">
        <f t="shared" si="241"/>
        <v/>
      </c>
      <c r="BJ388" s="131" t="str">
        <f t="shared" si="242"/>
        <v>NO</v>
      </c>
      <c r="BK388" s="237">
        <f t="shared" si="243"/>
        <v>0</v>
      </c>
      <c r="BL388" s="237">
        <f t="shared" si="244"/>
        <v>0</v>
      </c>
      <c r="BM388" s="237">
        <f t="shared" si="245"/>
        <v>0</v>
      </c>
      <c r="BN388" s="237">
        <f t="shared" si="246"/>
        <v>1</v>
      </c>
      <c r="BO388" s="237">
        <f t="shared" si="247"/>
        <v>0</v>
      </c>
      <c r="BP388" s="244">
        <f t="shared" si="248"/>
        <v>1</v>
      </c>
      <c r="BQ388" s="247">
        <f t="shared" si="235"/>
        <v>0</v>
      </c>
      <c r="BR388" s="249"/>
      <c r="BS388" s="555"/>
    </row>
    <row r="389" spans="1:71" ht="21.75" customHeight="1" thickBot="1" x14ac:dyDescent="0.3">
      <c r="A389" s="188"/>
      <c r="B389" s="130">
        <v>19</v>
      </c>
      <c r="C389" s="563" t="s">
        <v>436</v>
      </c>
      <c r="D389" s="564"/>
      <c r="E389" s="565"/>
      <c r="F389" s="134"/>
      <c r="G389" s="135" t="s">
        <v>435</v>
      </c>
      <c r="H389">
        <f>IF(F389="SI",1,0)</f>
        <v>0</v>
      </c>
      <c r="I389">
        <f>IF(G389="SI",1,0)</f>
        <v>0</v>
      </c>
      <c r="J389" s="117"/>
      <c r="K389" s="555"/>
      <c r="L389" s="188"/>
      <c r="M389" s="130">
        <v>19</v>
      </c>
      <c r="N389" s="563" t="s">
        <v>436</v>
      </c>
      <c r="O389" s="564"/>
      <c r="P389" s="565"/>
      <c r="Q389" s="134"/>
      <c r="R389" s="135"/>
      <c r="S389">
        <f>IF(Q389="SI",1,0)</f>
        <v>0</v>
      </c>
      <c r="T389">
        <f>IF(R389="SI",1,0)</f>
        <v>0</v>
      </c>
      <c r="U389" s="117"/>
      <c r="V389" s="555"/>
      <c r="W389" s="188"/>
      <c r="X389" s="130">
        <v>19</v>
      </c>
      <c r="Y389" s="563" t="s">
        <v>436</v>
      </c>
      <c r="Z389" s="564"/>
      <c r="AA389" s="565"/>
      <c r="AB389" s="134"/>
      <c r="AC389" s="135" t="s">
        <v>435</v>
      </c>
      <c r="AD389">
        <f>IF(AB389="SI",1,0)</f>
        <v>0</v>
      </c>
      <c r="AE389">
        <f>IF(AC389="SI",1,0)</f>
        <v>0</v>
      </c>
      <c r="AF389" s="117"/>
      <c r="AG389" s="555"/>
      <c r="AH389" s="188"/>
      <c r="AI389" s="130">
        <v>19</v>
      </c>
      <c r="AJ389" s="563" t="s">
        <v>436</v>
      </c>
      <c r="AK389" s="564"/>
      <c r="AL389" s="565"/>
      <c r="AM389" s="134" t="s">
        <v>434</v>
      </c>
      <c r="AN389" s="135"/>
      <c r="AO389">
        <f>IF(AM389="SI",1,0)</f>
        <v>1</v>
      </c>
      <c r="AP389">
        <f>IF(AN389="SI",1,0)</f>
        <v>0</v>
      </c>
      <c r="AQ389" s="117"/>
      <c r="AR389" s="555"/>
      <c r="AS389" s="188"/>
      <c r="AT389" s="130">
        <v>19</v>
      </c>
      <c r="AU389" s="563" t="s">
        <v>436</v>
      </c>
      <c r="AV389" s="564"/>
      <c r="AW389" s="565"/>
      <c r="AX389" s="134"/>
      <c r="AY389" s="135" t="s">
        <v>435</v>
      </c>
      <c r="AZ389">
        <f>IF(AX389="SI",1,0)</f>
        <v>0</v>
      </c>
      <c r="BA389">
        <f>IF(AY389="SI",1,0)</f>
        <v>0</v>
      </c>
      <c r="BB389" s="117"/>
      <c r="BC389" s="555"/>
      <c r="BD389" s="236"/>
      <c r="BE389" s="130">
        <v>19</v>
      </c>
      <c r="BF389" s="563" t="s">
        <v>436</v>
      </c>
      <c r="BG389" s="564"/>
      <c r="BH389" s="565"/>
      <c r="BI389" s="131" t="str">
        <f t="shared" si="241"/>
        <v/>
      </c>
      <c r="BJ389" s="131" t="str">
        <f t="shared" si="242"/>
        <v>NO</v>
      </c>
      <c r="BK389" s="237">
        <f t="shared" si="243"/>
        <v>0</v>
      </c>
      <c r="BL389" s="237">
        <f t="shared" si="244"/>
        <v>0</v>
      </c>
      <c r="BM389" s="237">
        <f t="shared" si="245"/>
        <v>0</v>
      </c>
      <c r="BN389" s="237">
        <f t="shared" si="246"/>
        <v>1</v>
      </c>
      <c r="BO389" s="237">
        <f t="shared" si="247"/>
        <v>0</v>
      </c>
      <c r="BP389" s="244">
        <f t="shared" si="248"/>
        <v>1</v>
      </c>
      <c r="BQ389" s="247">
        <f t="shared" si="235"/>
        <v>0</v>
      </c>
      <c r="BR389" s="249"/>
      <c r="BS389" s="555"/>
    </row>
    <row r="390" spans="1:71" x14ac:dyDescent="0.25">
      <c r="A390" s="188"/>
      <c r="B390" s="116"/>
      <c r="C390" s="116"/>
      <c r="D390" s="116"/>
      <c r="E390" s="116"/>
      <c r="F390" s="116"/>
      <c r="G390" s="116"/>
      <c r="H390" s="116"/>
      <c r="I390" s="116"/>
      <c r="J390" s="117"/>
      <c r="K390" s="555"/>
      <c r="L390" s="188"/>
      <c r="M390" s="116"/>
      <c r="N390" s="116"/>
      <c r="O390" s="116"/>
      <c r="P390" s="116"/>
      <c r="Q390" s="116"/>
      <c r="R390" s="116"/>
      <c r="S390" s="116"/>
      <c r="T390" s="116"/>
      <c r="U390" s="117"/>
      <c r="V390" s="555"/>
      <c r="W390" s="188"/>
      <c r="X390" s="116"/>
      <c r="Y390" s="116"/>
      <c r="Z390" s="116"/>
      <c r="AA390" s="116"/>
      <c r="AB390" s="116"/>
      <c r="AC390" s="116"/>
      <c r="AD390" s="116"/>
      <c r="AE390" s="116"/>
      <c r="AF390" s="117"/>
      <c r="AG390" s="555"/>
      <c r="AH390" s="188"/>
      <c r="AI390" s="116"/>
      <c r="AJ390" s="116"/>
      <c r="AK390" s="116"/>
      <c r="AL390" s="116"/>
      <c r="AM390" s="116"/>
      <c r="AN390" s="116"/>
      <c r="AO390" s="116"/>
      <c r="AP390" s="116"/>
      <c r="AQ390" s="117"/>
      <c r="AR390" s="555"/>
      <c r="AS390" s="188"/>
      <c r="AT390" s="116"/>
      <c r="AU390" s="116"/>
      <c r="AV390" s="116"/>
      <c r="AW390" s="116"/>
      <c r="AX390" s="116"/>
      <c r="AY390" s="116"/>
      <c r="AZ390" s="116"/>
      <c r="BA390" s="116"/>
      <c r="BB390" s="117"/>
      <c r="BC390" s="555"/>
      <c r="BD390" s="236"/>
      <c r="BE390" s="237"/>
      <c r="BF390" s="237"/>
      <c r="BG390" s="237"/>
      <c r="BH390" s="237"/>
      <c r="BI390" s="237"/>
      <c r="BJ390" s="237"/>
      <c r="BK390" s="237"/>
      <c r="BL390" s="237"/>
      <c r="BM390" s="237"/>
      <c r="BN390" s="237"/>
      <c r="BO390" s="237"/>
      <c r="BP390" s="238"/>
      <c r="BQ390" s="248"/>
      <c r="BR390" s="249"/>
      <c r="BS390" s="555"/>
    </row>
    <row r="391" spans="1:71" ht="15.75" thickBot="1" x14ac:dyDescent="0.3">
      <c r="A391" s="188"/>
      <c r="B391" s="116"/>
      <c r="C391" s="116"/>
      <c r="D391" s="116"/>
      <c r="E391" s="116"/>
      <c r="F391" s="116"/>
      <c r="G391" s="116"/>
      <c r="H391" s="116"/>
      <c r="I391" s="116"/>
      <c r="J391" s="117"/>
      <c r="K391" s="555"/>
      <c r="L391" s="188"/>
      <c r="M391" s="116"/>
      <c r="N391" s="116"/>
      <c r="O391" s="116"/>
      <c r="P391" s="116"/>
      <c r="Q391" s="116"/>
      <c r="R391" s="116"/>
      <c r="S391" s="116"/>
      <c r="T391" s="116"/>
      <c r="U391" s="117"/>
      <c r="V391" s="555"/>
      <c r="W391" s="188"/>
      <c r="X391" s="116"/>
      <c r="Y391" s="116"/>
      <c r="Z391" s="116"/>
      <c r="AA391" s="116"/>
      <c r="AB391" s="116"/>
      <c r="AC391" s="116"/>
      <c r="AD391" s="116"/>
      <c r="AE391" s="116"/>
      <c r="AF391" s="117"/>
      <c r="AG391" s="555"/>
      <c r="AH391" s="188"/>
      <c r="AI391" s="116"/>
      <c r="AJ391" s="116"/>
      <c r="AK391" s="116"/>
      <c r="AL391" s="116"/>
      <c r="AM391" s="116"/>
      <c r="AN391" s="116"/>
      <c r="AO391" s="116"/>
      <c r="AP391" s="116"/>
      <c r="AQ391" s="117"/>
      <c r="AR391" s="555"/>
      <c r="AS391" s="188"/>
      <c r="AT391" s="116"/>
      <c r="AU391" s="116"/>
      <c r="AV391" s="116"/>
      <c r="AW391" s="116"/>
      <c r="AX391" s="116"/>
      <c r="AY391" s="116"/>
      <c r="AZ391" s="116"/>
      <c r="BA391" s="116"/>
      <c r="BB391" s="117"/>
      <c r="BC391" s="555"/>
      <c r="BD391" s="236"/>
      <c r="BE391" s="237"/>
      <c r="BF391" s="237"/>
      <c r="BG391" s="237"/>
      <c r="BH391" s="237"/>
      <c r="BI391" s="237"/>
      <c r="BJ391" s="237"/>
      <c r="BK391" s="237"/>
      <c r="BL391" s="237"/>
      <c r="BM391" s="237"/>
      <c r="BN391" s="237"/>
      <c r="BO391" s="237"/>
      <c r="BP391" s="238"/>
      <c r="BQ391" s="248"/>
      <c r="BR391" s="249"/>
      <c r="BS391" s="555"/>
    </row>
    <row r="392" spans="1:71" s="186" customFormat="1" ht="30.75" thickBot="1" x14ac:dyDescent="0.3">
      <c r="A392" s="188"/>
      <c r="B392" s="116"/>
      <c r="C392" s="120" t="s">
        <v>425</v>
      </c>
      <c r="D392" s="566">
        <f>IF(F386="SI",19,SUM(H371:H389))</f>
        <v>12</v>
      </c>
      <c r="E392" s="567"/>
      <c r="F392" s="568"/>
      <c r="G392" s="116"/>
      <c r="H392"/>
      <c r="I392"/>
      <c r="J392" s="117"/>
      <c r="K392" s="555"/>
      <c r="L392" s="188"/>
      <c r="M392" s="116"/>
      <c r="N392" s="120" t="s">
        <v>425</v>
      </c>
      <c r="O392" s="566">
        <f>IF(Q386="SI",19,SUM(S371:S389))</f>
        <v>0</v>
      </c>
      <c r="P392" s="567"/>
      <c r="Q392" s="568"/>
      <c r="R392" s="116"/>
      <c r="S392"/>
      <c r="T392"/>
      <c r="U392" s="117"/>
      <c r="V392" s="555"/>
      <c r="W392" s="188"/>
      <c r="X392" s="116"/>
      <c r="Y392" s="120" t="s">
        <v>425</v>
      </c>
      <c r="Z392" s="566">
        <f>IF(AB386="SI",19,SUM(AD371:AD389))</f>
        <v>16</v>
      </c>
      <c r="AA392" s="567"/>
      <c r="AB392" s="568"/>
      <c r="AC392" s="116"/>
      <c r="AD392"/>
      <c r="AE392"/>
      <c r="AF392" s="117"/>
      <c r="AG392" s="555"/>
      <c r="AH392" s="188"/>
      <c r="AI392" s="116"/>
      <c r="AJ392" s="120" t="s">
        <v>425</v>
      </c>
      <c r="AK392" s="566">
        <f>IF(AM386="SI",19,SUM(AO371:AO389))</f>
        <v>13</v>
      </c>
      <c r="AL392" s="567"/>
      <c r="AM392" s="568"/>
      <c r="AN392" s="116"/>
      <c r="AO392"/>
      <c r="AP392"/>
      <c r="AQ392" s="117"/>
      <c r="AR392" s="555"/>
      <c r="AS392" s="188"/>
      <c r="AT392" s="116"/>
      <c r="AU392" s="120" t="s">
        <v>425</v>
      </c>
      <c r="AV392" s="566">
        <f>IF(AX386="SI",19,SUM(AZ371:AZ389))</f>
        <v>10</v>
      </c>
      <c r="AW392" s="567"/>
      <c r="AX392" s="568"/>
      <c r="AY392" s="116"/>
      <c r="AZ392"/>
      <c r="BA392"/>
      <c r="BB392" s="117"/>
      <c r="BC392" s="555"/>
      <c r="BD392" s="236"/>
      <c r="BE392" s="237"/>
      <c r="BF392" s="120" t="s">
        <v>425</v>
      </c>
      <c r="BG392" s="566">
        <f>IF(BI386="SI",19,SUM(BQ371:BQ389))</f>
        <v>13</v>
      </c>
      <c r="BH392" s="567"/>
      <c r="BI392" s="568"/>
      <c r="BJ392" s="237"/>
      <c r="BK392" s="237"/>
      <c r="BL392" s="237"/>
      <c r="BM392" s="237"/>
      <c r="BN392" s="237"/>
      <c r="BO392" s="237"/>
      <c r="BP392" s="238"/>
      <c r="BQ392" s="248"/>
      <c r="BR392" s="249"/>
      <c r="BS392" s="555"/>
    </row>
    <row r="393" spans="1:71" s="186" customFormat="1" ht="30.75" thickBot="1" x14ac:dyDescent="0.3">
      <c r="A393" s="188"/>
      <c r="B393" s="116"/>
      <c r="C393" s="121" t="s">
        <v>437</v>
      </c>
      <c r="D393" s="144" t="s">
        <v>23</v>
      </c>
      <c r="E393" s="145" t="s">
        <v>22</v>
      </c>
      <c r="F393" s="146" t="s">
        <v>25</v>
      </c>
      <c r="G393" s="116"/>
      <c r="H393"/>
      <c r="I393"/>
      <c r="J393" s="117"/>
      <c r="K393" s="555"/>
      <c r="L393" s="188"/>
      <c r="M393" s="116"/>
      <c r="N393" s="121" t="s">
        <v>437</v>
      </c>
      <c r="O393" s="144" t="s">
        <v>23</v>
      </c>
      <c r="P393" s="145" t="s">
        <v>22</v>
      </c>
      <c r="Q393" s="146" t="s">
        <v>25</v>
      </c>
      <c r="R393" s="116"/>
      <c r="S393"/>
      <c r="T393"/>
      <c r="U393" s="117"/>
      <c r="V393" s="555"/>
      <c r="W393" s="188"/>
      <c r="X393" s="116"/>
      <c r="Y393" s="121" t="s">
        <v>437</v>
      </c>
      <c r="Z393" s="144" t="s">
        <v>23</v>
      </c>
      <c r="AA393" s="145" t="s">
        <v>22</v>
      </c>
      <c r="AB393" s="146" t="s">
        <v>25</v>
      </c>
      <c r="AC393" s="116"/>
      <c r="AD393"/>
      <c r="AE393"/>
      <c r="AF393" s="117"/>
      <c r="AG393" s="555"/>
      <c r="AH393" s="188"/>
      <c r="AI393" s="116"/>
      <c r="AJ393" s="121" t="s">
        <v>437</v>
      </c>
      <c r="AK393" s="144" t="s">
        <v>23</v>
      </c>
      <c r="AL393" s="145" t="s">
        <v>22</v>
      </c>
      <c r="AM393" s="146" t="s">
        <v>25</v>
      </c>
      <c r="AN393" s="116"/>
      <c r="AO393"/>
      <c r="AP393"/>
      <c r="AQ393" s="117"/>
      <c r="AR393" s="555"/>
      <c r="AS393" s="188"/>
      <c r="AT393" s="116"/>
      <c r="AU393" s="121" t="s">
        <v>437</v>
      </c>
      <c r="AV393" s="144" t="s">
        <v>23</v>
      </c>
      <c r="AW393" s="145" t="s">
        <v>22</v>
      </c>
      <c r="AX393" s="146" t="s">
        <v>25</v>
      </c>
      <c r="AY393" s="116"/>
      <c r="AZ393"/>
      <c r="BA393"/>
      <c r="BB393" s="117"/>
      <c r="BC393" s="555"/>
      <c r="BD393" s="236"/>
      <c r="BE393" s="237"/>
      <c r="BF393" s="121" t="s">
        <v>437</v>
      </c>
      <c r="BG393" s="144" t="s">
        <v>23</v>
      </c>
      <c r="BH393" s="145" t="s">
        <v>22</v>
      </c>
      <c r="BI393" s="146" t="s">
        <v>25</v>
      </c>
      <c r="BJ393" s="237"/>
      <c r="BK393" s="237"/>
      <c r="BL393" s="237"/>
      <c r="BM393" s="237"/>
      <c r="BN393" s="237"/>
      <c r="BO393" s="237"/>
      <c r="BP393" s="238"/>
      <c r="BQ393" s="248"/>
      <c r="BR393" s="249"/>
      <c r="BS393" s="555"/>
    </row>
    <row r="394" spans="1:71" s="186" customFormat="1" ht="30.75" thickBot="1" x14ac:dyDescent="0.3">
      <c r="A394" s="188"/>
      <c r="B394" s="116"/>
      <c r="C394" s="121" t="s">
        <v>426</v>
      </c>
      <c r="D394" s="122" t="s">
        <v>427</v>
      </c>
      <c r="E394" s="119" t="s">
        <v>428</v>
      </c>
      <c r="F394" s="122" t="s">
        <v>438</v>
      </c>
      <c r="G394" s="116"/>
      <c r="H394"/>
      <c r="I394"/>
      <c r="J394" s="117"/>
      <c r="K394" s="555"/>
      <c r="L394" s="188"/>
      <c r="M394" s="116"/>
      <c r="N394" s="121" t="s">
        <v>426</v>
      </c>
      <c r="O394" s="122" t="s">
        <v>427</v>
      </c>
      <c r="P394" s="119" t="s">
        <v>428</v>
      </c>
      <c r="Q394" s="122" t="s">
        <v>438</v>
      </c>
      <c r="R394" s="116"/>
      <c r="S394"/>
      <c r="T394"/>
      <c r="U394" s="117"/>
      <c r="V394" s="555"/>
      <c r="W394" s="188"/>
      <c r="X394" s="116"/>
      <c r="Y394" s="121" t="s">
        <v>426</v>
      </c>
      <c r="Z394" s="122" t="s">
        <v>427</v>
      </c>
      <c r="AA394" s="119" t="s">
        <v>428</v>
      </c>
      <c r="AB394" s="122" t="s">
        <v>438</v>
      </c>
      <c r="AC394" s="116"/>
      <c r="AD394"/>
      <c r="AE394"/>
      <c r="AF394" s="117"/>
      <c r="AG394" s="555"/>
      <c r="AH394" s="188"/>
      <c r="AI394" s="116"/>
      <c r="AJ394" s="121" t="s">
        <v>426</v>
      </c>
      <c r="AK394" s="122" t="s">
        <v>427</v>
      </c>
      <c r="AL394" s="119" t="s">
        <v>428</v>
      </c>
      <c r="AM394" s="122" t="s">
        <v>438</v>
      </c>
      <c r="AN394" s="116"/>
      <c r="AO394"/>
      <c r="AP394"/>
      <c r="AQ394" s="117"/>
      <c r="AR394" s="555"/>
      <c r="AS394" s="188"/>
      <c r="AT394" s="116"/>
      <c r="AU394" s="121" t="s">
        <v>426</v>
      </c>
      <c r="AV394" s="122" t="s">
        <v>427</v>
      </c>
      <c r="AW394" s="119" t="s">
        <v>428</v>
      </c>
      <c r="AX394" s="122" t="s">
        <v>438</v>
      </c>
      <c r="AY394" s="116"/>
      <c r="AZ394"/>
      <c r="BA394"/>
      <c r="BB394" s="117"/>
      <c r="BC394" s="555"/>
      <c r="BD394" s="236"/>
      <c r="BE394" s="237"/>
      <c r="BF394" s="121" t="s">
        <v>426</v>
      </c>
      <c r="BG394" s="122" t="s">
        <v>427</v>
      </c>
      <c r="BH394" s="119" t="s">
        <v>428</v>
      </c>
      <c r="BI394" s="122" t="s">
        <v>438</v>
      </c>
      <c r="BJ394" s="237"/>
      <c r="BK394" s="237"/>
      <c r="BL394" s="237"/>
      <c r="BM394" s="237"/>
      <c r="BN394" s="237"/>
      <c r="BO394" s="237"/>
      <c r="BP394" s="238"/>
      <c r="BQ394" s="248"/>
      <c r="BR394" s="249"/>
      <c r="BS394" s="555"/>
    </row>
    <row r="395" spans="1:71" s="186" customFormat="1" x14ac:dyDescent="0.25">
      <c r="A395" s="188"/>
      <c r="B395" s="116"/>
      <c r="C395" s="116"/>
      <c r="D395" s="116"/>
      <c r="E395" s="116"/>
      <c r="F395" s="116"/>
      <c r="G395" s="116"/>
      <c r="H395"/>
      <c r="I395"/>
      <c r="J395" s="117"/>
      <c r="K395" s="555"/>
      <c r="L395" s="188"/>
      <c r="M395" s="116"/>
      <c r="N395" s="116"/>
      <c r="O395" s="116"/>
      <c r="P395" s="116"/>
      <c r="Q395" s="116"/>
      <c r="R395" s="116"/>
      <c r="S395"/>
      <c r="T395"/>
      <c r="U395" s="117"/>
      <c r="V395" s="555"/>
      <c r="W395" s="188"/>
      <c r="X395" s="116"/>
      <c r="Y395" s="116"/>
      <c r="Z395" s="116"/>
      <c r="AA395" s="116"/>
      <c r="AB395" s="116"/>
      <c r="AC395" s="116"/>
      <c r="AD395"/>
      <c r="AE395"/>
      <c r="AF395" s="117"/>
      <c r="AG395" s="555"/>
      <c r="AH395" s="188"/>
      <c r="AI395" s="116"/>
      <c r="AJ395" s="116"/>
      <c r="AK395" s="116"/>
      <c r="AL395" s="116"/>
      <c r="AM395" s="116"/>
      <c r="AN395" s="116"/>
      <c r="AO395"/>
      <c r="AP395"/>
      <c r="AQ395" s="117"/>
      <c r="AR395" s="555"/>
      <c r="AS395" s="188"/>
      <c r="AT395" s="116"/>
      <c r="AU395" s="116"/>
      <c r="AV395" s="116"/>
      <c r="AW395" s="116"/>
      <c r="AX395" s="116"/>
      <c r="AY395" s="116"/>
      <c r="AZ395"/>
      <c r="BA395"/>
      <c r="BB395" s="117"/>
      <c r="BC395" s="555"/>
      <c r="BD395" s="236"/>
      <c r="BE395" s="237"/>
      <c r="BF395" s="237"/>
      <c r="BG395" s="237"/>
      <c r="BH395" s="237"/>
      <c r="BI395" s="237"/>
      <c r="BJ395" s="237"/>
      <c r="BK395" s="237"/>
      <c r="BL395" s="237"/>
      <c r="BM395" s="237"/>
      <c r="BN395" s="237"/>
      <c r="BO395" s="237"/>
      <c r="BP395" s="238"/>
      <c r="BQ395" s="248"/>
      <c r="BR395" s="249"/>
      <c r="BS395" s="555"/>
    </row>
    <row r="396" spans="1:71" s="186" customFormat="1" x14ac:dyDescent="0.25">
      <c r="A396" s="188"/>
      <c r="B396" s="116"/>
      <c r="C396" s="116"/>
      <c r="D396" s="116"/>
      <c r="E396" s="116"/>
      <c r="F396" s="116"/>
      <c r="G396" s="116"/>
      <c r="H396"/>
      <c r="I396"/>
      <c r="J396" s="117"/>
      <c r="K396" s="555"/>
      <c r="L396" s="188"/>
      <c r="M396" s="116"/>
      <c r="N396" s="116"/>
      <c r="O396" s="116"/>
      <c r="P396" s="116"/>
      <c r="Q396" s="116"/>
      <c r="R396" s="116"/>
      <c r="S396"/>
      <c r="T396"/>
      <c r="U396" s="117"/>
      <c r="V396" s="555"/>
      <c r="W396" s="188"/>
      <c r="X396" s="116"/>
      <c r="Y396" s="116"/>
      <c r="Z396" s="116"/>
      <c r="AA396" s="116"/>
      <c r="AB396" s="116"/>
      <c r="AC396" s="116"/>
      <c r="AD396"/>
      <c r="AE396"/>
      <c r="AF396" s="117"/>
      <c r="AG396" s="555"/>
      <c r="AH396" s="188"/>
      <c r="AI396" s="116"/>
      <c r="AJ396" s="116"/>
      <c r="AK396" s="116"/>
      <c r="AL396" s="116"/>
      <c r="AM396" s="116"/>
      <c r="AN396" s="116"/>
      <c r="AO396"/>
      <c r="AP396"/>
      <c r="AQ396" s="117"/>
      <c r="AR396" s="555"/>
      <c r="AS396" s="188"/>
      <c r="AT396" s="116"/>
      <c r="AU396" s="116"/>
      <c r="AV396" s="116"/>
      <c r="AW396" s="116"/>
      <c r="AX396" s="116"/>
      <c r="AY396" s="116"/>
      <c r="AZ396"/>
      <c r="BA396"/>
      <c r="BB396" s="117"/>
      <c r="BC396" s="555"/>
      <c r="BD396" s="236"/>
      <c r="BE396" s="237"/>
      <c r="BF396" s="237"/>
      <c r="BG396" s="237"/>
      <c r="BH396" s="237"/>
      <c r="BI396" s="237"/>
      <c r="BJ396" s="237"/>
      <c r="BK396" s="237"/>
      <c r="BL396" s="237"/>
      <c r="BM396" s="237"/>
      <c r="BN396" s="237"/>
      <c r="BO396" s="237"/>
      <c r="BP396" s="238"/>
      <c r="BQ396" s="248"/>
      <c r="BR396" s="249"/>
      <c r="BS396" s="555"/>
    </row>
    <row r="397" spans="1:71" s="186" customFormat="1" x14ac:dyDescent="0.25">
      <c r="A397" s="188"/>
      <c r="B397" s="116" t="s">
        <v>600</v>
      </c>
      <c r="C397" s="116"/>
      <c r="D397" s="116"/>
      <c r="E397" s="123" t="s">
        <v>604</v>
      </c>
      <c r="F397" s="123"/>
      <c r="G397" s="116"/>
      <c r="H397"/>
      <c r="I397"/>
      <c r="J397" s="117"/>
      <c r="K397" s="555"/>
      <c r="L397" s="188"/>
      <c r="M397" s="116"/>
      <c r="N397" s="116"/>
      <c r="O397" s="116"/>
      <c r="P397" s="123"/>
      <c r="Q397" s="123"/>
      <c r="R397" s="116"/>
      <c r="S397"/>
      <c r="T397"/>
      <c r="U397" s="117"/>
      <c r="V397" s="555"/>
      <c r="W397" s="188"/>
      <c r="X397" s="116"/>
      <c r="Y397" s="116"/>
      <c r="Z397" s="116"/>
      <c r="AA397" s="123"/>
      <c r="AB397" s="123"/>
      <c r="AC397" s="116"/>
      <c r="AD397"/>
      <c r="AE397"/>
      <c r="AF397" s="117"/>
      <c r="AG397" s="555"/>
      <c r="AH397" s="188"/>
      <c r="AI397" s="116"/>
      <c r="AJ397" s="116"/>
      <c r="AK397" s="116"/>
      <c r="AL397" s="123"/>
      <c r="AM397" s="123"/>
      <c r="AN397" s="116"/>
      <c r="AO397"/>
      <c r="AP397"/>
      <c r="AQ397" s="117"/>
      <c r="AR397" s="555"/>
      <c r="AS397" s="188"/>
      <c r="AT397" s="116"/>
      <c r="AU397" s="116"/>
      <c r="AV397" s="116"/>
      <c r="AW397" s="123"/>
      <c r="AX397" s="123"/>
      <c r="AY397" s="116"/>
      <c r="AZ397"/>
      <c r="BA397"/>
      <c r="BB397" s="117"/>
      <c r="BC397" s="555"/>
      <c r="BD397" s="236"/>
      <c r="BE397" s="237"/>
      <c r="BF397" s="237"/>
      <c r="BG397" s="237"/>
      <c r="BH397" s="239"/>
      <c r="BI397" s="239"/>
      <c r="BJ397" s="237"/>
      <c r="BK397" s="237"/>
      <c r="BL397" s="237"/>
      <c r="BM397" s="237"/>
      <c r="BN397" s="237"/>
      <c r="BO397" s="237"/>
      <c r="BP397" s="238"/>
      <c r="BQ397" s="248"/>
      <c r="BR397" s="249"/>
      <c r="BS397" s="555"/>
    </row>
    <row r="398" spans="1:71" s="186" customFormat="1" ht="18.75" x14ac:dyDescent="0.3">
      <c r="A398" s="188"/>
      <c r="B398" s="124" t="s">
        <v>358</v>
      </c>
      <c r="C398" s="124"/>
      <c r="D398" s="125"/>
      <c r="E398" s="125" t="s">
        <v>603</v>
      </c>
      <c r="F398" s="125"/>
      <c r="G398" s="116"/>
      <c r="H398"/>
      <c r="I398"/>
      <c r="J398" s="117"/>
      <c r="K398" s="555"/>
      <c r="L398" s="188"/>
      <c r="M398" s="124" t="s">
        <v>358</v>
      </c>
      <c r="N398" s="124"/>
      <c r="O398" s="125"/>
      <c r="P398" s="125" t="s">
        <v>359</v>
      </c>
      <c r="Q398" s="125"/>
      <c r="R398" s="116"/>
      <c r="S398"/>
      <c r="T398"/>
      <c r="U398" s="117"/>
      <c r="V398" s="555"/>
      <c r="W398" s="188"/>
      <c r="X398" s="124" t="s">
        <v>358</v>
      </c>
      <c r="Y398" s="124"/>
      <c r="Z398" s="125"/>
      <c r="AA398" s="125" t="s">
        <v>359</v>
      </c>
      <c r="AB398" s="125"/>
      <c r="AC398" s="116"/>
      <c r="AD398"/>
      <c r="AE398"/>
      <c r="AF398" s="117"/>
      <c r="AG398" s="555"/>
      <c r="AH398" s="188"/>
      <c r="AI398" s="124" t="s">
        <v>358</v>
      </c>
      <c r="AJ398" s="124"/>
      <c r="AK398" s="125"/>
      <c r="AL398" s="125" t="s">
        <v>359</v>
      </c>
      <c r="AM398" s="125"/>
      <c r="AN398" s="116"/>
      <c r="AO398"/>
      <c r="AP398"/>
      <c r="AQ398" s="117"/>
      <c r="AR398" s="555"/>
      <c r="AS398" s="188"/>
      <c r="AT398" s="124" t="s">
        <v>358</v>
      </c>
      <c r="AU398" s="124"/>
      <c r="AV398" s="125"/>
      <c r="AW398" s="125" t="s">
        <v>359</v>
      </c>
      <c r="AX398" s="125"/>
      <c r="AY398" s="116"/>
      <c r="AZ398"/>
      <c r="BA398"/>
      <c r="BB398" s="117"/>
      <c r="BC398" s="555"/>
      <c r="BD398" s="236"/>
      <c r="BE398" s="240" t="s">
        <v>358</v>
      </c>
      <c r="BF398" s="240"/>
      <c r="BG398" s="241"/>
      <c r="BH398" s="241" t="s">
        <v>359</v>
      </c>
      <c r="BI398" s="241"/>
      <c r="BJ398" s="237"/>
      <c r="BK398" s="237"/>
      <c r="BL398" s="237"/>
      <c r="BM398" s="237"/>
      <c r="BN398" s="237"/>
      <c r="BO398" s="237"/>
      <c r="BP398" s="238"/>
      <c r="BQ398" s="248"/>
      <c r="BR398" s="249"/>
      <c r="BS398" s="555"/>
    </row>
    <row r="399" spans="1:71" s="186" customFormat="1" x14ac:dyDescent="0.25">
      <c r="A399" s="188"/>
      <c r="B399" s="116"/>
      <c r="C399" s="116"/>
      <c r="D399" s="116"/>
      <c r="E399" s="116"/>
      <c r="F399" s="116"/>
      <c r="G399" s="116"/>
      <c r="H399" s="116"/>
      <c r="I399" s="116"/>
      <c r="J399" s="117"/>
      <c r="K399" s="555"/>
      <c r="L399" s="188"/>
      <c r="M399" s="116"/>
      <c r="N399" s="116"/>
      <c r="O399" s="116"/>
      <c r="P399" s="116"/>
      <c r="Q399" s="116"/>
      <c r="R399" s="116"/>
      <c r="S399" s="116"/>
      <c r="T399" s="116"/>
      <c r="U399" s="117"/>
      <c r="V399" s="555"/>
      <c r="W399" s="188"/>
      <c r="X399" s="116"/>
      <c r="Y399" s="116"/>
      <c r="Z399" s="116"/>
      <c r="AA399" s="116"/>
      <c r="AB399" s="116"/>
      <c r="AC399" s="116"/>
      <c r="AD399" s="116"/>
      <c r="AE399" s="116"/>
      <c r="AF399" s="117"/>
      <c r="AG399" s="555"/>
      <c r="AH399" s="188"/>
      <c r="AI399" s="116"/>
      <c r="AJ399" s="116"/>
      <c r="AK399" s="116"/>
      <c r="AL399" s="116"/>
      <c r="AM399" s="116"/>
      <c r="AN399" s="116"/>
      <c r="AO399" s="116"/>
      <c r="AP399" s="116"/>
      <c r="AQ399" s="117"/>
      <c r="AR399" s="555"/>
      <c r="AS399" s="188"/>
      <c r="AT399" s="116"/>
      <c r="AU399" s="116"/>
      <c r="AV399" s="116"/>
      <c r="AW399" s="116"/>
      <c r="AX399" s="116"/>
      <c r="AY399" s="116"/>
      <c r="AZ399" s="116"/>
      <c r="BA399" s="116"/>
      <c r="BB399" s="117"/>
      <c r="BC399" s="555"/>
      <c r="BD399" s="236"/>
      <c r="BE399" s="237"/>
      <c r="BF399" s="237"/>
      <c r="BG399" s="237"/>
      <c r="BH399" s="237"/>
      <c r="BI399" s="237"/>
      <c r="BJ399" s="237"/>
      <c r="BK399" s="237"/>
      <c r="BL399" s="237"/>
      <c r="BM399" s="237"/>
      <c r="BN399" s="237"/>
      <c r="BO399" s="237"/>
      <c r="BP399" s="238"/>
      <c r="BQ399" s="248"/>
      <c r="BR399" s="249"/>
      <c r="BS399" s="555"/>
    </row>
    <row r="400" spans="1:71" s="186" customFormat="1" x14ac:dyDescent="0.25">
      <c r="A400" s="558"/>
      <c r="B400" s="558"/>
      <c r="C400" s="558"/>
      <c r="D400" s="558"/>
      <c r="E400" s="558"/>
      <c r="F400" s="558"/>
      <c r="G400" s="558"/>
      <c r="H400" s="558"/>
      <c r="I400" s="558"/>
      <c r="J400" s="558"/>
      <c r="K400" s="558"/>
      <c r="L400" s="558"/>
      <c r="M400" s="558"/>
      <c r="N400" s="558"/>
      <c r="O400" s="558"/>
      <c r="P400" s="558"/>
      <c r="Q400" s="558"/>
      <c r="R400" s="558"/>
      <c r="S400" s="558"/>
      <c r="T400" s="558"/>
      <c r="U400" s="558"/>
      <c r="V400" s="558"/>
      <c r="W400" s="558"/>
      <c r="X400" s="558"/>
      <c r="Y400" s="558"/>
      <c r="Z400" s="558"/>
      <c r="AA400" s="558"/>
      <c r="AB400" s="558"/>
      <c r="AC400" s="558"/>
      <c r="AD400" s="558"/>
      <c r="AE400" s="558"/>
      <c r="AF400" s="558"/>
      <c r="AG400" s="558"/>
      <c r="AH400" s="558"/>
      <c r="AI400" s="558"/>
      <c r="AJ400" s="558"/>
      <c r="AK400" s="558"/>
      <c r="AL400" s="558"/>
      <c r="AM400" s="558"/>
      <c r="AN400" s="558"/>
      <c r="AO400" s="558"/>
      <c r="AP400" s="558"/>
      <c r="AQ400" s="558"/>
      <c r="AR400" s="558"/>
      <c r="AS400" s="558"/>
      <c r="AT400" s="558"/>
      <c r="AU400" s="558"/>
      <c r="AV400" s="558"/>
      <c r="AW400" s="558"/>
      <c r="AX400" s="558"/>
      <c r="AY400" s="558"/>
      <c r="AZ400" s="558"/>
      <c r="BA400" s="558"/>
      <c r="BB400" s="558"/>
      <c r="BC400" s="558"/>
      <c r="BD400" s="558"/>
      <c r="BE400" s="558"/>
      <c r="BF400" s="558"/>
      <c r="BG400" s="558"/>
      <c r="BH400" s="558"/>
      <c r="BI400" s="558"/>
      <c r="BJ400" s="558"/>
      <c r="BK400" s="558"/>
      <c r="BL400" s="558"/>
      <c r="BM400" s="558"/>
      <c r="BN400" s="558"/>
      <c r="BO400" s="558"/>
      <c r="BP400" s="558"/>
      <c r="BQ400" s="558"/>
      <c r="BR400" s="559"/>
      <c r="BS400" s="250"/>
    </row>
    <row r="401" spans="1:71" s="186" customFormat="1" ht="15.75" thickBot="1" x14ac:dyDescent="0.3">
      <c r="A401" s="188"/>
      <c r="B401" s="116"/>
      <c r="C401" s="116"/>
      <c r="D401" s="116"/>
      <c r="E401" s="116"/>
      <c r="F401" s="116"/>
      <c r="G401" s="116"/>
      <c r="H401" s="116"/>
      <c r="I401" s="116"/>
      <c r="J401" s="116"/>
      <c r="K401" s="555"/>
      <c r="L401" s="188"/>
      <c r="M401" s="116"/>
      <c r="N401" s="116"/>
      <c r="O401" s="116"/>
      <c r="P401" s="116"/>
      <c r="Q401" s="116"/>
      <c r="R401" s="116"/>
      <c r="S401" s="116"/>
      <c r="T401" s="116"/>
      <c r="U401" s="116"/>
      <c r="V401" s="555"/>
      <c r="W401" s="188"/>
      <c r="X401" s="116"/>
      <c r="Y401" s="116"/>
      <c r="Z401" s="116"/>
      <c r="AA401" s="116"/>
      <c r="AB401" s="116"/>
      <c r="AC401" s="116"/>
      <c r="AD401" s="116"/>
      <c r="AE401" s="116"/>
      <c r="AF401" s="116"/>
      <c r="AG401" s="555"/>
      <c r="AH401" s="188"/>
      <c r="AI401" s="116"/>
      <c r="AJ401" s="116"/>
      <c r="AK401" s="116"/>
      <c r="AL401" s="116"/>
      <c r="AM401" s="116"/>
      <c r="AN401" s="116"/>
      <c r="AO401" s="116"/>
      <c r="AP401" s="116"/>
      <c r="AQ401" s="116"/>
      <c r="AR401" s="555"/>
      <c r="AS401" s="188"/>
      <c r="AT401" s="116"/>
      <c r="AU401" s="116"/>
      <c r="AV401" s="116"/>
      <c r="AW401" s="116"/>
      <c r="AX401" s="116"/>
      <c r="AY401" s="116"/>
      <c r="AZ401" s="116"/>
      <c r="BA401" s="116"/>
      <c r="BB401" s="116"/>
      <c r="BC401" s="555"/>
      <c r="BD401" s="236"/>
      <c r="BE401" s="237"/>
      <c r="BF401" s="237"/>
      <c r="BG401" s="237"/>
      <c r="BH401" s="237"/>
      <c r="BI401" s="237"/>
      <c r="BJ401" s="237"/>
      <c r="BK401" s="237"/>
      <c r="BL401" s="237"/>
      <c r="BM401" s="237"/>
      <c r="BN401" s="237"/>
      <c r="BO401" s="237"/>
      <c r="BP401" s="237"/>
      <c r="BQ401" s="245"/>
      <c r="BR401" s="249"/>
      <c r="BS401" s="555"/>
    </row>
    <row r="402" spans="1:71" s="186" customFormat="1" ht="15.75" customHeight="1" thickBot="1" x14ac:dyDescent="0.3">
      <c r="A402" s="188"/>
      <c r="B402" s="600" t="s">
        <v>399</v>
      </c>
      <c r="C402" s="601"/>
      <c r="D402" s="602" t="s">
        <v>440</v>
      </c>
      <c r="E402" s="603"/>
      <c r="F402" s="603"/>
      <c r="G402" s="604"/>
      <c r="H402"/>
      <c r="I402"/>
      <c r="J402" s="117"/>
      <c r="K402" s="555"/>
      <c r="L402" s="188"/>
      <c r="M402" s="600" t="s">
        <v>399</v>
      </c>
      <c r="N402" s="601"/>
      <c r="O402" s="602" t="s">
        <v>440</v>
      </c>
      <c r="P402" s="603"/>
      <c r="Q402" s="603"/>
      <c r="R402" s="604"/>
      <c r="S402"/>
      <c r="T402"/>
      <c r="U402" s="117"/>
      <c r="V402" s="555"/>
      <c r="W402" s="188"/>
      <c r="X402" s="600" t="s">
        <v>399</v>
      </c>
      <c r="Y402" s="601"/>
      <c r="Z402" s="602" t="s">
        <v>440</v>
      </c>
      <c r="AA402" s="603"/>
      <c r="AB402" s="603"/>
      <c r="AC402" s="604"/>
      <c r="AD402"/>
      <c r="AE402"/>
      <c r="AF402" s="117"/>
      <c r="AG402" s="555"/>
      <c r="AH402" s="188"/>
      <c r="AI402" s="600" t="s">
        <v>399</v>
      </c>
      <c r="AJ402" s="601"/>
      <c r="AK402" s="602" t="s">
        <v>440</v>
      </c>
      <c r="AL402" s="603"/>
      <c r="AM402" s="603"/>
      <c r="AN402" s="604"/>
      <c r="AO402"/>
      <c r="AP402"/>
      <c r="AQ402" s="117"/>
      <c r="AR402" s="555"/>
      <c r="AS402" s="188"/>
      <c r="AT402" s="600" t="s">
        <v>399</v>
      </c>
      <c r="AU402" s="601"/>
      <c r="AV402" s="602" t="s">
        <v>440</v>
      </c>
      <c r="AW402" s="603"/>
      <c r="AX402" s="603"/>
      <c r="AY402" s="604"/>
      <c r="AZ402"/>
      <c r="BA402"/>
      <c r="BB402" s="117"/>
      <c r="BC402" s="555"/>
      <c r="BD402" s="236"/>
      <c r="BE402" s="600" t="s">
        <v>399</v>
      </c>
      <c r="BF402" s="601"/>
      <c r="BG402" s="602" t="s">
        <v>440</v>
      </c>
      <c r="BH402" s="603"/>
      <c r="BI402" s="603"/>
      <c r="BJ402" s="604"/>
      <c r="BK402" s="237"/>
      <c r="BL402" s="237"/>
      <c r="BM402" s="237"/>
      <c r="BN402" s="237"/>
      <c r="BO402" s="237"/>
      <c r="BP402" s="238"/>
      <c r="BQ402" s="246"/>
      <c r="BR402" s="249"/>
      <c r="BS402" s="555"/>
    </row>
    <row r="403" spans="1:71" s="186" customFormat="1" ht="63.75" customHeight="1" thickBot="1" x14ac:dyDescent="0.3">
      <c r="A403" s="188"/>
      <c r="B403" s="605" t="s">
        <v>445</v>
      </c>
      <c r="C403" s="606"/>
      <c r="D403" s="607" t="str">
        <f>'MRC CONTRATACIÓN - COVID19'!D55</f>
        <v>Posibilidad de recibir o solicitar  dádivas u otros beneficios a nombre propio o de terceros con el fin de Suscribir contratos con terceros que no contengan declaratorias o clausulas que exijan  a los potenciales proveedores que asuman un compromiso de integridad y anticorrupción en el correspondiente contrato.</v>
      </c>
      <c r="E403" s="608"/>
      <c r="F403" s="608"/>
      <c r="G403" s="609"/>
      <c r="H403"/>
      <c r="I403"/>
      <c r="J403" s="117"/>
      <c r="K403" s="555"/>
      <c r="L403" s="188"/>
      <c r="M403" s="605" t="s">
        <v>445</v>
      </c>
      <c r="N403" s="606"/>
      <c r="O403" s="607" t="str">
        <f>$D403</f>
        <v>Posibilidad de recibir o solicitar  dádivas u otros beneficios a nombre propio o de terceros con el fin de Suscribir contratos con terceros que no contengan declaratorias o clausulas que exijan  a los potenciales proveedores que asuman un compromiso de integridad y anticorrupción en el correspondiente contrato.</v>
      </c>
      <c r="P403" s="608"/>
      <c r="Q403" s="608"/>
      <c r="R403" s="609"/>
      <c r="S403"/>
      <c r="T403"/>
      <c r="U403" s="117"/>
      <c r="V403" s="555"/>
      <c r="W403" s="188"/>
      <c r="X403" s="605" t="s">
        <v>445</v>
      </c>
      <c r="Y403" s="606"/>
      <c r="Z403" s="607" t="str">
        <f>$D403</f>
        <v>Posibilidad de recibir o solicitar  dádivas u otros beneficios a nombre propio o de terceros con el fin de Suscribir contratos con terceros que no contengan declaratorias o clausulas que exijan  a los potenciales proveedores que asuman un compromiso de integridad y anticorrupción en el correspondiente contrato.</v>
      </c>
      <c r="AA403" s="608"/>
      <c r="AB403" s="608"/>
      <c r="AC403" s="609"/>
      <c r="AD403"/>
      <c r="AE403"/>
      <c r="AF403" s="117"/>
      <c r="AG403" s="555"/>
      <c r="AH403" s="188"/>
      <c r="AI403" s="605" t="s">
        <v>445</v>
      </c>
      <c r="AJ403" s="606"/>
      <c r="AK403" s="607" t="str">
        <f>$D403</f>
        <v>Posibilidad de recibir o solicitar  dádivas u otros beneficios a nombre propio o de terceros con el fin de Suscribir contratos con terceros que no contengan declaratorias o clausulas que exijan  a los potenciales proveedores que asuman un compromiso de integridad y anticorrupción en el correspondiente contrato.</v>
      </c>
      <c r="AL403" s="608"/>
      <c r="AM403" s="608"/>
      <c r="AN403" s="609"/>
      <c r="AO403"/>
      <c r="AP403"/>
      <c r="AQ403" s="117"/>
      <c r="AR403" s="555"/>
      <c r="AS403" s="188"/>
      <c r="AT403" s="605" t="s">
        <v>445</v>
      </c>
      <c r="AU403" s="606"/>
      <c r="AV403" s="607" t="str">
        <f>$D403</f>
        <v>Posibilidad de recibir o solicitar  dádivas u otros beneficios a nombre propio o de terceros con el fin de Suscribir contratos con terceros que no contengan declaratorias o clausulas que exijan  a los potenciales proveedores que asuman un compromiso de integridad y anticorrupción en el correspondiente contrato.</v>
      </c>
      <c r="AW403" s="608"/>
      <c r="AX403" s="608"/>
      <c r="AY403" s="609"/>
      <c r="AZ403"/>
      <c r="BA403"/>
      <c r="BB403" s="117"/>
      <c r="BC403" s="555"/>
      <c r="BD403" s="236"/>
      <c r="BE403" s="605" t="s">
        <v>445</v>
      </c>
      <c r="BF403" s="606"/>
      <c r="BG403" s="607" t="str">
        <f>$D403</f>
        <v>Posibilidad de recibir o solicitar  dádivas u otros beneficios a nombre propio o de terceros con el fin de Suscribir contratos con terceros que no contengan declaratorias o clausulas que exijan  a los potenciales proveedores que asuman un compromiso de integridad y anticorrupción en el correspondiente contrato.</v>
      </c>
      <c r="BH403" s="608"/>
      <c r="BI403" s="608"/>
      <c r="BJ403" s="609"/>
      <c r="BK403" s="237"/>
      <c r="BL403" s="237"/>
      <c r="BM403" s="237"/>
      <c r="BN403" s="237"/>
      <c r="BO403" s="237"/>
      <c r="BP403" s="238"/>
      <c r="BQ403" s="246"/>
      <c r="BR403" s="249"/>
      <c r="BS403" s="555"/>
    </row>
    <row r="404" spans="1:71" s="186" customFormat="1" ht="15.75" customHeight="1" thickBot="1" x14ac:dyDescent="0.3">
      <c r="A404" s="188"/>
      <c r="B404" s="610" t="s">
        <v>401</v>
      </c>
      <c r="C404" s="611"/>
      <c r="D404" s="602" t="s">
        <v>601</v>
      </c>
      <c r="E404" s="603"/>
      <c r="F404" s="603"/>
      <c r="G404" s="604"/>
      <c r="H404"/>
      <c r="I404"/>
      <c r="J404" s="117"/>
      <c r="K404" s="555"/>
      <c r="L404" s="188"/>
      <c r="M404" s="610" t="s">
        <v>401</v>
      </c>
      <c r="N404" s="611"/>
      <c r="O404" s="602"/>
      <c r="P404" s="603"/>
      <c r="Q404" s="603"/>
      <c r="R404" s="604"/>
      <c r="S404"/>
      <c r="T404"/>
      <c r="U404" s="117"/>
      <c r="V404" s="555"/>
      <c r="W404" s="188"/>
      <c r="X404" s="610" t="s">
        <v>401</v>
      </c>
      <c r="Y404" s="611"/>
      <c r="Z404" s="602"/>
      <c r="AA404" s="603"/>
      <c r="AB404" s="603"/>
      <c r="AC404" s="604"/>
      <c r="AD404"/>
      <c r="AE404"/>
      <c r="AF404" s="117"/>
      <c r="AG404" s="555"/>
      <c r="AH404" s="188"/>
      <c r="AI404" s="610" t="s">
        <v>401</v>
      </c>
      <c r="AJ404" s="611"/>
      <c r="AK404" s="602"/>
      <c r="AL404" s="603"/>
      <c r="AM404" s="603"/>
      <c r="AN404" s="604"/>
      <c r="AO404"/>
      <c r="AP404"/>
      <c r="AQ404" s="117"/>
      <c r="AR404" s="555"/>
      <c r="AS404" s="188"/>
      <c r="AT404" s="610" t="s">
        <v>401</v>
      </c>
      <c r="AU404" s="611"/>
      <c r="AV404" s="602"/>
      <c r="AW404" s="603"/>
      <c r="AX404" s="603"/>
      <c r="AY404" s="604"/>
      <c r="AZ404"/>
      <c r="BA404"/>
      <c r="BB404" s="117"/>
      <c r="BC404" s="555"/>
      <c r="BD404" s="236"/>
      <c r="BE404" s="610" t="s">
        <v>401</v>
      </c>
      <c r="BF404" s="611"/>
      <c r="BG404" s="602"/>
      <c r="BH404" s="603"/>
      <c r="BI404" s="603"/>
      <c r="BJ404" s="604"/>
      <c r="BK404" s="237"/>
      <c r="BL404" s="237"/>
      <c r="BM404" s="237"/>
      <c r="BN404" s="237"/>
      <c r="BO404" s="237"/>
      <c r="BP404" s="238"/>
      <c r="BQ404" s="246"/>
      <c r="BR404" s="249"/>
      <c r="BS404" s="555"/>
    </row>
    <row r="405" spans="1:71" s="186" customFormat="1" ht="15.75" thickBot="1" x14ac:dyDescent="0.3">
      <c r="A405" s="188"/>
      <c r="B405" s="612" t="s">
        <v>402</v>
      </c>
      <c r="C405" s="613"/>
      <c r="D405" s="602" t="s">
        <v>600</v>
      </c>
      <c r="E405" s="603"/>
      <c r="F405" s="603"/>
      <c r="G405" s="604"/>
      <c r="H405"/>
      <c r="I405"/>
      <c r="J405" s="117"/>
      <c r="K405" s="555"/>
      <c r="L405" s="188"/>
      <c r="M405" s="612" t="s">
        <v>402</v>
      </c>
      <c r="N405" s="613"/>
      <c r="O405" s="602" t="s">
        <v>608</v>
      </c>
      <c r="P405" s="603"/>
      <c r="Q405" s="603"/>
      <c r="R405" s="604"/>
      <c r="S405"/>
      <c r="T405"/>
      <c r="U405" s="117"/>
      <c r="V405" s="555"/>
      <c r="W405" s="188"/>
      <c r="X405" s="612" t="s">
        <v>402</v>
      </c>
      <c r="Y405" s="613"/>
      <c r="Z405" s="623" t="s">
        <v>614</v>
      </c>
      <c r="AA405" s="624"/>
      <c r="AB405" s="624"/>
      <c r="AC405" s="625"/>
      <c r="AD405"/>
      <c r="AE405"/>
      <c r="AF405" s="117"/>
      <c r="AG405" s="555"/>
      <c r="AH405" s="188"/>
      <c r="AI405" s="612" t="s">
        <v>402</v>
      </c>
      <c r="AJ405" s="613"/>
      <c r="AK405" s="623" t="s">
        <v>606</v>
      </c>
      <c r="AL405" s="624"/>
      <c r="AM405" s="624"/>
      <c r="AN405" s="625"/>
      <c r="AO405"/>
      <c r="AP405"/>
      <c r="AQ405" s="117"/>
      <c r="AR405" s="555"/>
      <c r="AS405" s="188"/>
      <c r="AT405" s="612" t="s">
        <v>402</v>
      </c>
      <c r="AU405" s="613"/>
      <c r="AV405" s="602"/>
      <c r="AW405" s="603"/>
      <c r="AX405" s="603"/>
      <c r="AY405" s="604"/>
      <c r="AZ405"/>
      <c r="BA405"/>
      <c r="BB405" s="117"/>
      <c r="BC405" s="555"/>
      <c r="BD405" s="236"/>
      <c r="BE405" s="612" t="s">
        <v>402</v>
      </c>
      <c r="BF405" s="613"/>
      <c r="BG405" s="602"/>
      <c r="BH405" s="603"/>
      <c r="BI405" s="603"/>
      <c r="BJ405" s="604"/>
      <c r="BK405" s="237"/>
      <c r="BL405" s="237"/>
      <c r="BM405" s="237"/>
      <c r="BN405" s="237"/>
      <c r="BO405" s="237"/>
      <c r="BP405" s="238"/>
      <c r="BQ405" s="246"/>
      <c r="BR405" s="249"/>
      <c r="BS405" s="555"/>
    </row>
    <row r="406" spans="1:71" s="186" customFormat="1" ht="15.75" thickBot="1" x14ac:dyDescent="0.3">
      <c r="A406" s="188"/>
      <c r="B406" s="614" t="s">
        <v>403</v>
      </c>
      <c r="C406" s="615"/>
      <c r="D406" s="602" t="s">
        <v>602</v>
      </c>
      <c r="E406" s="603"/>
      <c r="F406" s="603"/>
      <c r="G406" s="604"/>
      <c r="H406"/>
      <c r="I406"/>
      <c r="J406" s="117"/>
      <c r="K406" s="555"/>
      <c r="L406" s="188"/>
      <c r="M406" s="614" t="s">
        <v>403</v>
      </c>
      <c r="N406" s="615"/>
      <c r="O406" s="602"/>
      <c r="P406" s="603"/>
      <c r="Q406" s="603"/>
      <c r="R406" s="604"/>
      <c r="S406"/>
      <c r="T406"/>
      <c r="U406" s="117"/>
      <c r="V406" s="555"/>
      <c r="W406" s="188"/>
      <c r="X406" s="614" t="s">
        <v>403</v>
      </c>
      <c r="Y406" s="615"/>
      <c r="Z406" s="623" t="s">
        <v>602</v>
      </c>
      <c r="AA406" s="624"/>
      <c r="AB406" s="624"/>
      <c r="AC406" s="625"/>
      <c r="AD406"/>
      <c r="AE406"/>
      <c r="AF406" s="117"/>
      <c r="AG406" s="555"/>
      <c r="AH406" s="188"/>
      <c r="AI406" s="614" t="s">
        <v>403</v>
      </c>
      <c r="AJ406" s="615"/>
      <c r="AK406" s="602"/>
      <c r="AL406" s="603"/>
      <c r="AM406" s="603"/>
      <c r="AN406" s="604"/>
      <c r="AO406"/>
      <c r="AP406"/>
      <c r="AQ406" s="117"/>
      <c r="AR406" s="555"/>
      <c r="AS406" s="188"/>
      <c r="AT406" s="614" t="s">
        <v>403</v>
      </c>
      <c r="AU406" s="615"/>
      <c r="AV406" s="602"/>
      <c r="AW406" s="603"/>
      <c r="AX406" s="603"/>
      <c r="AY406" s="604"/>
      <c r="AZ406"/>
      <c r="BA406"/>
      <c r="BB406" s="117"/>
      <c r="BC406" s="555"/>
      <c r="BD406" s="236"/>
      <c r="BE406" s="614" t="s">
        <v>403</v>
      </c>
      <c r="BF406" s="615"/>
      <c r="BG406" s="602"/>
      <c r="BH406" s="603"/>
      <c r="BI406" s="603"/>
      <c r="BJ406" s="604"/>
      <c r="BK406" s="237"/>
      <c r="BL406" s="237"/>
      <c r="BM406" s="237"/>
      <c r="BN406" s="237"/>
      <c r="BO406" s="237"/>
      <c r="BP406" s="238"/>
      <c r="BQ406" s="246"/>
      <c r="BR406" s="249"/>
      <c r="BS406" s="555"/>
    </row>
    <row r="407" spans="1:71" s="186" customFormat="1" x14ac:dyDescent="0.25">
      <c r="A407" s="188"/>
      <c r="B407" s="118"/>
      <c r="C407" s="116"/>
      <c r="D407" s="116"/>
      <c r="E407" s="116"/>
      <c r="F407" s="116"/>
      <c r="G407" s="116"/>
      <c r="H407" s="116"/>
      <c r="I407" s="116"/>
      <c r="J407" s="117"/>
      <c r="K407" s="555"/>
      <c r="L407" s="188"/>
      <c r="M407" s="118"/>
      <c r="N407" s="116"/>
      <c r="O407" s="116"/>
      <c r="P407" s="116"/>
      <c r="Q407" s="116"/>
      <c r="R407" s="116"/>
      <c r="S407" s="116"/>
      <c r="T407" s="116"/>
      <c r="U407" s="117"/>
      <c r="V407" s="555"/>
      <c r="W407" s="188"/>
      <c r="X407" s="118"/>
      <c r="Y407" s="116"/>
      <c r="Z407" s="116"/>
      <c r="AA407" s="116"/>
      <c r="AB407" s="116"/>
      <c r="AC407" s="116"/>
      <c r="AD407" s="116"/>
      <c r="AE407" s="116"/>
      <c r="AF407" s="117"/>
      <c r="AG407" s="555"/>
      <c r="AH407" s="188"/>
      <c r="AI407" s="118"/>
      <c r="AJ407" s="116"/>
      <c r="AK407" s="116"/>
      <c r="AL407" s="116"/>
      <c r="AM407" s="116"/>
      <c r="AN407" s="116"/>
      <c r="AO407" s="116"/>
      <c r="AP407" s="116"/>
      <c r="AQ407" s="117"/>
      <c r="AR407" s="555"/>
      <c r="AS407" s="188"/>
      <c r="AT407" s="118"/>
      <c r="AU407" s="116"/>
      <c r="AV407" s="116"/>
      <c r="AW407" s="116"/>
      <c r="AX407" s="116"/>
      <c r="AY407" s="116"/>
      <c r="AZ407" s="116"/>
      <c r="BA407" s="116"/>
      <c r="BB407" s="117"/>
      <c r="BC407" s="555"/>
      <c r="BD407" s="236"/>
      <c r="BE407" s="242"/>
      <c r="BF407" s="237"/>
      <c r="BG407" s="237"/>
      <c r="BH407" s="237"/>
      <c r="BI407" s="237"/>
      <c r="BJ407" s="237"/>
      <c r="BK407" s="237"/>
      <c r="BL407" s="237"/>
      <c r="BM407" s="237"/>
      <c r="BN407" s="237"/>
      <c r="BO407" s="237"/>
      <c r="BP407" s="238"/>
      <c r="BQ407" s="246"/>
      <c r="BR407" s="249"/>
      <c r="BS407" s="555"/>
    </row>
    <row r="408" spans="1:71" s="186" customFormat="1" ht="15.75" thickBot="1" x14ac:dyDescent="0.3">
      <c r="A408" s="188"/>
      <c r="B408" s="116"/>
      <c r="C408" s="116"/>
      <c r="D408" s="116"/>
      <c r="E408" s="116"/>
      <c r="F408" s="116"/>
      <c r="G408" s="116"/>
      <c r="H408" s="116"/>
      <c r="I408" s="116"/>
      <c r="J408" s="117"/>
      <c r="K408" s="555"/>
      <c r="L408" s="188"/>
      <c r="M408" s="116"/>
      <c r="N408" s="116"/>
      <c r="O408" s="116"/>
      <c r="P408" s="116"/>
      <c r="Q408" s="116"/>
      <c r="R408" s="116"/>
      <c r="S408" s="116"/>
      <c r="T408" s="116"/>
      <c r="U408" s="117"/>
      <c r="V408" s="555"/>
      <c r="W408" s="188"/>
      <c r="X408" s="116"/>
      <c r="Y408" s="116"/>
      <c r="Z408" s="116"/>
      <c r="AA408" s="116"/>
      <c r="AB408" s="116"/>
      <c r="AC408" s="116"/>
      <c r="AD408" s="116"/>
      <c r="AE408" s="116"/>
      <c r="AF408" s="117"/>
      <c r="AG408" s="555"/>
      <c r="AH408" s="188"/>
      <c r="AI408" s="116"/>
      <c r="AJ408" s="116"/>
      <c r="AK408" s="116"/>
      <c r="AL408" s="116"/>
      <c r="AM408" s="116"/>
      <c r="AN408" s="116"/>
      <c r="AO408" s="116"/>
      <c r="AP408" s="116"/>
      <c r="AQ408" s="117"/>
      <c r="AR408" s="555"/>
      <c r="AS408" s="188"/>
      <c r="AT408" s="116"/>
      <c r="AU408" s="116"/>
      <c r="AV408" s="116"/>
      <c r="AW408" s="116"/>
      <c r="AX408" s="116"/>
      <c r="AY408" s="116"/>
      <c r="AZ408" s="116"/>
      <c r="BA408" s="116"/>
      <c r="BB408" s="117"/>
      <c r="BC408" s="555"/>
      <c r="BD408" s="236"/>
      <c r="BE408" s="237"/>
      <c r="BF408" s="237"/>
      <c r="BG408" s="237"/>
      <c r="BH408" s="237"/>
      <c r="BI408" s="237"/>
      <c r="BJ408" s="237"/>
      <c r="BK408" s="237"/>
      <c r="BL408" s="237"/>
      <c r="BM408" s="237"/>
      <c r="BN408" s="237"/>
      <c r="BO408" s="237"/>
      <c r="BP408" s="238"/>
      <c r="BQ408" s="246"/>
      <c r="BR408" s="249"/>
      <c r="BS408" s="555"/>
    </row>
    <row r="409" spans="1:71" s="186" customFormat="1" ht="15.75" thickBot="1" x14ac:dyDescent="0.3">
      <c r="A409" s="188"/>
      <c r="B409" s="585" t="s">
        <v>404</v>
      </c>
      <c r="C409" s="585" t="s">
        <v>439</v>
      </c>
      <c r="D409" s="587"/>
      <c r="E409" s="588"/>
      <c r="F409" s="589" t="s">
        <v>405</v>
      </c>
      <c r="G409" s="590"/>
      <c r="H409"/>
      <c r="I409"/>
      <c r="J409" s="117"/>
      <c r="K409" s="555"/>
      <c r="L409" s="188"/>
      <c r="M409" s="619" t="s">
        <v>404</v>
      </c>
      <c r="N409" s="585" t="s">
        <v>439</v>
      </c>
      <c r="O409" s="587"/>
      <c r="P409" s="588"/>
      <c r="Q409" s="589" t="s">
        <v>405</v>
      </c>
      <c r="R409" s="590"/>
      <c r="S409"/>
      <c r="T409"/>
      <c r="U409" s="117"/>
      <c r="V409" s="555"/>
      <c r="W409" s="188"/>
      <c r="X409" s="619" t="s">
        <v>404</v>
      </c>
      <c r="Y409" s="585" t="s">
        <v>439</v>
      </c>
      <c r="Z409" s="587"/>
      <c r="AA409" s="588"/>
      <c r="AB409" s="589" t="s">
        <v>405</v>
      </c>
      <c r="AC409" s="590"/>
      <c r="AD409"/>
      <c r="AE409"/>
      <c r="AF409" s="117"/>
      <c r="AG409" s="555"/>
      <c r="AH409" s="188"/>
      <c r="AI409" s="619" t="s">
        <v>404</v>
      </c>
      <c r="AJ409" s="585" t="s">
        <v>439</v>
      </c>
      <c r="AK409" s="587"/>
      <c r="AL409" s="588"/>
      <c r="AM409" s="589" t="s">
        <v>405</v>
      </c>
      <c r="AN409" s="590"/>
      <c r="AO409"/>
      <c r="AP409"/>
      <c r="AQ409" s="117"/>
      <c r="AR409" s="555"/>
      <c r="AS409" s="188"/>
      <c r="AT409" s="619" t="s">
        <v>404</v>
      </c>
      <c r="AU409" s="585" t="s">
        <v>439</v>
      </c>
      <c r="AV409" s="587"/>
      <c r="AW409" s="588"/>
      <c r="AX409" s="589" t="s">
        <v>405</v>
      </c>
      <c r="AY409" s="590"/>
      <c r="AZ409"/>
      <c r="BA409"/>
      <c r="BB409" s="117"/>
      <c r="BC409" s="555"/>
      <c r="BD409" s="236"/>
      <c r="BE409" s="585" t="s">
        <v>404</v>
      </c>
      <c r="BF409" s="585" t="s">
        <v>439</v>
      </c>
      <c r="BG409" s="587"/>
      <c r="BH409" s="588"/>
      <c r="BI409" s="589" t="s">
        <v>405</v>
      </c>
      <c r="BJ409" s="590"/>
      <c r="BK409" s="237"/>
      <c r="BL409" s="237"/>
      <c r="BM409" s="237"/>
      <c r="BN409" s="237"/>
      <c r="BO409" s="237"/>
      <c r="BP409" s="238"/>
      <c r="BQ409" s="246"/>
      <c r="BR409" s="249"/>
      <c r="BS409" s="555"/>
    </row>
    <row r="410" spans="1:71" s="186" customFormat="1" ht="30.75" customHeight="1" thickBot="1" x14ac:dyDescent="0.3">
      <c r="A410" s="188"/>
      <c r="B410" s="586"/>
      <c r="C410" s="591" t="s">
        <v>406</v>
      </c>
      <c r="D410" s="592"/>
      <c r="E410" s="593"/>
      <c r="F410" s="126" t="s">
        <v>434</v>
      </c>
      <c r="G410" s="127" t="s">
        <v>435</v>
      </c>
      <c r="H410"/>
      <c r="I410"/>
      <c r="J410" s="117"/>
      <c r="K410" s="555"/>
      <c r="L410" s="188"/>
      <c r="M410" s="620"/>
      <c r="N410" s="591" t="s">
        <v>406</v>
      </c>
      <c r="O410" s="621"/>
      <c r="P410" s="622"/>
      <c r="Q410" s="126" t="s">
        <v>434</v>
      </c>
      <c r="R410" s="127" t="s">
        <v>435</v>
      </c>
      <c r="S410"/>
      <c r="T410"/>
      <c r="U410" s="117"/>
      <c r="V410" s="555"/>
      <c r="W410" s="188"/>
      <c r="X410" s="620"/>
      <c r="Y410" s="591" t="s">
        <v>406</v>
      </c>
      <c r="Z410" s="621"/>
      <c r="AA410" s="622"/>
      <c r="AB410" s="126" t="s">
        <v>434</v>
      </c>
      <c r="AC410" s="127" t="s">
        <v>435</v>
      </c>
      <c r="AD410"/>
      <c r="AE410"/>
      <c r="AF410" s="117"/>
      <c r="AG410" s="555"/>
      <c r="AH410" s="188"/>
      <c r="AI410" s="620"/>
      <c r="AJ410" s="591" t="s">
        <v>406</v>
      </c>
      <c r="AK410" s="621"/>
      <c r="AL410" s="622"/>
      <c r="AM410" s="126" t="s">
        <v>434</v>
      </c>
      <c r="AN410" s="127" t="s">
        <v>435</v>
      </c>
      <c r="AO410"/>
      <c r="AP410"/>
      <c r="AQ410" s="117"/>
      <c r="AR410" s="555"/>
      <c r="AS410" s="188"/>
      <c r="AT410" s="620"/>
      <c r="AU410" s="591" t="s">
        <v>406</v>
      </c>
      <c r="AV410" s="621"/>
      <c r="AW410" s="622"/>
      <c r="AX410" s="126" t="s">
        <v>434</v>
      </c>
      <c r="AY410" s="127" t="s">
        <v>435</v>
      </c>
      <c r="AZ410"/>
      <c r="BA410"/>
      <c r="BB410" s="117"/>
      <c r="BC410" s="555"/>
      <c r="BD410" s="236"/>
      <c r="BE410" s="586"/>
      <c r="BF410" s="591" t="s">
        <v>406</v>
      </c>
      <c r="BG410" s="592"/>
      <c r="BH410" s="593"/>
      <c r="BI410" s="126" t="s">
        <v>434</v>
      </c>
      <c r="BJ410" s="127" t="s">
        <v>435</v>
      </c>
      <c r="BK410" s="237"/>
      <c r="BL410" s="237"/>
      <c r="BM410" s="237"/>
      <c r="BN410" s="237"/>
      <c r="BO410" s="237"/>
      <c r="BP410" s="238"/>
      <c r="BQ410" s="246"/>
      <c r="BR410" s="249"/>
      <c r="BS410" s="555"/>
    </row>
    <row r="411" spans="1:71" s="186" customFormat="1" ht="21.75" customHeight="1" thickBot="1" x14ac:dyDescent="0.3">
      <c r="A411" s="188"/>
      <c r="B411" s="128">
        <v>1</v>
      </c>
      <c r="C411" s="594" t="s">
        <v>407</v>
      </c>
      <c r="D411" s="595"/>
      <c r="E411" s="596"/>
      <c r="F411" s="131" t="s">
        <v>434</v>
      </c>
      <c r="G411" s="131"/>
      <c r="H411">
        <f t="shared" ref="H411:H427" si="249">IF(F411="SI",1,0)</f>
        <v>1</v>
      </c>
      <c r="I411">
        <f>IF(G411="NO",1,0)</f>
        <v>0</v>
      </c>
      <c r="J411" s="117"/>
      <c r="K411" s="555"/>
      <c r="L411" s="188"/>
      <c r="M411" s="128">
        <v>1</v>
      </c>
      <c r="N411" s="594" t="s">
        <v>407</v>
      </c>
      <c r="O411" s="595"/>
      <c r="P411" s="596"/>
      <c r="Q411" s="131"/>
      <c r="R411" s="131"/>
      <c r="S411">
        <f t="shared" ref="S411:S427" si="250">IF(Q411="SI",1,0)</f>
        <v>0</v>
      </c>
      <c r="T411">
        <f>IF(R411="NO",1,0)</f>
        <v>0</v>
      </c>
      <c r="U411" s="117"/>
      <c r="V411" s="555"/>
      <c r="W411" s="188"/>
      <c r="X411" s="128">
        <v>1</v>
      </c>
      <c r="Y411" s="594" t="s">
        <v>407</v>
      </c>
      <c r="Z411" s="595"/>
      <c r="AA411" s="596"/>
      <c r="AB411" s="131" t="s">
        <v>434</v>
      </c>
      <c r="AC411" s="131"/>
      <c r="AD411">
        <f t="shared" ref="AD411:AD427" si="251">IF(AB411="SI",1,0)</f>
        <v>1</v>
      </c>
      <c r="AE411">
        <f>IF(AC411="NO",1,0)</f>
        <v>0</v>
      </c>
      <c r="AF411" s="117"/>
      <c r="AG411" s="555"/>
      <c r="AH411" s="188"/>
      <c r="AI411" s="128">
        <v>1</v>
      </c>
      <c r="AJ411" s="594" t="s">
        <v>407</v>
      </c>
      <c r="AK411" s="595"/>
      <c r="AL411" s="596"/>
      <c r="AM411" s="131" t="s">
        <v>434</v>
      </c>
      <c r="AN411" s="131"/>
      <c r="AO411">
        <f t="shared" ref="AO411:AO427" si="252">IF(AM411="SI",1,0)</f>
        <v>1</v>
      </c>
      <c r="AP411">
        <f>IF(AN411="NO",1,0)</f>
        <v>0</v>
      </c>
      <c r="AQ411" s="117"/>
      <c r="AR411" s="555"/>
      <c r="AS411" s="188"/>
      <c r="AT411" s="128">
        <v>1</v>
      </c>
      <c r="AU411" s="594" t="s">
        <v>407</v>
      </c>
      <c r="AV411" s="595"/>
      <c r="AW411" s="596"/>
      <c r="AX411" s="131"/>
      <c r="AY411" s="131" t="s">
        <v>435</v>
      </c>
      <c r="AZ411">
        <f t="shared" ref="AZ411:AZ427" si="253">IF(AX411="SI",1,0)</f>
        <v>0</v>
      </c>
      <c r="BA411">
        <f>IF(AY411="NO",1,0)</f>
        <v>1</v>
      </c>
      <c r="BB411" s="117"/>
      <c r="BC411" s="555"/>
      <c r="BD411" s="236"/>
      <c r="BE411" s="128">
        <v>1</v>
      </c>
      <c r="BF411" s="594" t="s">
        <v>407</v>
      </c>
      <c r="BG411" s="595"/>
      <c r="BH411" s="596"/>
      <c r="BI411" s="131" t="str">
        <f>IF($BQ411=1,"SI","")</f>
        <v>SI</v>
      </c>
      <c r="BJ411" s="131" t="str">
        <f>IF($BQ411=0,"NO","")</f>
        <v/>
      </c>
      <c r="BK411" s="237">
        <f t="shared" ref="BK411:BK417" si="254">H411</f>
        <v>1</v>
      </c>
      <c r="BL411" s="237">
        <f t="shared" ref="BL411:BL417" si="255">S411</f>
        <v>0</v>
      </c>
      <c r="BM411" s="237">
        <f t="shared" ref="BM411:BM417" si="256">AD411</f>
        <v>1</v>
      </c>
      <c r="BN411" s="237">
        <f t="shared" ref="BN411:BN417" si="257">AO411</f>
        <v>1</v>
      </c>
      <c r="BO411" s="237">
        <f t="shared" ref="BO411:BO417" si="258">AZ411</f>
        <v>0</v>
      </c>
      <c r="BP411" s="244">
        <f t="shared" ref="BP411:BP417" si="259">COUNTIF(BK411:BO411,1)</f>
        <v>3</v>
      </c>
      <c r="BQ411" s="247">
        <f t="shared" ref="BQ411:BQ429" si="260">IF(BP411&gt;=3,1,0)</f>
        <v>1</v>
      </c>
      <c r="BR411" s="249"/>
      <c r="BS411" s="555"/>
    </row>
    <row r="412" spans="1:71" s="186" customFormat="1" ht="21.75" customHeight="1" thickBot="1" x14ac:dyDescent="0.3">
      <c r="A412" s="188"/>
      <c r="B412" s="129">
        <v>2</v>
      </c>
      <c r="C412" s="560" t="s">
        <v>408</v>
      </c>
      <c r="D412" s="561"/>
      <c r="E412" s="562"/>
      <c r="F412" s="132" t="s">
        <v>434</v>
      </c>
      <c r="G412" s="133"/>
      <c r="H412">
        <f t="shared" si="249"/>
        <v>1</v>
      </c>
      <c r="I412">
        <f t="shared" ref="I412:I427" si="261">IF(G412="SI",1,0)</f>
        <v>0</v>
      </c>
      <c r="J412" s="117"/>
      <c r="K412" s="555"/>
      <c r="L412" s="188"/>
      <c r="M412" s="129">
        <v>2</v>
      </c>
      <c r="N412" s="560" t="s">
        <v>408</v>
      </c>
      <c r="O412" s="561"/>
      <c r="P412" s="562"/>
      <c r="Q412" s="132"/>
      <c r="R412" s="133"/>
      <c r="S412">
        <f t="shared" si="250"/>
        <v>0</v>
      </c>
      <c r="T412">
        <f t="shared" ref="T412:T427" si="262">IF(R412="SI",1,0)</f>
        <v>0</v>
      </c>
      <c r="U412" s="117"/>
      <c r="V412" s="555"/>
      <c r="W412" s="188"/>
      <c r="X412" s="129">
        <v>2</v>
      </c>
      <c r="Y412" s="560" t="s">
        <v>408</v>
      </c>
      <c r="Z412" s="561"/>
      <c r="AA412" s="562"/>
      <c r="AB412" s="132" t="s">
        <v>434</v>
      </c>
      <c r="AC412" s="133"/>
      <c r="AD412">
        <f t="shared" si="251"/>
        <v>1</v>
      </c>
      <c r="AE412">
        <f t="shared" ref="AE412:AE427" si="263">IF(AC412="SI",1,0)</f>
        <v>0</v>
      </c>
      <c r="AF412" s="117"/>
      <c r="AG412" s="555"/>
      <c r="AH412" s="188"/>
      <c r="AI412" s="129">
        <v>2</v>
      </c>
      <c r="AJ412" s="560" t="s">
        <v>408</v>
      </c>
      <c r="AK412" s="561"/>
      <c r="AL412" s="562"/>
      <c r="AM412" s="132"/>
      <c r="AN412" s="133" t="s">
        <v>435</v>
      </c>
      <c r="AO412">
        <f t="shared" si="252"/>
        <v>0</v>
      </c>
      <c r="AP412">
        <f t="shared" ref="AP412:AP427" si="264">IF(AN412="SI",1,0)</f>
        <v>0</v>
      </c>
      <c r="AQ412" s="117"/>
      <c r="AR412" s="555"/>
      <c r="AS412" s="188"/>
      <c r="AT412" s="129">
        <v>2</v>
      </c>
      <c r="AU412" s="560" t="s">
        <v>408</v>
      </c>
      <c r="AV412" s="561"/>
      <c r="AW412" s="562"/>
      <c r="AX412" s="132" t="s">
        <v>434</v>
      </c>
      <c r="AY412" s="133"/>
      <c r="AZ412">
        <f t="shared" si="253"/>
        <v>1</v>
      </c>
      <c r="BA412">
        <f t="shared" ref="BA412:BA428" si="265">IF(AY412="SI",1,0)</f>
        <v>0</v>
      </c>
      <c r="BB412" s="117"/>
      <c r="BC412" s="555"/>
      <c r="BD412" s="236"/>
      <c r="BE412" s="129">
        <v>2</v>
      </c>
      <c r="BF412" s="560" t="s">
        <v>408</v>
      </c>
      <c r="BG412" s="561"/>
      <c r="BH412" s="562"/>
      <c r="BI412" s="131" t="str">
        <f t="shared" ref="BI412:BI429" si="266">IF($BQ412=1,"SI","")</f>
        <v>SI</v>
      </c>
      <c r="BJ412" s="131" t="str">
        <f t="shared" ref="BJ412:BJ429" si="267">IF($BQ412=0,"NO","")</f>
        <v/>
      </c>
      <c r="BK412" s="237">
        <f t="shared" si="254"/>
        <v>1</v>
      </c>
      <c r="BL412" s="237">
        <f t="shared" si="255"/>
        <v>0</v>
      </c>
      <c r="BM412" s="237">
        <f t="shared" si="256"/>
        <v>1</v>
      </c>
      <c r="BN412" s="237">
        <f t="shared" si="257"/>
        <v>0</v>
      </c>
      <c r="BO412" s="237">
        <f t="shared" si="258"/>
        <v>1</v>
      </c>
      <c r="BP412" s="244">
        <f t="shared" si="259"/>
        <v>3</v>
      </c>
      <c r="BQ412" s="247">
        <f t="shared" si="260"/>
        <v>1</v>
      </c>
      <c r="BR412" s="249"/>
      <c r="BS412" s="555"/>
    </row>
    <row r="413" spans="1:71" s="186" customFormat="1" ht="21.75" customHeight="1" thickBot="1" x14ac:dyDescent="0.3">
      <c r="A413" s="188"/>
      <c r="B413" s="129">
        <v>3</v>
      </c>
      <c r="C413" s="560" t="s">
        <v>409</v>
      </c>
      <c r="D413" s="561"/>
      <c r="E413" s="562"/>
      <c r="F413" s="132"/>
      <c r="G413" s="133" t="s">
        <v>435</v>
      </c>
      <c r="H413">
        <f t="shared" si="249"/>
        <v>0</v>
      </c>
      <c r="I413">
        <f t="shared" si="261"/>
        <v>0</v>
      </c>
      <c r="J413" s="117"/>
      <c r="K413" s="555"/>
      <c r="L413" s="188"/>
      <c r="M413" s="129">
        <v>3</v>
      </c>
      <c r="N413" s="560" t="s">
        <v>409</v>
      </c>
      <c r="O413" s="561"/>
      <c r="P413" s="562"/>
      <c r="Q413" s="132"/>
      <c r="R413" s="133"/>
      <c r="S413">
        <f t="shared" si="250"/>
        <v>0</v>
      </c>
      <c r="T413">
        <f t="shared" si="262"/>
        <v>0</v>
      </c>
      <c r="U413" s="117"/>
      <c r="V413" s="555"/>
      <c r="W413" s="188"/>
      <c r="X413" s="129">
        <v>3</v>
      </c>
      <c r="Y413" s="560" t="s">
        <v>409</v>
      </c>
      <c r="Z413" s="561"/>
      <c r="AA413" s="562"/>
      <c r="AB413" s="132" t="s">
        <v>434</v>
      </c>
      <c r="AC413" s="133"/>
      <c r="AD413">
        <f t="shared" si="251"/>
        <v>1</v>
      </c>
      <c r="AE413">
        <f t="shared" si="263"/>
        <v>0</v>
      </c>
      <c r="AF413" s="117"/>
      <c r="AG413" s="555"/>
      <c r="AH413" s="188"/>
      <c r="AI413" s="129">
        <v>3</v>
      </c>
      <c r="AJ413" s="560" t="s">
        <v>409</v>
      </c>
      <c r="AK413" s="561"/>
      <c r="AL413" s="562"/>
      <c r="AM413" s="132"/>
      <c r="AN413" s="133" t="s">
        <v>435</v>
      </c>
      <c r="AO413">
        <f t="shared" si="252"/>
        <v>0</v>
      </c>
      <c r="AP413">
        <f t="shared" si="264"/>
        <v>0</v>
      </c>
      <c r="AQ413" s="117"/>
      <c r="AR413" s="555"/>
      <c r="AS413" s="188"/>
      <c r="AT413" s="129">
        <v>3</v>
      </c>
      <c r="AU413" s="560" t="s">
        <v>409</v>
      </c>
      <c r="AV413" s="561"/>
      <c r="AW413" s="562"/>
      <c r="AX413" s="132"/>
      <c r="AY413" s="133" t="s">
        <v>435</v>
      </c>
      <c r="AZ413">
        <f t="shared" si="253"/>
        <v>0</v>
      </c>
      <c r="BA413">
        <f t="shared" si="265"/>
        <v>0</v>
      </c>
      <c r="BB413" s="117"/>
      <c r="BC413" s="555"/>
      <c r="BD413" s="236"/>
      <c r="BE413" s="129">
        <v>3</v>
      </c>
      <c r="BF413" s="560" t="s">
        <v>409</v>
      </c>
      <c r="BG413" s="561"/>
      <c r="BH413" s="562"/>
      <c r="BI413" s="131" t="str">
        <f t="shared" si="266"/>
        <v/>
      </c>
      <c r="BJ413" s="131" t="str">
        <f t="shared" si="267"/>
        <v>NO</v>
      </c>
      <c r="BK413" s="237">
        <f t="shared" si="254"/>
        <v>0</v>
      </c>
      <c r="BL413" s="237">
        <f t="shared" si="255"/>
        <v>0</v>
      </c>
      <c r="BM413" s="237">
        <f t="shared" si="256"/>
        <v>1</v>
      </c>
      <c r="BN413" s="237">
        <f t="shared" si="257"/>
        <v>0</v>
      </c>
      <c r="BO413" s="237">
        <f t="shared" si="258"/>
        <v>0</v>
      </c>
      <c r="BP413" s="244">
        <f t="shared" si="259"/>
        <v>1</v>
      </c>
      <c r="BQ413" s="247">
        <f t="shared" si="260"/>
        <v>0</v>
      </c>
      <c r="BR413" s="249"/>
      <c r="BS413" s="555"/>
    </row>
    <row r="414" spans="1:71" s="186" customFormat="1" ht="21.75" customHeight="1" thickBot="1" x14ac:dyDescent="0.3">
      <c r="A414" s="188"/>
      <c r="B414" s="129">
        <v>4</v>
      </c>
      <c r="C414" s="560" t="s">
        <v>410</v>
      </c>
      <c r="D414" s="561"/>
      <c r="E414" s="562"/>
      <c r="F414" s="132"/>
      <c r="G414" s="133" t="s">
        <v>435</v>
      </c>
      <c r="H414">
        <f t="shared" si="249"/>
        <v>0</v>
      </c>
      <c r="I414">
        <f t="shared" si="261"/>
        <v>0</v>
      </c>
      <c r="J414" s="117"/>
      <c r="K414" s="555"/>
      <c r="L414" s="188"/>
      <c r="M414" s="129">
        <v>4</v>
      </c>
      <c r="N414" s="560" t="s">
        <v>410</v>
      </c>
      <c r="O414" s="561"/>
      <c r="P414" s="562"/>
      <c r="Q414" s="132"/>
      <c r="R414" s="133"/>
      <c r="S414">
        <f t="shared" si="250"/>
        <v>0</v>
      </c>
      <c r="T414">
        <f t="shared" si="262"/>
        <v>0</v>
      </c>
      <c r="U414" s="117"/>
      <c r="V414" s="555"/>
      <c r="W414" s="188"/>
      <c r="X414" s="129">
        <v>4</v>
      </c>
      <c r="Y414" s="560" t="s">
        <v>410</v>
      </c>
      <c r="Z414" s="561"/>
      <c r="AA414" s="562"/>
      <c r="AB414" s="132" t="s">
        <v>434</v>
      </c>
      <c r="AC414" s="133"/>
      <c r="AD414">
        <f t="shared" si="251"/>
        <v>1</v>
      </c>
      <c r="AE414">
        <f t="shared" si="263"/>
        <v>0</v>
      </c>
      <c r="AF414" s="117"/>
      <c r="AG414" s="555"/>
      <c r="AH414" s="188"/>
      <c r="AI414" s="129">
        <v>4</v>
      </c>
      <c r="AJ414" s="560" t="s">
        <v>410</v>
      </c>
      <c r="AK414" s="561"/>
      <c r="AL414" s="562"/>
      <c r="AM414" s="132"/>
      <c r="AN414" s="133" t="s">
        <v>435</v>
      </c>
      <c r="AO414">
        <f t="shared" si="252"/>
        <v>0</v>
      </c>
      <c r="AP414">
        <f t="shared" si="264"/>
        <v>0</v>
      </c>
      <c r="AQ414" s="117"/>
      <c r="AR414" s="555"/>
      <c r="AS414" s="188"/>
      <c r="AT414" s="129">
        <v>4</v>
      </c>
      <c r="AU414" s="560" t="s">
        <v>410</v>
      </c>
      <c r="AV414" s="561"/>
      <c r="AW414" s="562"/>
      <c r="AX414" s="132"/>
      <c r="AY414" s="133" t="s">
        <v>435</v>
      </c>
      <c r="AZ414">
        <f t="shared" si="253"/>
        <v>0</v>
      </c>
      <c r="BA414">
        <f t="shared" si="265"/>
        <v>0</v>
      </c>
      <c r="BB414" s="117"/>
      <c r="BC414" s="555"/>
      <c r="BD414" s="236"/>
      <c r="BE414" s="129">
        <v>4</v>
      </c>
      <c r="BF414" s="560" t="s">
        <v>410</v>
      </c>
      <c r="BG414" s="561"/>
      <c r="BH414" s="562"/>
      <c r="BI414" s="131" t="str">
        <f t="shared" si="266"/>
        <v/>
      </c>
      <c r="BJ414" s="131" t="str">
        <f t="shared" si="267"/>
        <v>NO</v>
      </c>
      <c r="BK414" s="237">
        <f t="shared" si="254"/>
        <v>0</v>
      </c>
      <c r="BL414" s="237">
        <f t="shared" si="255"/>
        <v>0</v>
      </c>
      <c r="BM414" s="237">
        <f t="shared" si="256"/>
        <v>1</v>
      </c>
      <c r="BN414" s="237">
        <f t="shared" si="257"/>
        <v>0</v>
      </c>
      <c r="BO414" s="237">
        <f t="shared" si="258"/>
        <v>0</v>
      </c>
      <c r="BP414" s="244">
        <f t="shared" si="259"/>
        <v>1</v>
      </c>
      <c r="BQ414" s="247">
        <f t="shared" si="260"/>
        <v>0</v>
      </c>
      <c r="BR414" s="249"/>
      <c r="BS414" s="555"/>
    </row>
    <row r="415" spans="1:71" s="186" customFormat="1" ht="21.75" customHeight="1" thickBot="1" x14ac:dyDescent="0.3">
      <c r="A415" s="188"/>
      <c r="B415" s="129">
        <v>5</v>
      </c>
      <c r="C415" s="560" t="s">
        <v>411</v>
      </c>
      <c r="D415" s="561"/>
      <c r="E415" s="562"/>
      <c r="F415" s="132" t="s">
        <v>434</v>
      </c>
      <c r="G415" s="133"/>
      <c r="H415">
        <f t="shared" si="249"/>
        <v>1</v>
      </c>
      <c r="I415">
        <f t="shared" si="261"/>
        <v>0</v>
      </c>
      <c r="J415" s="117"/>
      <c r="K415" s="555"/>
      <c r="L415" s="188"/>
      <c r="M415" s="129">
        <v>5</v>
      </c>
      <c r="N415" s="560" t="s">
        <v>411</v>
      </c>
      <c r="O415" s="561"/>
      <c r="P415" s="562"/>
      <c r="Q415" s="132"/>
      <c r="R415" s="133"/>
      <c r="S415">
        <f t="shared" si="250"/>
        <v>0</v>
      </c>
      <c r="T415">
        <f t="shared" si="262"/>
        <v>0</v>
      </c>
      <c r="U415" s="117"/>
      <c r="V415" s="555"/>
      <c r="W415" s="188"/>
      <c r="X415" s="129">
        <v>5</v>
      </c>
      <c r="Y415" s="560" t="s">
        <v>411</v>
      </c>
      <c r="Z415" s="561"/>
      <c r="AA415" s="562"/>
      <c r="AB415" s="132" t="s">
        <v>434</v>
      </c>
      <c r="AC415" s="133"/>
      <c r="AD415">
        <f t="shared" si="251"/>
        <v>1</v>
      </c>
      <c r="AE415">
        <f t="shared" si="263"/>
        <v>0</v>
      </c>
      <c r="AF415" s="117"/>
      <c r="AG415" s="555"/>
      <c r="AH415" s="188"/>
      <c r="AI415" s="129">
        <v>5</v>
      </c>
      <c r="AJ415" s="560" t="s">
        <v>411</v>
      </c>
      <c r="AK415" s="561"/>
      <c r="AL415" s="562"/>
      <c r="AM415" s="132" t="s">
        <v>434</v>
      </c>
      <c r="AN415" s="133"/>
      <c r="AO415">
        <f t="shared" si="252"/>
        <v>1</v>
      </c>
      <c r="AP415">
        <f t="shared" si="264"/>
        <v>0</v>
      </c>
      <c r="AQ415" s="117"/>
      <c r="AR415" s="555"/>
      <c r="AS415" s="188"/>
      <c r="AT415" s="129">
        <v>5</v>
      </c>
      <c r="AU415" s="560" t="s">
        <v>411</v>
      </c>
      <c r="AV415" s="561"/>
      <c r="AW415" s="562"/>
      <c r="AX415" s="132" t="s">
        <v>434</v>
      </c>
      <c r="AY415" s="133"/>
      <c r="AZ415">
        <f t="shared" si="253"/>
        <v>1</v>
      </c>
      <c r="BA415">
        <f t="shared" si="265"/>
        <v>0</v>
      </c>
      <c r="BB415" s="117"/>
      <c r="BC415" s="555"/>
      <c r="BD415" s="236"/>
      <c r="BE415" s="129">
        <v>5</v>
      </c>
      <c r="BF415" s="560" t="s">
        <v>411</v>
      </c>
      <c r="BG415" s="561"/>
      <c r="BH415" s="562"/>
      <c r="BI415" s="131" t="str">
        <f t="shared" si="266"/>
        <v>SI</v>
      </c>
      <c r="BJ415" s="131" t="str">
        <f t="shared" si="267"/>
        <v/>
      </c>
      <c r="BK415" s="237">
        <f t="shared" si="254"/>
        <v>1</v>
      </c>
      <c r="BL415" s="237">
        <f t="shared" si="255"/>
        <v>0</v>
      </c>
      <c r="BM415" s="237">
        <f t="shared" si="256"/>
        <v>1</v>
      </c>
      <c r="BN415" s="237">
        <f t="shared" si="257"/>
        <v>1</v>
      </c>
      <c r="BO415" s="237">
        <f t="shared" si="258"/>
        <v>1</v>
      </c>
      <c r="BP415" s="244">
        <f t="shared" si="259"/>
        <v>4</v>
      </c>
      <c r="BQ415" s="247">
        <f t="shared" si="260"/>
        <v>1</v>
      </c>
      <c r="BR415" s="249"/>
      <c r="BS415" s="555"/>
    </row>
    <row r="416" spans="1:71" s="186" customFormat="1" ht="21.75" customHeight="1" thickBot="1" x14ac:dyDescent="0.3">
      <c r="A416" s="188"/>
      <c r="B416" s="129">
        <v>6</v>
      </c>
      <c r="C416" s="560" t="s">
        <v>412</v>
      </c>
      <c r="D416" s="561"/>
      <c r="E416" s="562"/>
      <c r="F416" s="132" t="s">
        <v>434</v>
      </c>
      <c r="G416" s="133"/>
      <c r="H416">
        <f t="shared" si="249"/>
        <v>1</v>
      </c>
      <c r="I416">
        <f t="shared" si="261"/>
        <v>0</v>
      </c>
      <c r="J416" s="117"/>
      <c r="K416" s="555"/>
      <c r="L416" s="188"/>
      <c r="M416" s="129">
        <v>6</v>
      </c>
      <c r="N416" s="560" t="s">
        <v>412</v>
      </c>
      <c r="O416" s="561"/>
      <c r="P416" s="562"/>
      <c r="Q416" s="132"/>
      <c r="R416" s="133"/>
      <c r="S416">
        <f t="shared" si="250"/>
        <v>0</v>
      </c>
      <c r="T416">
        <f t="shared" si="262"/>
        <v>0</v>
      </c>
      <c r="U416" s="117"/>
      <c r="V416" s="555"/>
      <c r="W416" s="188"/>
      <c r="X416" s="129">
        <v>6</v>
      </c>
      <c r="Y416" s="560" t="s">
        <v>412</v>
      </c>
      <c r="Z416" s="561"/>
      <c r="AA416" s="562"/>
      <c r="AB416" s="132" t="s">
        <v>434</v>
      </c>
      <c r="AC416" s="133"/>
      <c r="AD416">
        <f t="shared" si="251"/>
        <v>1</v>
      </c>
      <c r="AE416">
        <f t="shared" si="263"/>
        <v>0</v>
      </c>
      <c r="AF416" s="117"/>
      <c r="AG416" s="555"/>
      <c r="AH416" s="188"/>
      <c r="AI416" s="129">
        <v>6</v>
      </c>
      <c r="AJ416" s="560" t="s">
        <v>412</v>
      </c>
      <c r="AK416" s="561"/>
      <c r="AL416" s="562"/>
      <c r="AM416" s="132" t="s">
        <v>434</v>
      </c>
      <c r="AN416" s="133"/>
      <c r="AO416">
        <f t="shared" si="252"/>
        <v>1</v>
      </c>
      <c r="AP416">
        <f t="shared" si="264"/>
        <v>0</v>
      </c>
      <c r="AQ416" s="117"/>
      <c r="AR416" s="555"/>
      <c r="AS416" s="188"/>
      <c r="AT416" s="129">
        <v>6</v>
      </c>
      <c r="AU416" s="560" t="s">
        <v>412</v>
      </c>
      <c r="AV416" s="561"/>
      <c r="AW416" s="562"/>
      <c r="AX416" s="132" t="s">
        <v>434</v>
      </c>
      <c r="AY416" s="133"/>
      <c r="AZ416">
        <f t="shared" si="253"/>
        <v>1</v>
      </c>
      <c r="BA416">
        <f t="shared" si="265"/>
        <v>0</v>
      </c>
      <c r="BB416" s="117"/>
      <c r="BC416" s="555"/>
      <c r="BD416" s="236"/>
      <c r="BE416" s="129">
        <v>6</v>
      </c>
      <c r="BF416" s="560" t="s">
        <v>412</v>
      </c>
      <c r="BG416" s="561"/>
      <c r="BH416" s="562"/>
      <c r="BI416" s="131" t="str">
        <f t="shared" si="266"/>
        <v>SI</v>
      </c>
      <c r="BJ416" s="131" t="str">
        <f t="shared" si="267"/>
        <v/>
      </c>
      <c r="BK416" s="237">
        <f t="shared" si="254"/>
        <v>1</v>
      </c>
      <c r="BL416" s="237">
        <f t="shared" si="255"/>
        <v>0</v>
      </c>
      <c r="BM416" s="237">
        <f t="shared" si="256"/>
        <v>1</v>
      </c>
      <c r="BN416" s="237">
        <f t="shared" si="257"/>
        <v>1</v>
      </c>
      <c r="BO416" s="237">
        <f t="shared" si="258"/>
        <v>1</v>
      </c>
      <c r="BP416" s="244">
        <f t="shared" si="259"/>
        <v>4</v>
      </c>
      <c r="BQ416" s="247">
        <f t="shared" si="260"/>
        <v>1</v>
      </c>
      <c r="BR416" s="249"/>
      <c r="BS416" s="555"/>
    </row>
    <row r="417" spans="1:71" ht="21.75" customHeight="1" thickBot="1" x14ac:dyDescent="0.3">
      <c r="A417" s="188"/>
      <c r="B417" s="129">
        <v>7</v>
      </c>
      <c r="C417" s="560" t="s">
        <v>413</v>
      </c>
      <c r="D417" s="561"/>
      <c r="E417" s="562"/>
      <c r="F417" s="132" t="s">
        <v>434</v>
      </c>
      <c r="G417" s="133"/>
      <c r="H417">
        <f t="shared" si="249"/>
        <v>1</v>
      </c>
      <c r="I417">
        <f t="shared" si="261"/>
        <v>0</v>
      </c>
      <c r="J417" s="117"/>
      <c r="K417" s="555"/>
      <c r="L417" s="188"/>
      <c r="M417" s="129">
        <v>7</v>
      </c>
      <c r="N417" s="560" t="s">
        <v>413</v>
      </c>
      <c r="O417" s="561"/>
      <c r="P417" s="562"/>
      <c r="Q417" s="132"/>
      <c r="R417" s="133"/>
      <c r="S417">
        <f t="shared" si="250"/>
        <v>0</v>
      </c>
      <c r="T417">
        <f t="shared" si="262"/>
        <v>0</v>
      </c>
      <c r="U417" s="117"/>
      <c r="V417" s="555"/>
      <c r="W417" s="188"/>
      <c r="X417" s="129">
        <v>7</v>
      </c>
      <c r="Y417" s="560" t="s">
        <v>413</v>
      </c>
      <c r="Z417" s="561"/>
      <c r="AA417" s="562"/>
      <c r="AB417" s="132" t="s">
        <v>434</v>
      </c>
      <c r="AC417" s="133"/>
      <c r="AD417">
        <f t="shared" si="251"/>
        <v>1</v>
      </c>
      <c r="AE417">
        <f t="shared" si="263"/>
        <v>0</v>
      </c>
      <c r="AF417" s="117"/>
      <c r="AG417" s="555"/>
      <c r="AH417" s="188"/>
      <c r="AI417" s="129">
        <v>7</v>
      </c>
      <c r="AJ417" s="560" t="s">
        <v>413</v>
      </c>
      <c r="AK417" s="561"/>
      <c r="AL417" s="562"/>
      <c r="AM417" s="132" t="s">
        <v>434</v>
      </c>
      <c r="AN417" s="133"/>
      <c r="AO417">
        <f t="shared" si="252"/>
        <v>1</v>
      </c>
      <c r="AP417">
        <f t="shared" si="264"/>
        <v>0</v>
      </c>
      <c r="AQ417" s="117"/>
      <c r="AR417" s="555"/>
      <c r="AS417" s="188"/>
      <c r="AT417" s="129">
        <v>7</v>
      </c>
      <c r="AU417" s="560" t="s">
        <v>413</v>
      </c>
      <c r="AV417" s="561"/>
      <c r="AW417" s="562"/>
      <c r="AX417" s="132" t="s">
        <v>434</v>
      </c>
      <c r="AY417" s="133"/>
      <c r="AZ417">
        <f t="shared" si="253"/>
        <v>1</v>
      </c>
      <c r="BA417">
        <f t="shared" si="265"/>
        <v>0</v>
      </c>
      <c r="BB417" s="117"/>
      <c r="BC417" s="555"/>
      <c r="BD417" s="236"/>
      <c r="BE417" s="129">
        <v>7</v>
      </c>
      <c r="BF417" s="560" t="s">
        <v>413</v>
      </c>
      <c r="BG417" s="561"/>
      <c r="BH417" s="562"/>
      <c r="BI417" s="131" t="str">
        <f t="shared" si="266"/>
        <v>SI</v>
      </c>
      <c r="BJ417" s="131" t="str">
        <f t="shared" si="267"/>
        <v/>
      </c>
      <c r="BK417" s="237">
        <f t="shared" si="254"/>
        <v>1</v>
      </c>
      <c r="BL417" s="237">
        <f t="shared" si="255"/>
        <v>0</v>
      </c>
      <c r="BM417" s="237">
        <f t="shared" si="256"/>
        <v>1</v>
      </c>
      <c r="BN417" s="237">
        <f t="shared" si="257"/>
        <v>1</v>
      </c>
      <c r="BO417" s="237">
        <f t="shared" si="258"/>
        <v>1</v>
      </c>
      <c r="BP417" s="244">
        <f t="shared" si="259"/>
        <v>4</v>
      </c>
      <c r="BQ417" s="247">
        <f t="shared" si="260"/>
        <v>1</v>
      </c>
      <c r="BR417" s="249"/>
      <c r="BS417" s="555"/>
    </row>
    <row r="418" spans="1:71" ht="35.25" customHeight="1" thickBot="1" x14ac:dyDescent="0.3">
      <c r="A418" s="188"/>
      <c r="B418" s="129">
        <v>8</v>
      </c>
      <c r="C418" s="560" t="s">
        <v>414</v>
      </c>
      <c r="D418" s="561"/>
      <c r="E418" s="562"/>
      <c r="F418" s="132"/>
      <c r="G418" s="133" t="s">
        <v>435</v>
      </c>
      <c r="H418">
        <f t="shared" si="249"/>
        <v>0</v>
      </c>
      <c r="I418">
        <f t="shared" si="261"/>
        <v>0</v>
      </c>
      <c r="J418" s="117"/>
      <c r="K418" s="555"/>
      <c r="L418" s="188"/>
      <c r="M418" s="129">
        <v>8</v>
      </c>
      <c r="N418" s="560" t="s">
        <v>414</v>
      </c>
      <c r="O418" s="561"/>
      <c r="P418" s="562"/>
      <c r="Q418" s="132"/>
      <c r="R418" s="133"/>
      <c r="S418">
        <f t="shared" si="250"/>
        <v>0</v>
      </c>
      <c r="T418">
        <f t="shared" si="262"/>
        <v>0</v>
      </c>
      <c r="U418" s="117"/>
      <c r="V418" s="555"/>
      <c r="W418" s="188"/>
      <c r="X418" s="129">
        <v>8</v>
      </c>
      <c r="Y418" s="560" t="s">
        <v>414</v>
      </c>
      <c r="Z418" s="561"/>
      <c r="AA418" s="562"/>
      <c r="AB418" s="132" t="s">
        <v>434</v>
      </c>
      <c r="AC418" s="133"/>
      <c r="AD418">
        <f t="shared" si="251"/>
        <v>1</v>
      </c>
      <c r="AE418">
        <f t="shared" si="263"/>
        <v>0</v>
      </c>
      <c r="AF418" s="117"/>
      <c r="AG418" s="555"/>
      <c r="AH418" s="188"/>
      <c r="AI418" s="129">
        <v>8</v>
      </c>
      <c r="AJ418" s="560" t="s">
        <v>414</v>
      </c>
      <c r="AK418" s="561"/>
      <c r="AL418" s="562"/>
      <c r="AM418" s="132"/>
      <c r="AN418" s="251" t="s">
        <v>435</v>
      </c>
      <c r="AO418">
        <f t="shared" si="252"/>
        <v>0</v>
      </c>
      <c r="AP418">
        <f t="shared" si="264"/>
        <v>0</v>
      </c>
      <c r="AQ418" s="117"/>
      <c r="AR418" s="555"/>
      <c r="AS418" s="188"/>
      <c r="AT418" s="129">
        <v>8</v>
      </c>
      <c r="AU418" s="560" t="s">
        <v>414</v>
      </c>
      <c r="AV418" s="561"/>
      <c r="AW418" s="562"/>
      <c r="AX418" s="132"/>
      <c r="AY418" s="133" t="s">
        <v>435</v>
      </c>
      <c r="AZ418">
        <f t="shared" si="253"/>
        <v>0</v>
      </c>
      <c r="BA418">
        <f t="shared" si="265"/>
        <v>0</v>
      </c>
      <c r="BB418" s="117"/>
      <c r="BC418" s="555"/>
      <c r="BD418" s="236"/>
      <c r="BE418" s="129">
        <v>8</v>
      </c>
      <c r="BF418" s="560" t="s">
        <v>414</v>
      </c>
      <c r="BG418" s="561"/>
      <c r="BH418" s="562"/>
      <c r="BI418" s="131" t="str">
        <f t="shared" si="266"/>
        <v/>
      </c>
      <c r="BJ418" s="131" t="str">
        <f t="shared" si="267"/>
        <v>NO</v>
      </c>
      <c r="BK418" s="237">
        <f t="shared" ref="BK418:BK429" si="268">H418</f>
        <v>0</v>
      </c>
      <c r="BL418" s="237">
        <f t="shared" ref="BL418:BL429" si="269">S418</f>
        <v>0</v>
      </c>
      <c r="BM418" s="237">
        <f t="shared" ref="BM418:BM429" si="270">AD418</f>
        <v>1</v>
      </c>
      <c r="BN418" s="237">
        <f t="shared" ref="BN418:BN429" si="271">AO418</f>
        <v>0</v>
      </c>
      <c r="BO418" s="237">
        <f t="shared" ref="BO418:BO429" si="272">AZ418</f>
        <v>0</v>
      </c>
      <c r="BP418" s="244">
        <f t="shared" ref="BP418:BP429" si="273">COUNTIF(BK418:BO418,1)</f>
        <v>1</v>
      </c>
      <c r="BQ418" s="247">
        <f t="shared" si="260"/>
        <v>0</v>
      </c>
      <c r="BR418" s="249"/>
      <c r="BS418" s="555"/>
    </row>
    <row r="419" spans="1:71" ht="28.5" customHeight="1" thickBot="1" x14ac:dyDescent="0.3">
      <c r="A419" s="188"/>
      <c r="B419" s="129">
        <v>9</v>
      </c>
      <c r="C419" s="560" t="s">
        <v>415</v>
      </c>
      <c r="D419" s="561"/>
      <c r="E419" s="562"/>
      <c r="F419" s="132" t="s">
        <v>434</v>
      </c>
      <c r="G419" s="133"/>
      <c r="H419">
        <f t="shared" si="249"/>
        <v>1</v>
      </c>
      <c r="I419">
        <f t="shared" si="261"/>
        <v>0</v>
      </c>
      <c r="J419" s="117"/>
      <c r="K419" s="555"/>
      <c r="L419" s="188"/>
      <c r="M419" s="129">
        <v>9</v>
      </c>
      <c r="N419" s="560" t="s">
        <v>415</v>
      </c>
      <c r="O419" s="561"/>
      <c r="P419" s="562"/>
      <c r="Q419" s="132"/>
      <c r="R419" s="133"/>
      <c r="S419">
        <f t="shared" si="250"/>
        <v>0</v>
      </c>
      <c r="T419">
        <f t="shared" si="262"/>
        <v>0</v>
      </c>
      <c r="U419" s="117"/>
      <c r="V419" s="555"/>
      <c r="W419" s="188"/>
      <c r="X419" s="129">
        <v>9</v>
      </c>
      <c r="Y419" s="560" t="s">
        <v>415</v>
      </c>
      <c r="Z419" s="561"/>
      <c r="AA419" s="562"/>
      <c r="AB419" s="132" t="s">
        <v>434</v>
      </c>
      <c r="AC419" s="133"/>
      <c r="AD419">
        <f t="shared" si="251"/>
        <v>1</v>
      </c>
      <c r="AE419">
        <f t="shared" si="263"/>
        <v>0</v>
      </c>
      <c r="AF419" s="117"/>
      <c r="AG419" s="555"/>
      <c r="AH419" s="188"/>
      <c r="AI419" s="129">
        <v>9</v>
      </c>
      <c r="AJ419" s="560" t="s">
        <v>415</v>
      </c>
      <c r="AK419" s="561"/>
      <c r="AL419" s="562"/>
      <c r="AM419" s="132"/>
      <c r="AN419" s="251" t="s">
        <v>435</v>
      </c>
      <c r="AO419">
        <f t="shared" si="252"/>
        <v>0</v>
      </c>
      <c r="AP419">
        <f t="shared" si="264"/>
        <v>0</v>
      </c>
      <c r="AQ419" s="117"/>
      <c r="AR419" s="555"/>
      <c r="AS419" s="188"/>
      <c r="AT419" s="129">
        <v>9</v>
      </c>
      <c r="AU419" s="560" t="s">
        <v>415</v>
      </c>
      <c r="AV419" s="561"/>
      <c r="AW419" s="562"/>
      <c r="AX419" s="132"/>
      <c r="AY419" s="133" t="s">
        <v>435</v>
      </c>
      <c r="AZ419">
        <f t="shared" si="253"/>
        <v>0</v>
      </c>
      <c r="BA419">
        <f t="shared" si="265"/>
        <v>0</v>
      </c>
      <c r="BB419" s="117"/>
      <c r="BC419" s="555"/>
      <c r="BD419" s="236"/>
      <c r="BE419" s="129">
        <v>9</v>
      </c>
      <c r="BF419" s="560" t="s">
        <v>415</v>
      </c>
      <c r="BG419" s="561"/>
      <c r="BH419" s="562"/>
      <c r="BI419" s="131" t="str">
        <f t="shared" si="266"/>
        <v/>
      </c>
      <c r="BJ419" s="131" t="str">
        <f t="shared" si="267"/>
        <v>NO</v>
      </c>
      <c r="BK419" s="237">
        <f t="shared" si="268"/>
        <v>1</v>
      </c>
      <c r="BL419" s="237">
        <f t="shared" si="269"/>
        <v>0</v>
      </c>
      <c r="BM419" s="237">
        <f t="shared" si="270"/>
        <v>1</v>
      </c>
      <c r="BN419" s="237">
        <f t="shared" si="271"/>
        <v>0</v>
      </c>
      <c r="BO419" s="237">
        <f t="shared" si="272"/>
        <v>0</v>
      </c>
      <c r="BP419" s="244">
        <f t="shared" si="273"/>
        <v>2</v>
      </c>
      <c r="BQ419" s="247">
        <f t="shared" si="260"/>
        <v>0</v>
      </c>
      <c r="BR419" s="249"/>
      <c r="BS419" s="555"/>
    </row>
    <row r="420" spans="1:71" ht="21.75" customHeight="1" thickBot="1" x14ac:dyDescent="0.3">
      <c r="A420" s="188"/>
      <c r="B420" s="129">
        <v>10</v>
      </c>
      <c r="C420" s="560" t="s">
        <v>416</v>
      </c>
      <c r="D420" s="561"/>
      <c r="E420" s="562"/>
      <c r="F420" s="132" t="s">
        <v>434</v>
      </c>
      <c r="G420" s="133"/>
      <c r="H420">
        <f t="shared" si="249"/>
        <v>1</v>
      </c>
      <c r="I420">
        <f t="shared" si="261"/>
        <v>0</v>
      </c>
      <c r="J420" s="117"/>
      <c r="K420" s="555"/>
      <c r="L420" s="188"/>
      <c r="M420" s="129">
        <v>10</v>
      </c>
      <c r="N420" s="560" t="s">
        <v>416</v>
      </c>
      <c r="O420" s="561"/>
      <c r="P420" s="562"/>
      <c r="Q420" s="132"/>
      <c r="R420" s="133"/>
      <c r="S420">
        <f t="shared" si="250"/>
        <v>0</v>
      </c>
      <c r="T420">
        <f t="shared" si="262"/>
        <v>0</v>
      </c>
      <c r="U420" s="117"/>
      <c r="V420" s="555"/>
      <c r="W420" s="188"/>
      <c r="X420" s="129">
        <v>10</v>
      </c>
      <c r="Y420" s="560" t="s">
        <v>416</v>
      </c>
      <c r="Z420" s="561"/>
      <c r="AA420" s="562"/>
      <c r="AB420" s="132" t="s">
        <v>434</v>
      </c>
      <c r="AC420" s="133"/>
      <c r="AD420">
        <f t="shared" si="251"/>
        <v>1</v>
      </c>
      <c r="AE420">
        <f t="shared" si="263"/>
        <v>0</v>
      </c>
      <c r="AF420" s="117"/>
      <c r="AG420" s="555"/>
      <c r="AH420" s="188"/>
      <c r="AI420" s="129">
        <v>10</v>
      </c>
      <c r="AJ420" s="560" t="s">
        <v>416</v>
      </c>
      <c r="AK420" s="561"/>
      <c r="AL420" s="562"/>
      <c r="AM420" s="132" t="s">
        <v>434</v>
      </c>
      <c r="AN420" s="133"/>
      <c r="AO420">
        <f t="shared" si="252"/>
        <v>1</v>
      </c>
      <c r="AP420">
        <f t="shared" si="264"/>
        <v>0</v>
      </c>
      <c r="AQ420" s="117"/>
      <c r="AR420" s="555"/>
      <c r="AS420" s="188"/>
      <c r="AT420" s="129">
        <v>10</v>
      </c>
      <c r="AU420" s="560" t="s">
        <v>416</v>
      </c>
      <c r="AV420" s="561"/>
      <c r="AW420" s="562"/>
      <c r="AX420" s="132" t="s">
        <v>434</v>
      </c>
      <c r="AY420" s="133"/>
      <c r="AZ420">
        <f t="shared" si="253"/>
        <v>1</v>
      </c>
      <c r="BA420">
        <f t="shared" si="265"/>
        <v>0</v>
      </c>
      <c r="BB420" s="117"/>
      <c r="BC420" s="555"/>
      <c r="BD420" s="236"/>
      <c r="BE420" s="129">
        <v>10</v>
      </c>
      <c r="BF420" s="560" t="s">
        <v>416</v>
      </c>
      <c r="BG420" s="561"/>
      <c r="BH420" s="562"/>
      <c r="BI420" s="131" t="str">
        <f t="shared" si="266"/>
        <v>SI</v>
      </c>
      <c r="BJ420" s="131" t="str">
        <f t="shared" si="267"/>
        <v/>
      </c>
      <c r="BK420" s="237">
        <f t="shared" si="268"/>
        <v>1</v>
      </c>
      <c r="BL420" s="237">
        <f t="shared" si="269"/>
        <v>0</v>
      </c>
      <c r="BM420" s="237">
        <f t="shared" si="270"/>
        <v>1</v>
      </c>
      <c r="BN420" s="237">
        <f t="shared" si="271"/>
        <v>1</v>
      </c>
      <c r="BO420" s="237">
        <f t="shared" si="272"/>
        <v>1</v>
      </c>
      <c r="BP420" s="244">
        <f t="shared" si="273"/>
        <v>4</v>
      </c>
      <c r="BQ420" s="247">
        <f t="shared" si="260"/>
        <v>1</v>
      </c>
      <c r="BR420" s="249"/>
      <c r="BS420" s="555"/>
    </row>
    <row r="421" spans="1:71" ht="21.75" customHeight="1" thickBot="1" x14ac:dyDescent="0.3">
      <c r="A421" s="188"/>
      <c r="B421" s="129">
        <v>11</v>
      </c>
      <c r="C421" s="560" t="s">
        <v>417</v>
      </c>
      <c r="D421" s="561"/>
      <c r="E421" s="562"/>
      <c r="F421" s="132" t="s">
        <v>434</v>
      </c>
      <c r="G421" s="133"/>
      <c r="H421">
        <f t="shared" si="249"/>
        <v>1</v>
      </c>
      <c r="I421">
        <f t="shared" si="261"/>
        <v>0</v>
      </c>
      <c r="J421" s="117"/>
      <c r="K421" s="555"/>
      <c r="L421" s="188"/>
      <c r="M421" s="129">
        <v>11</v>
      </c>
      <c r="N421" s="560" t="s">
        <v>417</v>
      </c>
      <c r="O421" s="561"/>
      <c r="P421" s="562"/>
      <c r="Q421" s="132"/>
      <c r="R421" s="133"/>
      <c r="S421">
        <f t="shared" si="250"/>
        <v>0</v>
      </c>
      <c r="T421">
        <f t="shared" si="262"/>
        <v>0</v>
      </c>
      <c r="U421" s="117"/>
      <c r="V421" s="555"/>
      <c r="W421" s="188"/>
      <c r="X421" s="129">
        <v>11</v>
      </c>
      <c r="Y421" s="560" t="s">
        <v>417</v>
      </c>
      <c r="Z421" s="561"/>
      <c r="AA421" s="562"/>
      <c r="AB421" s="132" t="s">
        <v>434</v>
      </c>
      <c r="AC421" s="133"/>
      <c r="AD421">
        <f t="shared" si="251"/>
        <v>1</v>
      </c>
      <c r="AE421">
        <f t="shared" si="263"/>
        <v>0</v>
      </c>
      <c r="AF421" s="117"/>
      <c r="AG421" s="555"/>
      <c r="AH421" s="188"/>
      <c r="AI421" s="129">
        <v>11</v>
      </c>
      <c r="AJ421" s="560" t="s">
        <v>417</v>
      </c>
      <c r="AK421" s="561"/>
      <c r="AL421" s="562"/>
      <c r="AM421" s="132" t="s">
        <v>434</v>
      </c>
      <c r="AN421" s="133"/>
      <c r="AO421">
        <f t="shared" si="252"/>
        <v>1</v>
      </c>
      <c r="AP421">
        <f t="shared" si="264"/>
        <v>0</v>
      </c>
      <c r="AQ421" s="117"/>
      <c r="AR421" s="555"/>
      <c r="AS421" s="188"/>
      <c r="AT421" s="129">
        <v>11</v>
      </c>
      <c r="AU421" s="560" t="s">
        <v>417</v>
      </c>
      <c r="AV421" s="561"/>
      <c r="AW421" s="562"/>
      <c r="AX421" s="132" t="s">
        <v>434</v>
      </c>
      <c r="AY421" s="133"/>
      <c r="AZ421">
        <f t="shared" si="253"/>
        <v>1</v>
      </c>
      <c r="BA421">
        <f t="shared" si="265"/>
        <v>0</v>
      </c>
      <c r="BB421" s="117"/>
      <c r="BC421" s="555"/>
      <c r="BD421" s="236"/>
      <c r="BE421" s="129">
        <v>11</v>
      </c>
      <c r="BF421" s="560" t="s">
        <v>417</v>
      </c>
      <c r="BG421" s="561"/>
      <c r="BH421" s="562"/>
      <c r="BI421" s="131" t="str">
        <f t="shared" si="266"/>
        <v>SI</v>
      </c>
      <c r="BJ421" s="131" t="str">
        <f t="shared" si="267"/>
        <v/>
      </c>
      <c r="BK421" s="237">
        <f t="shared" si="268"/>
        <v>1</v>
      </c>
      <c r="BL421" s="237">
        <f t="shared" si="269"/>
        <v>0</v>
      </c>
      <c r="BM421" s="237">
        <f t="shared" si="270"/>
        <v>1</v>
      </c>
      <c r="BN421" s="237">
        <f t="shared" si="271"/>
        <v>1</v>
      </c>
      <c r="BO421" s="237">
        <f t="shared" si="272"/>
        <v>1</v>
      </c>
      <c r="BP421" s="244">
        <f t="shared" si="273"/>
        <v>4</v>
      </c>
      <c r="BQ421" s="247">
        <f t="shared" si="260"/>
        <v>1</v>
      </c>
      <c r="BR421" s="249"/>
      <c r="BS421" s="555"/>
    </row>
    <row r="422" spans="1:71" ht="21.75" customHeight="1" thickBot="1" x14ac:dyDescent="0.3">
      <c r="A422" s="188"/>
      <c r="B422" s="129">
        <v>12</v>
      </c>
      <c r="C422" s="560" t="s">
        <v>418</v>
      </c>
      <c r="D422" s="561"/>
      <c r="E422" s="562"/>
      <c r="F422" s="132" t="s">
        <v>434</v>
      </c>
      <c r="G422" s="133"/>
      <c r="H422">
        <f t="shared" si="249"/>
        <v>1</v>
      </c>
      <c r="I422">
        <f t="shared" si="261"/>
        <v>0</v>
      </c>
      <c r="J422" s="117"/>
      <c r="K422" s="555"/>
      <c r="L422" s="188"/>
      <c r="M422" s="129">
        <v>12</v>
      </c>
      <c r="N422" s="560" t="s">
        <v>418</v>
      </c>
      <c r="O422" s="561"/>
      <c r="P422" s="562"/>
      <c r="Q422" s="132"/>
      <c r="R422" s="133"/>
      <c r="S422">
        <f t="shared" si="250"/>
        <v>0</v>
      </c>
      <c r="T422">
        <f t="shared" si="262"/>
        <v>0</v>
      </c>
      <c r="U422" s="117"/>
      <c r="V422" s="555"/>
      <c r="W422" s="188"/>
      <c r="X422" s="129">
        <v>12</v>
      </c>
      <c r="Y422" s="560" t="s">
        <v>418</v>
      </c>
      <c r="Z422" s="561"/>
      <c r="AA422" s="562"/>
      <c r="AB422" s="132" t="s">
        <v>434</v>
      </c>
      <c r="AC422" s="133"/>
      <c r="AD422">
        <f t="shared" si="251"/>
        <v>1</v>
      </c>
      <c r="AE422">
        <f t="shared" si="263"/>
        <v>0</v>
      </c>
      <c r="AF422" s="117"/>
      <c r="AG422" s="555"/>
      <c r="AH422" s="188"/>
      <c r="AI422" s="129">
        <v>12</v>
      </c>
      <c r="AJ422" s="560" t="s">
        <v>418</v>
      </c>
      <c r="AK422" s="561"/>
      <c r="AL422" s="562"/>
      <c r="AM422" s="132" t="s">
        <v>434</v>
      </c>
      <c r="AN422" s="133"/>
      <c r="AO422">
        <f t="shared" si="252"/>
        <v>1</v>
      </c>
      <c r="AP422">
        <f t="shared" si="264"/>
        <v>0</v>
      </c>
      <c r="AQ422" s="117"/>
      <c r="AR422" s="555"/>
      <c r="AS422" s="188"/>
      <c r="AT422" s="129">
        <v>12</v>
      </c>
      <c r="AU422" s="560" t="s">
        <v>418</v>
      </c>
      <c r="AV422" s="561"/>
      <c r="AW422" s="562"/>
      <c r="AX422" s="132" t="s">
        <v>434</v>
      </c>
      <c r="AY422" s="133"/>
      <c r="AZ422">
        <f t="shared" si="253"/>
        <v>1</v>
      </c>
      <c r="BA422">
        <f t="shared" si="265"/>
        <v>0</v>
      </c>
      <c r="BB422" s="117"/>
      <c r="BC422" s="555"/>
      <c r="BD422" s="236"/>
      <c r="BE422" s="129">
        <v>12</v>
      </c>
      <c r="BF422" s="560" t="s">
        <v>418</v>
      </c>
      <c r="BG422" s="561"/>
      <c r="BH422" s="562"/>
      <c r="BI422" s="131" t="str">
        <f t="shared" si="266"/>
        <v>SI</v>
      </c>
      <c r="BJ422" s="131" t="str">
        <f t="shared" si="267"/>
        <v/>
      </c>
      <c r="BK422" s="237">
        <f t="shared" si="268"/>
        <v>1</v>
      </c>
      <c r="BL422" s="237">
        <f t="shared" si="269"/>
        <v>0</v>
      </c>
      <c r="BM422" s="237">
        <f t="shared" si="270"/>
        <v>1</v>
      </c>
      <c r="BN422" s="237">
        <f t="shared" si="271"/>
        <v>1</v>
      </c>
      <c r="BO422" s="237">
        <f t="shared" si="272"/>
        <v>1</v>
      </c>
      <c r="BP422" s="244">
        <f t="shared" si="273"/>
        <v>4</v>
      </c>
      <c r="BQ422" s="247">
        <f t="shared" si="260"/>
        <v>1</v>
      </c>
      <c r="BR422" s="249"/>
      <c r="BS422" s="555"/>
    </row>
    <row r="423" spans="1:71" ht="21.75" customHeight="1" thickBot="1" x14ac:dyDescent="0.3">
      <c r="A423" s="188"/>
      <c r="B423" s="129">
        <v>13</v>
      </c>
      <c r="C423" s="560" t="s">
        <v>419</v>
      </c>
      <c r="D423" s="561"/>
      <c r="E423" s="562"/>
      <c r="F423" s="132"/>
      <c r="G423" s="133" t="s">
        <v>435</v>
      </c>
      <c r="H423">
        <f t="shared" si="249"/>
        <v>0</v>
      </c>
      <c r="I423">
        <f t="shared" si="261"/>
        <v>0</v>
      </c>
      <c r="J423" s="117"/>
      <c r="K423" s="555"/>
      <c r="L423" s="188"/>
      <c r="M423" s="129">
        <v>13</v>
      </c>
      <c r="N423" s="560" t="s">
        <v>419</v>
      </c>
      <c r="O423" s="561"/>
      <c r="P423" s="562"/>
      <c r="Q423" s="132"/>
      <c r="R423" s="133"/>
      <c r="S423">
        <f t="shared" si="250"/>
        <v>0</v>
      </c>
      <c r="T423">
        <f t="shared" si="262"/>
        <v>0</v>
      </c>
      <c r="U423" s="117"/>
      <c r="V423" s="555"/>
      <c r="W423" s="188"/>
      <c r="X423" s="129">
        <v>13</v>
      </c>
      <c r="Y423" s="560" t="s">
        <v>419</v>
      </c>
      <c r="Z423" s="561"/>
      <c r="AA423" s="562"/>
      <c r="AB423" s="132" t="s">
        <v>434</v>
      </c>
      <c r="AC423" s="133"/>
      <c r="AD423">
        <f t="shared" si="251"/>
        <v>1</v>
      </c>
      <c r="AE423">
        <f t="shared" si="263"/>
        <v>0</v>
      </c>
      <c r="AF423" s="117"/>
      <c r="AG423" s="555"/>
      <c r="AH423" s="188"/>
      <c r="AI423" s="129">
        <v>13</v>
      </c>
      <c r="AJ423" s="560" t="s">
        <v>419</v>
      </c>
      <c r="AK423" s="561"/>
      <c r="AL423" s="562"/>
      <c r="AM423" s="132" t="s">
        <v>434</v>
      </c>
      <c r="AN423" s="133"/>
      <c r="AO423">
        <f t="shared" si="252"/>
        <v>1</v>
      </c>
      <c r="AP423">
        <f t="shared" si="264"/>
        <v>0</v>
      </c>
      <c r="AQ423" s="117"/>
      <c r="AR423" s="555"/>
      <c r="AS423" s="188"/>
      <c r="AT423" s="129">
        <v>13</v>
      </c>
      <c r="AU423" s="560" t="s">
        <v>419</v>
      </c>
      <c r="AV423" s="561"/>
      <c r="AW423" s="562"/>
      <c r="AX423" s="132" t="s">
        <v>434</v>
      </c>
      <c r="AY423" s="133"/>
      <c r="AZ423">
        <f t="shared" si="253"/>
        <v>1</v>
      </c>
      <c r="BA423">
        <f t="shared" si="265"/>
        <v>0</v>
      </c>
      <c r="BB423" s="117"/>
      <c r="BC423" s="555"/>
      <c r="BD423" s="236"/>
      <c r="BE423" s="129">
        <v>13</v>
      </c>
      <c r="BF423" s="560" t="s">
        <v>419</v>
      </c>
      <c r="BG423" s="561"/>
      <c r="BH423" s="562"/>
      <c r="BI423" s="131" t="str">
        <f t="shared" si="266"/>
        <v>SI</v>
      </c>
      <c r="BJ423" s="131" t="str">
        <f t="shared" si="267"/>
        <v/>
      </c>
      <c r="BK423" s="237">
        <f t="shared" si="268"/>
        <v>0</v>
      </c>
      <c r="BL423" s="237">
        <f t="shared" si="269"/>
        <v>0</v>
      </c>
      <c r="BM423" s="237">
        <f t="shared" si="270"/>
        <v>1</v>
      </c>
      <c r="BN423" s="237">
        <f t="shared" si="271"/>
        <v>1</v>
      </c>
      <c r="BO423" s="237">
        <f t="shared" si="272"/>
        <v>1</v>
      </c>
      <c r="BP423" s="244">
        <f t="shared" si="273"/>
        <v>3</v>
      </c>
      <c r="BQ423" s="247">
        <f t="shared" si="260"/>
        <v>1</v>
      </c>
      <c r="BR423" s="249"/>
      <c r="BS423" s="555"/>
    </row>
    <row r="424" spans="1:71" ht="21.75" customHeight="1" thickBot="1" x14ac:dyDescent="0.3">
      <c r="A424" s="188"/>
      <c r="B424" s="129">
        <v>14</v>
      </c>
      <c r="C424" s="560" t="s">
        <v>420</v>
      </c>
      <c r="D424" s="561"/>
      <c r="E424" s="562"/>
      <c r="F424" s="132"/>
      <c r="G424" s="133" t="s">
        <v>435</v>
      </c>
      <c r="H424">
        <f t="shared" si="249"/>
        <v>0</v>
      </c>
      <c r="I424">
        <f t="shared" si="261"/>
        <v>0</v>
      </c>
      <c r="J424" s="117"/>
      <c r="K424" s="555"/>
      <c r="L424" s="188"/>
      <c r="M424" s="129">
        <v>14</v>
      </c>
      <c r="N424" s="560" t="s">
        <v>420</v>
      </c>
      <c r="O424" s="561"/>
      <c r="P424" s="562"/>
      <c r="Q424" s="132"/>
      <c r="R424" s="133"/>
      <c r="S424">
        <f t="shared" si="250"/>
        <v>0</v>
      </c>
      <c r="T424">
        <f t="shared" si="262"/>
        <v>0</v>
      </c>
      <c r="U424" s="117"/>
      <c r="V424" s="555"/>
      <c r="W424" s="188"/>
      <c r="X424" s="129">
        <v>14</v>
      </c>
      <c r="Y424" s="560" t="s">
        <v>420</v>
      </c>
      <c r="Z424" s="561"/>
      <c r="AA424" s="562"/>
      <c r="AB424" s="132" t="s">
        <v>434</v>
      </c>
      <c r="AC424" s="133"/>
      <c r="AD424">
        <f t="shared" si="251"/>
        <v>1</v>
      </c>
      <c r="AE424">
        <f t="shared" si="263"/>
        <v>0</v>
      </c>
      <c r="AF424" s="117"/>
      <c r="AG424" s="555"/>
      <c r="AH424" s="188"/>
      <c r="AI424" s="129">
        <v>14</v>
      </c>
      <c r="AJ424" s="560" t="s">
        <v>420</v>
      </c>
      <c r="AK424" s="561"/>
      <c r="AL424" s="562"/>
      <c r="AM424" s="132" t="s">
        <v>434</v>
      </c>
      <c r="AN424" s="133"/>
      <c r="AO424">
        <f t="shared" si="252"/>
        <v>1</v>
      </c>
      <c r="AP424">
        <f t="shared" si="264"/>
        <v>0</v>
      </c>
      <c r="AQ424" s="117"/>
      <c r="AR424" s="555"/>
      <c r="AS424" s="188"/>
      <c r="AT424" s="129">
        <v>14</v>
      </c>
      <c r="AU424" s="560" t="s">
        <v>420</v>
      </c>
      <c r="AV424" s="561"/>
      <c r="AW424" s="562"/>
      <c r="AX424" s="132" t="s">
        <v>434</v>
      </c>
      <c r="AY424" s="133"/>
      <c r="AZ424">
        <f t="shared" si="253"/>
        <v>1</v>
      </c>
      <c r="BA424">
        <f t="shared" si="265"/>
        <v>0</v>
      </c>
      <c r="BB424" s="117"/>
      <c r="BC424" s="555"/>
      <c r="BD424" s="236"/>
      <c r="BE424" s="129">
        <v>14</v>
      </c>
      <c r="BF424" s="560" t="s">
        <v>420</v>
      </c>
      <c r="BG424" s="561"/>
      <c r="BH424" s="562"/>
      <c r="BI424" s="131" t="str">
        <f t="shared" si="266"/>
        <v>SI</v>
      </c>
      <c r="BJ424" s="131" t="str">
        <f t="shared" si="267"/>
        <v/>
      </c>
      <c r="BK424" s="237">
        <f t="shared" si="268"/>
        <v>0</v>
      </c>
      <c r="BL424" s="237">
        <f t="shared" si="269"/>
        <v>0</v>
      </c>
      <c r="BM424" s="237">
        <f t="shared" si="270"/>
        <v>1</v>
      </c>
      <c r="BN424" s="237">
        <f t="shared" si="271"/>
        <v>1</v>
      </c>
      <c r="BO424" s="237">
        <f t="shared" si="272"/>
        <v>1</v>
      </c>
      <c r="BP424" s="244">
        <f t="shared" si="273"/>
        <v>3</v>
      </c>
      <c r="BQ424" s="247">
        <f t="shared" si="260"/>
        <v>1</v>
      </c>
      <c r="BR424" s="249"/>
      <c r="BS424" s="555"/>
    </row>
    <row r="425" spans="1:71" ht="21.75" customHeight="1" thickBot="1" x14ac:dyDescent="0.3">
      <c r="A425" s="188"/>
      <c r="B425" s="129">
        <v>15</v>
      </c>
      <c r="C425" s="560" t="s">
        <v>421</v>
      </c>
      <c r="D425" s="561"/>
      <c r="E425" s="562"/>
      <c r="F425" s="132" t="s">
        <v>434</v>
      </c>
      <c r="G425" s="133"/>
      <c r="H425">
        <f t="shared" si="249"/>
        <v>1</v>
      </c>
      <c r="I425">
        <f t="shared" si="261"/>
        <v>0</v>
      </c>
      <c r="J425" s="117"/>
      <c r="K425" s="555"/>
      <c r="L425" s="188"/>
      <c r="M425" s="129">
        <v>15</v>
      </c>
      <c r="N425" s="560" t="s">
        <v>421</v>
      </c>
      <c r="O425" s="561"/>
      <c r="P425" s="562"/>
      <c r="Q425" s="132"/>
      <c r="R425" s="133"/>
      <c r="S425">
        <f t="shared" si="250"/>
        <v>0</v>
      </c>
      <c r="T425">
        <f t="shared" si="262"/>
        <v>0</v>
      </c>
      <c r="U425" s="117"/>
      <c r="V425" s="555"/>
      <c r="W425" s="188"/>
      <c r="X425" s="129">
        <v>15</v>
      </c>
      <c r="Y425" s="560" t="s">
        <v>421</v>
      </c>
      <c r="Z425" s="561"/>
      <c r="AA425" s="562"/>
      <c r="AB425" s="132" t="s">
        <v>434</v>
      </c>
      <c r="AC425" s="133"/>
      <c r="AD425">
        <f t="shared" si="251"/>
        <v>1</v>
      </c>
      <c r="AE425">
        <f t="shared" si="263"/>
        <v>0</v>
      </c>
      <c r="AF425" s="117"/>
      <c r="AG425" s="555"/>
      <c r="AH425" s="188"/>
      <c r="AI425" s="129">
        <v>15</v>
      </c>
      <c r="AJ425" s="560" t="s">
        <v>421</v>
      </c>
      <c r="AK425" s="561"/>
      <c r="AL425" s="562"/>
      <c r="AM425" s="132" t="s">
        <v>434</v>
      </c>
      <c r="AN425" s="133"/>
      <c r="AO425">
        <f t="shared" si="252"/>
        <v>1</v>
      </c>
      <c r="AP425">
        <f t="shared" si="264"/>
        <v>0</v>
      </c>
      <c r="AQ425" s="117"/>
      <c r="AR425" s="555"/>
      <c r="AS425" s="188"/>
      <c r="AT425" s="129">
        <v>15</v>
      </c>
      <c r="AU425" s="560" t="s">
        <v>421</v>
      </c>
      <c r="AV425" s="561"/>
      <c r="AW425" s="562"/>
      <c r="AX425" s="132"/>
      <c r="AY425" s="133" t="s">
        <v>435</v>
      </c>
      <c r="AZ425">
        <f t="shared" si="253"/>
        <v>0</v>
      </c>
      <c r="BA425">
        <f t="shared" si="265"/>
        <v>0</v>
      </c>
      <c r="BB425" s="117"/>
      <c r="BC425" s="555"/>
      <c r="BD425" s="236"/>
      <c r="BE425" s="129">
        <v>15</v>
      </c>
      <c r="BF425" s="560" t="s">
        <v>421</v>
      </c>
      <c r="BG425" s="561"/>
      <c r="BH425" s="562"/>
      <c r="BI425" s="131" t="str">
        <f t="shared" si="266"/>
        <v>SI</v>
      </c>
      <c r="BJ425" s="131" t="str">
        <f t="shared" si="267"/>
        <v/>
      </c>
      <c r="BK425" s="237">
        <f t="shared" si="268"/>
        <v>1</v>
      </c>
      <c r="BL425" s="237">
        <f t="shared" si="269"/>
        <v>0</v>
      </c>
      <c r="BM425" s="237">
        <f t="shared" si="270"/>
        <v>1</v>
      </c>
      <c r="BN425" s="237">
        <f t="shared" si="271"/>
        <v>1</v>
      </c>
      <c r="BO425" s="237">
        <f t="shared" si="272"/>
        <v>0</v>
      </c>
      <c r="BP425" s="244">
        <f t="shared" si="273"/>
        <v>3</v>
      </c>
      <c r="BQ425" s="247">
        <f t="shared" si="260"/>
        <v>1</v>
      </c>
      <c r="BR425" s="249"/>
      <c r="BS425" s="555"/>
    </row>
    <row r="426" spans="1:71" ht="21.75" customHeight="1" thickBot="1" x14ac:dyDescent="0.3">
      <c r="A426" s="188"/>
      <c r="B426" s="129">
        <v>16</v>
      </c>
      <c r="C426" s="560" t="s">
        <v>422</v>
      </c>
      <c r="D426" s="561"/>
      <c r="E426" s="562"/>
      <c r="F426" s="132"/>
      <c r="G426" s="133" t="s">
        <v>435</v>
      </c>
      <c r="H426">
        <f t="shared" si="249"/>
        <v>0</v>
      </c>
      <c r="I426">
        <f t="shared" si="261"/>
        <v>0</v>
      </c>
      <c r="J426" s="117"/>
      <c r="K426" s="555"/>
      <c r="L426" s="188"/>
      <c r="M426" s="129">
        <v>16</v>
      </c>
      <c r="N426" s="560" t="s">
        <v>422</v>
      </c>
      <c r="O426" s="561"/>
      <c r="P426" s="562"/>
      <c r="Q426" s="132"/>
      <c r="R426" s="133"/>
      <c r="S426">
        <f t="shared" si="250"/>
        <v>0</v>
      </c>
      <c r="T426">
        <f t="shared" si="262"/>
        <v>0</v>
      </c>
      <c r="U426" s="117"/>
      <c r="V426" s="555"/>
      <c r="W426" s="188"/>
      <c r="X426" s="129">
        <v>16</v>
      </c>
      <c r="Y426" s="560" t="s">
        <v>422</v>
      </c>
      <c r="Z426" s="561"/>
      <c r="AA426" s="562"/>
      <c r="AB426" s="132"/>
      <c r="AC426" s="133" t="s">
        <v>435</v>
      </c>
      <c r="AD426">
        <f t="shared" si="251"/>
        <v>0</v>
      </c>
      <c r="AE426">
        <f t="shared" si="263"/>
        <v>0</v>
      </c>
      <c r="AF426" s="117"/>
      <c r="AG426" s="555"/>
      <c r="AH426" s="188"/>
      <c r="AI426" s="129">
        <v>16</v>
      </c>
      <c r="AJ426" s="560" t="s">
        <v>422</v>
      </c>
      <c r="AK426" s="561"/>
      <c r="AL426" s="562"/>
      <c r="AM426" s="132"/>
      <c r="AN426" s="251" t="s">
        <v>435</v>
      </c>
      <c r="AO426">
        <f t="shared" si="252"/>
        <v>0</v>
      </c>
      <c r="AP426">
        <f t="shared" si="264"/>
        <v>0</v>
      </c>
      <c r="AQ426" s="117"/>
      <c r="AR426" s="555"/>
      <c r="AS426" s="188"/>
      <c r="AT426" s="129">
        <v>16</v>
      </c>
      <c r="AU426" s="560" t="s">
        <v>422</v>
      </c>
      <c r="AV426" s="561"/>
      <c r="AW426" s="562"/>
      <c r="AX426" s="132"/>
      <c r="AY426" s="133" t="s">
        <v>435</v>
      </c>
      <c r="AZ426">
        <f t="shared" si="253"/>
        <v>0</v>
      </c>
      <c r="BA426">
        <f t="shared" si="265"/>
        <v>0</v>
      </c>
      <c r="BB426" s="117"/>
      <c r="BC426" s="555"/>
      <c r="BD426" s="236"/>
      <c r="BE426" s="129">
        <v>16</v>
      </c>
      <c r="BF426" s="560" t="s">
        <v>422</v>
      </c>
      <c r="BG426" s="561"/>
      <c r="BH426" s="562"/>
      <c r="BI426" s="131" t="str">
        <f t="shared" si="266"/>
        <v/>
      </c>
      <c r="BJ426" s="131" t="str">
        <f t="shared" si="267"/>
        <v>NO</v>
      </c>
      <c r="BK426" s="237">
        <f t="shared" si="268"/>
        <v>0</v>
      </c>
      <c r="BL426" s="237">
        <f t="shared" si="269"/>
        <v>0</v>
      </c>
      <c r="BM426" s="237">
        <f t="shared" si="270"/>
        <v>0</v>
      </c>
      <c r="BN426" s="237">
        <f t="shared" si="271"/>
        <v>0</v>
      </c>
      <c r="BO426" s="237">
        <f t="shared" si="272"/>
        <v>0</v>
      </c>
      <c r="BP426" s="244">
        <f t="shared" si="273"/>
        <v>0</v>
      </c>
      <c r="BQ426" s="247">
        <f t="shared" si="260"/>
        <v>0</v>
      </c>
      <c r="BR426" s="249"/>
      <c r="BS426" s="555"/>
    </row>
    <row r="427" spans="1:71" ht="21.75" customHeight="1" thickBot="1" x14ac:dyDescent="0.3">
      <c r="A427" s="188"/>
      <c r="B427" s="129">
        <v>17</v>
      </c>
      <c r="C427" s="560" t="s">
        <v>423</v>
      </c>
      <c r="D427" s="561"/>
      <c r="E427" s="562"/>
      <c r="F427" s="132" t="s">
        <v>434</v>
      </c>
      <c r="G427" s="133"/>
      <c r="H427">
        <f t="shared" si="249"/>
        <v>1</v>
      </c>
      <c r="I427">
        <f t="shared" si="261"/>
        <v>0</v>
      </c>
      <c r="J427" s="117"/>
      <c r="K427" s="555"/>
      <c r="L427" s="188"/>
      <c r="M427" s="129">
        <v>17</v>
      </c>
      <c r="N427" s="560" t="s">
        <v>423</v>
      </c>
      <c r="O427" s="561"/>
      <c r="P427" s="562"/>
      <c r="Q427" s="132"/>
      <c r="R427" s="133"/>
      <c r="S427">
        <f t="shared" si="250"/>
        <v>0</v>
      </c>
      <c r="T427">
        <f t="shared" si="262"/>
        <v>0</v>
      </c>
      <c r="U427" s="117"/>
      <c r="V427" s="555"/>
      <c r="W427" s="188"/>
      <c r="X427" s="129">
        <v>17</v>
      </c>
      <c r="Y427" s="560" t="s">
        <v>423</v>
      </c>
      <c r="Z427" s="561"/>
      <c r="AA427" s="562"/>
      <c r="AB427" s="132" t="s">
        <v>434</v>
      </c>
      <c r="AC427" s="133"/>
      <c r="AD427">
        <f t="shared" si="251"/>
        <v>1</v>
      </c>
      <c r="AE427">
        <f t="shared" si="263"/>
        <v>0</v>
      </c>
      <c r="AF427" s="117"/>
      <c r="AG427" s="555"/>
      <c r="AH427" s="188"/>
      <c r="AI427" s="129">
        <v>17</v>
      </c>
      <c r="AJ427" s="560" t="s">
        <v>423</v>
      </c>
      <c r="AK427" s="561"/>
      <c r="AL427" s="562"/>
      <c r="AM427" s="132"/>
      <c r="AN427" s="251" t="s">
        <v>435</v>
      </c>
      <c r="AO427">
        <f t="shared" si="252"/>
        <v>0</v>
      </c>
      <c r="AP427">
        <f t="shared" si="264"/>
        <v>0</v>
      </c>
      <c r="AQ427" s="117"/>
      <c r="AR427" s="555"/>
      <c r="AS427" s="188"/>
      <c r="AT427" s="129">
        <v>17</v>
      </c>
      <c r="AU427" s="560" t="s">
        <v>423</v>
      </c>
      <c r="AV427" s="561"/>
      <c r="AW427" s="562"/>
      <c r="AX427" s="132"/>
      <c r="AY427" s="133" t="s">
        <v>435</v>
      </c>
      <c r="AZ427">
        <f t="shared" si="253"/>
        <v>0</v>
      </c>
      <c r="BA427">
        <f t="shared" si="265"/>
        <v>0</v>
      </c>
      <c r="BB427" s="117"/>
      <c r="BC427" s="555"/>
      <c r="BD427" s="236"/>
      <c r="BE427" s="129">
        <v>17</v>
      </c>
      <c r="BF427" s="560" t="s">
        <v>423</v>
      </c>
      <c r="BG427" s="561"/>
      <c r="BH427" s="562"/>
      <c r="BI427" s="131" t="str">
        <f t="shared" si="266"/>
        <v/>
      </c>
      <c r="BJ427" s="131" t="str">
        <f t="shared" si="267"/>
        <v>NO</v>
      </c>
      <c r="BK427" s="237">
        <f t="shared" si="268"/>
        <v>1</v>
      </c>
      <c r="BL427" s="237">
        <f t="shared" si="269"/>
        <v>0</v>
      </c>
      <c r="BM427" s="237">
        <f t="shared" si="270"/>
        <v>1</v>
      </c>
      <c r="BN427" s="237">
        <f t="shared" si="271"/>
        <v>0</v>
      </c>
      <c r="BO427" s="237">
        <f t="shared" si="272"/>
        <v>0</v>
      </c>
      <c r="BP427" s="244">
        <f t="shared" si="273"/>
        <v>2</v>
      </c>
      <c r="BQ427" s="247">
        <f t="shared" si="260"/>
        <v>0</v>
      </c>
      <c r="BR427" s="249"/>
      <c r="BS427" s="555"/>
    </row>
    <row r="428" spans="1:71" ht="21.75" customHeight="1" thickBot="1" x14ac:dyDescent="0.3">
      <c r="A428" s="188"/>
      <c r="B428" s="129">
        <v>18</v>
      </c>
      <c r="C428" s="560" t="s">
        <v>424</v>
      </c>
      <c r="D428" s="561"/>
      <c r="E428" s="562"/>
      <c r="F428" s="132"/>
      <c r="G428" s="133" t="s">
        <v>435</v>
      </c>
      <c r="H428"/>
      <c r="I428"/>
      <c r="J428" s="117"/>
      <c r="K428" s="555"/>
      <c r="L428" s="188"/>
      <c r="M428" s="129">
        <v>18</v>
      </c>
      <c r="N428" s="560" t="s">
        <v>424</v>
      </c>
      <c r="O428" s="561"/>
      <c r="P428" s="562"/>
      <c r="Q428" s="132"/>
      <c r="R428" s="133"/>
      <c r="S428"/>
      <c r="T428"/>
      <c r="U428" s="117"/>
      <c r="V428" s="555"/>
      <c r="W428" s="188"/>
      <c r="X428" s="129">
        <v>18</v>
      </c>
      <c r="Y428" s="560" t="s">
        <v>424</v>
      </c>
      <c r="Z428" s="561"/>
      <c r="AA428" s="562"/>
      <c r="AB428" s="132" t="s">
        <v>434</v>
      </c>
      <c r="AC428" s="133"/>
      <c r="AD428"/>
      <c r="AE428"/>
      <c r="AF428" s="117"/>
      <c r="AG428" s="555"/>
      <c r="AH428" s="188"/>
      <c r="AI428" s="129">
        <v>18</v>
      </c>
      <c r="AJ428" s="560" t="s">
        <v>424</v>
      </c>
      <c r="AK428" s="561"/>
      <c r="AL428" s="562"/>
      <c r="AM428" s="132" t="s">
        <v>434</v>
      </c>
      <c r="AN428" s="133"/>
      <c r="AO428"/>
      <c r="AP428"/>
      <c r="AQ428" s="117"/>
      <c r="AR428" s="555"/>
      <c r="AS428" s="188"/>
      <c r="AT428" s="129">
        <v>18</v>
      </c>
      <c r="AU428" s="560" t="s">
        <v>424</v>
      </c>
      <c r="AV428" s="561"/>
      <c r="AW428" s="562"/>
      <c r="AX428" s="132"/>
      <c r="AY428" s="133" t="s">
        <v>435</v>
      </c>
      <c r="AZ428"/>
      <c r="BA428">
        <f t="shared" si="265"/>
        <v>0</v>
      </c>
      <c r="BB428" s="117"/>
      <c r="BC428" s="555"/>
      <c r="BD428" s="236"/>
      <c r="BE428" s="129">
        <v>18</v>
      </c>
      <c r="BF428" s="560" t="s">
        <v>424</v>
      </c>
      <c r="BG428" s="561"/>
      <c r="BH428" s="562"/>
      <c r="BI428" s="131" t="str">
        <f t="shared" si="266"/>
        <v/>
      </c>
      <c r="BJ428" s="131" t="str">
        <f t="shared" si="267"/>
        <v>NO</v>
      </c>
      <c r="BK428" s="237">
        <f t="shared" si="268"/>
        <v>0</v>
      </c>
      <c r="BL428" s="237">
        <f t="shared" si="269"/>
        <v>0</v>
      </c>
      <c r="BM428" s="237">
        <f t="shared" si="270"/>
        <v>0</v>
      </c>
      <c r="BN428" s="237">
        <f t="shared" si="271"/>
        <v>0</v>
      </c>
      <c r="BO428" s="237">
        <f t="shared" si="272"/>
        <v>0</v>
      </c>
      <c r="BP428" s="244">
        <f t="shared" si="273"/>
        <v>0</v>
      </c>
      <c r="BQ428" s="247">
        <f t="shared" si="260"/>
        <v>0</v>
      </c>
      <c r="BR428" s="249"/>
      <c r="BS428" s="555"/>
    </row>
    <row r="429" spans="1:71" ht="21.75" customHeight="1" thickBot="1" x14ac:dyDescent="0.3">
      <c r="A429" s="188"/>
      <c r="B429" s="130">
        <v>19</v>
      </c>
      <c r="C429" s="563" t="s">
        <v>436</v>
      </c>
      <c r="D429" s="564"/>
      <c r="E429" s="565"/>
      <c r="F429" s="134"/>
      <c r="G429" s="135" t="s">
        <v>435</v>
      </c>
      <c r="H429">
        <f>IF(F429="SI",1,0)</f>
        <v>0</v>
      </c>
      <c r="I429">
        <f>IF(G429="SI",1,0)</f>
        <v>0</v>
      </c>
      <c r="J429" s="117"/>
      <c r="K429" s="555"/>
      <c r="L429" s="188"/>
      <c r="M429" s="130">
        <v>19</v>
      </c>
      <c r="N429" s="563" t="s">
        <v>436</v>
      </c>
      <c r="O429" s="564"/>
      <c r="P429" s="565"/>
      <c r="Q429" s="134"/>
      <c r="R429" s="135"/>
      <c r="S429">
        <f>IF(Q429="SI",1,0)</f>
        <v>0</v>
      </c>
      <c r="T429">
        <f>IF(R429="SI",1,0)</f>
        <v>0</v>
      </c>
      <c r="U429" s="117"/>
      <c r="V429" s="555"/>
      <c r="W429" s="188"/>
      <c r="X429" s="130">
        <v>19</v>
      </c>
      <c r="Y429" s="563" t="s">
        <v>436</v>
      </c>
      <c r="Z429" s="564"/>
      <c r="AA429" s="565"/>
      <c r="AB429" s="134"/>
      <c r="AC429" s="135" t="s">
        <v>435</v>
      </c>
      <c r="AD429">
        <f>IF(AB429="SI",1,0)</f>
        <v>0</v>
      </c>
      <c r="AE429">
        <f>IF(AC429="SI",1,0)</f>
        <v>0</v>
      </c>
      <c r="AF429" s="117"/>
      <c r="AG429" s="555"/>
      <c r="AH429" s="188"/>
      <c r="AI429" s="130">
        <v>19</v>
      </c>
      <c r="AJ429" s="563" t="s">
        <v>436</v>
      </c>
      <c r="AK429" s="564"/>
      <c r="AL429" s="565"/>
      <c r="AM429" s="134" t="s">
        <v>434</v>
      </c>
      <c r="AN429" s="135"/>
      <c r="AO429">
        <f>IF(AM429="SI",1,0)</f>
        <v>1</v>
      </c>
      <c r="AP429">
        <f>IF(AN429="SI",1,0)</f>
        <v>0</v>
      </c>
      <c r="AQ429" s="117"/>
      <c r="AR429" s="555"/>
      <c r="AS429" s="188"/>
      <c r="AT429" s="130">
        <v>19</v>
      </c>
      <c r="AU429" s="563" t="s">
        <v>436</v>
      </c>
      <c r="AV429" s="564"/>
      <c r="AW429" s="565"/>
      <c r="AX429" s="134"/>
      <c r="AY429" s="135" t="s">
        <v>435</v>
      </c>
      <c r="AZ429">
        <f>IF(AX429="SI",1,0)</f>
        <v>0</v>
      </c>
      <c r="BA429">
        <f>IF(AY429="SI",1,0)</f>
        <v>0</v>
      </c>
      <c r="BB429" s="117"/>
      <c r="BC429" s="555"/>
      <c r="BD429" s="236"/>
      <c r="BE429" s="130">
        <v>19</v>
      </c>
      <c r="BF429" s="563" t="s">
        <v>436</v>
      </c>
      <c r="BG429" s="564"/>
      <c r="BH429" s="565"/>
      <c r="BI429" s="131" t="str">
        <f t="shared" si="266"/>
        <v/>
      </c>
      <c r="BJ429" s="131" t="str">
        <f t="shared" si="267"/>
        <v>NO</v>
      </c>
      <c r="BK429" s="237">
        <f t="shared" si="268"/>
        <v>0</v>
      </c>
      <c r="BL429" s="237">
        <f t="shared" si="269"/>
        <v>0</v>
      </c>
      <c r="BM429" s="237">
        <f t="shared" si="270"/>
        <v>0</v>
      </c>
      <c r="BN429" s="237">
        <f t="shared" si="271"/>
        <v>1</v>
      </c>
      <c r="BO429" s="237">
        <f t="shared" si="272"/>
        <v>0</v>
      </c>
      <c r="BP429" s="244">
        <f t="shared" si="273"/>
        <v>1</v>
      </c>
      <c r="BQ429" s="247">
        <f t="shared" si="260"/>
        <v>0</v>
      </c>
      <c r="BR429" s="249"/>
      <c r="BS429" s="555"/>
    </row>
    <row r="430" spans="1:71" x14ac:dyDescent="0.25">
      <c r="A430" s="188"/>
      <c r="B430" s="116"/>
      <c r="C430" s="116"/>
      <c r="D430" s="116"/>
      <c r="E430" s="116"/>
      <c r="F430" s="116"/>
      <c r="G430" s="116"/>
      <c r="H430" s="116"/>
      <c r="I430" s="116"/>
      <c r="J430" s="117"/>
      <c r="K430" s="555"/>
      <c r="L430" s="188"/>
      <c r="M430" s="116"/>
      <c r="N430" s="116"/>
      <c r="O430" s="116"/>
      <c r="P430" s="116"/>
      <c r="Q430" s="116"/>
      <c r="R430" s="116"/>
      <c r="S430" s="116"/>
      <c r="T430" s="116"/>
      <c r="U430" s="117"/>
      <c r="V430" s="555"/>
      <c r="W430" s="188"/>
      <c r="X430" s="116"/>
      <c r="Y430" s="116"/>
      <c r="Z430" s="116"/>
      <c r="AA430" s="116"/>
      <c r="AB430" s="116"/>
      <c r="AC430" s="116"/>
      <c r="AD430" s="116"/>
      <c r="AE430" s="116"/>
      <c r="AF430" s="117"/>
      <c r="AG430" s="555"/>
      <c r="AH430" s="188"/>
      <c r="AI430" s="116"/>
      <c r="AJ430" s="116"/>
      <c r="AK430" s="116"/>
      <c r="AL430" s="116"/>
      <c r="AM430" s="116"/>
      <c r="AN430" s="116"/>
      <c r="AO430" s="116"/>
      <c r="AP430" s="116"/>
      <c r="AQ430" s="117"/>
      <c r="AR430" s="555"/>
      <c r="AS430" s="188"/>
      <c r="AT430" s="116"/>
      <c r="AU430" s="116"/>
      <c r="AV430" s="116"/>
      <c r="AW430" s="116"/>
      <c r="AX430" s="116"/>
      <c r="AY430" s="116"/>
      <c r="AZ430" s="116"/>
      <c r="BA430" s="116"/>
      <c r="BB430" s="117"/>
      <c r="BC430" s="555"/>
      <c r="BD430" s="236"/>
      <c r="BE430" s="237"/>
      <c r="BF430" s="237"/>
      <c r="BG430" s="237"/>
      <c r="BH430" s="237"/>
      <c r="BI430" s="237"/>
      <c r="BJ430" s="237"/>
      <c r="BK430" s="237"/>
      <c r="BL430" s="237"/>
      <c r="BM430" s="237"/>
      <c r="BN430" s="237"/>
      <c r="BO430" s="237"/>
      <c r="BP430" s="238"/>
      <c r="BQ430" s="248"/>
      <c r="BR430" s="249"/>
      <c r="BS430" s="555"/>
    </row>
    <row r="431" spans="1:71" ht="15.75" thickBot="1" x14ac:dyDescent="0.3">
      <c r="A431" s="188"/>
      <c r="B431" s="116"/>
      <c r="C431" s="116"/>
      <c r="D431" s="116"/>
      <c r="E431" s="116"/>
      <c r="F431" s="116"/>
      <c r="G431" s="116"/>
      <c r="H431" s="116"/>
      <c r="I431" s="116"/>
      <c r="J431" s="117"/>
      <c r="K431" s="555"/>
      <c r="L431" s="188"/>
      <c r="M431" s="116"/>
      <c r="N431" s="116"/>
      <c r="O431" s="116"/>
      <c r="P431" s="116"/>
      <c r="Q431" s="116"/>
      <c r="R431" s="116"/>
      <c r="S431" s="116"/>
      <c r="T431" s="116"/>
      <c r="U431" s="117"/>
      <c r="V431" s="555"/>
      <c r="W431" s="188"/>
      <c r="X431" s="116"/>
      <c r="Y431" s="116"/>
      <c r="Z431" s="116"/>
      <c r="AA431" s="116"/>
      <c r="AB431" s="116"/>
      <c r="AC431" s="116"/>
      <c r="AD431" s="116"/>
      <c r="AE431" s="116"/>
      <c r="AF431" s="117"/>
      <c r="AG431" s="555"/>
      <c r="AH431" s="188"/>
      <c r="AI431" s="116"/>
      <c r="AJ431" s="116"/>
      <c r="AK431" s="116"/>
      <c r="AL431" s="116"/>
      <c r="AM431" s="116"/>
      <c r="AN431" s="116"/>
      <c r="AO431" s="116"/>
      <c r="AP431" s="116"/>
      <c r="AQ431" s="117"/>
      <c r="AR431" s="555"/>
      <c r="AS431" s="188"/>
      <c r="AT431" s="116"/>
      <c r="AU431" s="116"/>
      <c r="AV431" s="116"/>
      <c r="AW431" s="116"/>
      <c r="AX431" s="116"/>
      <c r="AY431" s="116"/>
      <c r="AZ431" s="116"/>
      <c r="BA431" s="116"/>
      <c r="BB431" s="117"/>
      <c r="BC431" s="555"/>
      <c r="BD431" s="236"/>
      <c r="BE431" s="237"/>
      <c r="BF431" s="237"/>
      <c r="BG431" s="237"/>
      <c r="BH431" s="237"/>
      <c r="BI431" s="237"/>
      <c r="BJ431" s="237"/>
      <c r="BK431" s="237"/>
      <c r="BL431" s="237"/>
      <c r="BM431" s="237"/>
      <c r="BN431" s="237"/>
      <c r="BO431" s="237"/>
      <c r="BP431" s="238"/>
      <c r="BQ431" s="248"/>
      <c r="BR431" s="249"/>
      <c r="BS431" s="555"/>
    </row>
    <row r="432" spans="1:71" s="186" customFormat="1" ht="30.75" thickBot="1" x14ac:dyDescent="0.3">
      <c r="A432" s="188"/>
      <c r="B432" s="116"/>
      <c r="C432" s="120" t="s">
        <v>425</v>
      </c>
      <c r="D432" s="566">
        <f>IF(F426="SI",19,SUM(H411:H429))</f>
        <v>11</v>
      </c>
      <c r="E432" s="567"/>
      <c r="F432" s="568"/>
      <c r="G432" s="116"/>
      <c r="H432"/>
      <c r="I432"/>
      <c r="J432" s="117"/>
      <c r="K432" s="555"/>
      <c r="L432" s="188"/>
      <c r="M432" s="116"/>
      <c r="N432" s="120" t="s">
        <v>425</v>
      </c>
      <c r="O432" s="566">
        <f>IF(Q426="SI",19,SUM(S411:S429))</f>
        <v>0</v>
      </c>
      <c r="P432" s="567"/>
      <c r="Q432" s="568"/>
      <c r="R432" s="116"/>
      <c r="S432"/>
      <c r="T432"/>
      <c r="U432" s="117"/>
      <c r="V432" s="555"/>
      <c r="W432" s="188"/>
      <c r="X432" s="116"/>
      <c r="Y432" s="120" t="s">
        <v>425</v>
      </c>
      <c r="Z432" s="566">
        <f>IF(AB426="SI",19,SUM(AD411:AD429))</f>
        <v>16</v>
      </c>
      <c r="AA432" s="567"/>
      <c r="AB432" s="568"/>
      <c r="AC432" s="116"/>
      <c r="AD432"/>
      <c r="AE432"/>
      <c r="AF432" s="117"/>
      <c r="AG432" s="555"/>
      <c r="AH432" s="188"/>
      <c r="AI432" s="116"/>
      <c r="AJ432" s="120" t="s">
        <v>425</v>
      </c>
      <c r="AK432" s="566">
        <f>IF(AM426="SI",19,SUM(AO411:AO429))</f>
        <v>11</v>
      </c>
      <c r="AL432" s="567"/>
      <c r="AM432" s="568"/>
      <c r="AN432" s="116"/>
      <c r="AO432"/>
      <c r="AP432"/>
      <c r="AQ432" s="117"/>
      <c r="AR432" s="555"/>
      <c r="AS432" s="188"/>
      <c r="AT432" s="116"/>
      <c r="AU432" s="120" t="s">
        <v>425</v>
      </c>
      <c r="AV432" s="566">
        <f>IF(AX426="SI",19,SUM(AZ411:AZ429))</f>
        <v>9</v>
      </c>
      <c r="AW432" s="567"/>
      <c r="AX432" s="568"/>
      <c r="AY432" s="116"/>
      <c r="AZ432"/>
      <c r="BA432"/>
      <c r="BB432" s="117"/>
      <c r="BC432" s="555"/>
      <c r="BD432" s="236"/>
      <c r="BE432" s="237"/>
      <c r="BF432" s="120" t="s">
        <v>425</v>
      </c>
      <c r="BG432" s="566">
        <f>IF(BI426="SI",19,SUM(BQ411:BQ429))</f>
        <v>11</v>
      </c>
      <c r="BH432" s="567"/>
      <c r="BI432" s="568"/>
      <c r="BJ432" s="237"/>
      <c r="BK432" s="237"/>
      <c r="BL432" s="237"/>
      <c r="BM432" s="237"/>
      <c r="BN432" s="237"/>
      <c r="BO432" s="237"/>
      <c r="BP432" s="238"/>
      <c r="BQ432" s="248"/>
      <c r="BR432" s="249"/>
      <c r="BS432" s="555"/>
    </row>
    <row r="433" spans="1:71" s="186" customFormat="1" ht="30.75" thickBot="1" x14ac:dyDescent="0.3">
      <c r="A433" s="188"/>
      <c r="B433" s="116"/>
      <c r="C433" s="121" t="s">
        <v>437</v>
      </c>
      <c r="D433" s="144" t="s">
        <v>23</v>
      </c>
      <c r="E433" s="145" t="s">
        <v>22</v>
      </c>
      <c r="F433" s="146" t="s">
        <v>25</v>
      </c>
      <c r="G433" s="116"/>
      <c r="H433"/>
      <c r="I433"/>
      <c r="J433" s="117"/>
      <c r="K433" s="555"/>
      <c r="L433" s="188"/>
      <c r="M433" s="116"/>
      <c r="N433" s="121" t="s">
        <v>437</v>
      </c>
      <c r="O433" s="144" t="s">
        <v>23</v>
      </c>
      <c r="P433" s="145" t="s">
        <v>22</v>
      </c>
      <c r="Q433" s="146" t="s">
        <v>25</v>
      </c>
      <c r="R433" s="116"/>
      <c r="S433"/>
      <c r="T433"/>
      <c r="U433" s="117"/>
      <c r="V433" s="555"/>
      <c r="W433" s="188"/>
      <c r="X433" s="116"/>
      <c r="Y433" s="121" t="s">
        <v>437</v>
      </c>
      <c r="Z433" s="144" t="s">
        <v>23</v>
      </c>
      <c r="AA433" s="145" t="s">
        <v>22</v>
      </c>
      <c r="AB433" s="146" t="s">
        <v>25</v>
      </c>
      <c r="AC433" s="116"/>
      <c r="AD433"/>
      <c r="AE433"/>
      <c r="AF433" s="117"/>
      <c r="AG433" s="555"/>
      <c r="AH433" s="188"/>
      <c r="AI433" s="116"/>
      <c r="AJ433" s="121" t="s">
        <v>437</v>
      </c>
      <c r="AK433" s="144" t="s">
        <v>23</v>
      </c>
      <c r="AL433" s="145" t="s">
        <v>22</v>
      </c>
      <c r="AM433" s="146" t="s">
        <v>25</v>
      </c>
      <c r="AN433" s="116"/>
      <c r="AO433"/>
      <c r="AP433"/>
      <c r="AQ433" s="117"/>
      <c r="AR433" s="555"/>
      <c r="AS433" s="188"/>
      <c r="AT433" s="116"/>
      <c r="AU433" s="121" t="s">
        <v>437</v>
      </c>
      <c r="AV433" s="144" t="s">
        <v>23</v>
      </c>
      <c r="AW433" s="145" t="s">
        <v>22</v>
      </c>
      <c r="AX433" s="146" t="s">
        <v>25</v>
      </c>
      <c r="AY433" s="116"/>
      <c r="AZ433"/>
      <c r="BA433"/>
      <c r="BB433" s="117"/>
      <c r="BC433" s="555"/>
      <c r="BD433" s="236"/>
      <c r="BE433" s="237"/>
      <c r="BF433" s="121" t="s">
        <v>437</v>
      </c>
      <c r="BG433" s="144" t="s">
        <v>23</v>
      </c>
      <c r="BH433" s="145" t="s">
        <v>22</v>
      </c>
      <c r="BI433" s="146" t="s">
        <v>25</v>
      </c>
      <c r="BJ433" s="237"/>
      <c r="BK433" s="237"/>
      <c r="BL433" s="237"/>
      <c r="BM433" s="237"/>
      <c r="BN433" s="237"/>
      <c r="BO433" s="237"/>
      <c r="BP433" s="238"/>
      <c r="BQ433" s="248"/>
      <c r="BR433" s="249"/>
      <c r="BS433" s="555"/>
    </row>
    <row r="434" spans="1:71" s="186" customFormat="1" ht="30.75" thickBot="1" x14ac:dyDescent="0.3">
      <c r="A434" s="188"/>
      <c r="B434" s="116"/>
      <c r="C434" s="121" t="s">
        <v>426</v>
      </c>
      <c r="D434" s="122" t="s">
        <v>427</v>
      </c>
      <c r="E434" s="119" t="s">
        <v>428</v>
      </c>
      <c r="F434" s="122" t="s">
        <v>438</v>
      </c>
      <c r="G434" s="116"/>
      <c r="H434"/>
      <c r="I434"/>
      <c r="J434" s="117"/>
      <c r="K434" s="555"/>
      <c r="L434" s="188"/>
      <c r="M434" s="116"/>
      <c r="N434" s="121" t="s">
        <v>426</v>
      </c>
      <c r="O434" s="122" t="s">
        <v>427</v>
      </c>
      <c r="P434" s="119" t="s">
        <v>428</v>
      </c>
      <c r="Q434" s="122" t="s">
        <v>438</v>
      </c>
      <c r="R434" s="116"/>
      <c r="S434"/>
      <c r="T434"/>
      <c r="U434" s="117"/>
      <c r="V434" s="555"/>
      <c r="W434" s="188"/>
      <c r="X434" s="116"/>
      <c r="Y434" s="121" t="s">
        <v>426</v>
      </c>
      <c r="Z434" s="122" t="s">
        <v>427</v>
      </c>
      <c r="AA434" s="119" t="s">
        <v>428</v>
      </c>
      <c r="AB434" s="122" t="s">
        <v>438</v>
      </c>
      <c r="AC434" s="116"/>
      <c r="AD434"/>
      <c r="AE434"/>
      <c r="AF434" s="117"/>
      <c r="AG434" s="555"/>
      <c r="AH434" s="188"/>
      <c r="AI434" s="116"/>
      <c r="AJ434" s="121" t="s">
        <v>426</v>
      </c>
      <c r="AK434" s="122" t="s">
        <v>427</v>
      </c>
      <c r="AL434" s="119" t="s">
        <v>428</v>
      </c>
      <c r="AM434" s="122" t="s">
        <v>438</v>
      </c>
      <c r="AN434" s="116"/>
      <c r="AO434"/>
      <c r="AP434"/>
      <c r="AQ434" s="117"/>
      <c r="AR434" s="555"/>
      <c r="AS434" s="188"/>
      <c r="AT434" s="116"/>
      <c r="AU434" s="121" t="s">
        <v>426</v>
      </c>
      <c r="AV434" s="122" t="s">
        <v>427</v>
      </c>
      <c r="AW434" s="119" t="s">
        <v>428</v>
      </c>
      <c r="AX434" s="122" t="s">
        <v>438</v>
      </c>
      <c r="AY434" s="116"/>
      <c r="AZ434"/>
      <c r="BA434"/>
      <c r="BB434" s="117"/>
      <c r="BC434" s="555"/>
      <c r="BD434" s="236"/>
      <c r="BE434" s="237"/>
      <c r="BF434" s="121" t="s">
        <v>426</v>
      </c>
      <c r="BG434" s="122" t="s">
        <v>427</v>
      </c>
      <c r="BH434" s="119" t="s">
        <v>428</v>
      </c>
      <c r="BI434" s="122" t="s">
        <v>438</v>
      </c>
      <c r="BJ434" s="237"/>
      <c r="BK434" s="237"/>
      <c r="BL434" s="237"/>
      <c r="BM434" s="237"/>
      <c r="BN434" s="237"/>
      <c r="BO434" s="237"/>
      <c r="BP434" s="238"/>
      <c r="BQ434" s="248"/>
      <c r="BR434" s="249"/>
      <c r="BS434" s="555"/>
    </row>
    <row r="435" spans="1:71" s="186" customFormat="1" x14ac:dyDescent="0.25">
      <c r="A435" s="188"/>
      <c r="B435" s="116"/>
      <c r="C435" s="116"/>
      <c r="D435" s="116"/>
      <c r="E435" s="116"/>
      <c r="F435" s="116"/>
      <c r="G435" s="116"/>
      <c r="H435"/>
      <c r="I435"/>
      <c r="J435" s="117"/>
      <c r="K435" s="555"/>
      <c r="L435" s="188"/>
      <c r="M435" s="116"/>
      <c r="N435" s="116"/>
      <c r="O435" s="116"/>
      <c r="P435" s="116"/>
      <c r="Q435" s="116"/>
      <c r="R435" s="116"/>
      <c r="S435"/>
      <c r="T435"/>
      <c r="U435" s="117"/>
      <c r="V435" s="555"/>
      <c r="W435" s="188"/>
      <c r="X435" s="116"/>
      <c r="Y435" s="116"/>
      <c r="Z435" s="116"/>
      <c r="AA435" s="116"/>
      <c r="AB435" s="116"/>
      <c r="AC435" s="116"/>
      <c r="AD435"/>
      <c r="AE435"/>
      <c r="AF435" s="117"/>
      <c r="AG435" s="555"/>
      <c r="AH435" s="188"/>
      <c r="AI435" s="116"/>
      <c r="AJ435" s="116"/>
      <c r="AK435" s="116"/>
      <c r="AL435" s="116"/>
      <c r="AM435" s="116"/>
      <c r="AN435" s="116"/>
      <c r="AO435"/>
      <c r="AP435"/>
      <c r="AQ435" s="117"/>
      <c r="AR435" s="555"/>
      <c r="AS435" s="188"/>
      <c r="AT435" s="116"/>
      <c r="AU435" s="116"/>
      <c r="AV435" s="116"/>
      <c r="AW435" s="116"/>
      <c r="AX435" s="116"/>
      <c r="AY435" s="116"/>
      <c r="AZ435"/>
      <c r="BA435"/>
      <c r="BB435" s="117"/>
      <c r="BC435" s="555"/>
      <c r="BD435" s="236"/>
      <c r="BE435" s="237"/>
      <c r="BF435" s="237"/>
      <c r="BG435" s="237"/>
      <c r="BH435" s="237"/>
      <c r="BI435" s="237"/>
      <c r="BJ435" s="237"/>
      <c r="BK435" s="237"/>
      <c r="BL435" s="237"/>
      <c r="BM435" s="237"/>
      <c r="BN435" s="237"/>
      <c r="BO435" s="237"/>
      <c r="BP435" s="238"/>
      <c r="BQ435" s="248"/>
      <c r="BR435" s="249"/>
      <c r="BS435" s="555"/>
    </row>
    <row r="436" spans="1:71" s="186" customFormat="1" x14ac:dyDescent="0.25">
      <c r="A436" s="188"/>
      <c r="B436" s="116"/>
      <c r="C436" s="116"/>
      <c r="D436" s="116"/>
      <c r="E436" s="116"/>
      <c r="F436" s="116"/>
      <c r="G436" s="116"/>
      <c r="H436"/>
      <c r="I436"/>
      <c r="J436" s="117"/>
      <c r="K436" s="555"/>
      <c r="L436" s="188"/>
      <c r="M436" s="116"/>
      <c r="N436" s="116"/>
      <c r="O436" s="116"/>
      <c r="P436" s="116"/>
      <c r="Q436" s="116"/>
      <c r="R436" s="116"/>
      <c r="S436"/>
      <c r="T436"/>
      <c r="U436" s="117"/>
      <c r="V436" s="555"/>
      <c r="W436" s="188"/>
      <c r="X436" s="116"/>
      <c r="Y436" s="116"/>
      <c r="Z436" s="116"/>
      <c r="AA436" s="116"/>
      <c r="AB436" s="116"/>
      <c r="AC436" s="116"/>
      <c r="AD436"/>
      <c r="AE436"/>
      <c r="AF436" s="117"/>
      <c r="AG436" s="555"/>
      <c r="AH436" s="188"/>
      <c r="AI436" s="116"/>
      <c r="AJ436" s="116"/>
      <c r="AK436" s="116"/>
      <c r="AL436" s="116"/>
      <c r="AM436" s="116"/>
      <c r="AN436" s="116"/>
      <c r="AO436"/>
      <c r="AP436"/>
      <c r="AQ436" s="117"/>
      <c r="AR436" s="555"/>
      <c r="AS436" s="188"/>
      <c r="AT436" s="116"/>
      <c r="AU436" s="116"/>
      <c r="AV436" s="116"/>
      <c r="AW436" s="116"/>
      <c r="AX436" s="116"/>
      <c r="AY436" s="116"/>
      <c r="AZ436"/>
      <c r="BA436"/>
      <c r="BB436" s="117"/>
      <c r="BC436" s="555"/>
      <c r="BD436" s="236"/>
      <c r="BE436" s="237"/>
      <c r="BF436" s="237"/>
      <c r="BG436" s="237"/>
      <c r="BH436" s="237"/>
      <c r="BI436" s="237"/>
      <c r="BJ436" s="237"/>
      <c r="BK436" s="237"/>
      <c r="BL436" s="237"/>
      <c r="BM436" s="237"/>
      <c r="BN436" s="237"/>
      <c r="BO436" s="237"/>
      <c r="BP436" s="238"/>
      <c r="BQ436" s="248"/>
      <c r="BR436" s="249"/>
      <c r="BS436" s="555"/>
    </row>
    <row r="437" spans="1:71" s="186" customFormat="1" x14ac:dyDescent="0.25">
      <c r="A437" s="188"/>
      <c r="B437" s="116" t="s">
        <v>600</v>
      </c>
      <c r="C437" s="116"/>
      <c r="D437" s="116"/>
      <c r="E437" s="123" t="s">
        <v>604</v>
      </c>
      <c r="F437" s="123"/>
      <c r="G437" s="116"/>
      <c r="H437"/>
      <c r="I437"/>
      <c r="J437" s="117"/>
      <c r="K437" s="555"/>
      <c r="L437" s="188"/>
      <c r="M437" s="116"/>
      <c r="N437" s="116"/>
      <c r="O437" s="116"/>
      <c r="P437" s="123"/>
      <c r="Q437" s="123"/>
      <c r="R437" s="116"/>
      <c r="S437"/>
      <c r="T437"/>
      <c r="U437" s="117"/>
      <c r="V437" s="555"/>
      <c r="W437" s="188"/>
      <c r="X437" s="116"/>
      <c r="Y437" s="116"/>
      <c r="Z437" s="116"/>
      <c r="AA437" s="123"/>
      <c r="AB437" s="123"/>
      <c r="AC437" s="116"/>
      <c r="AD437"/>
      <c r="AE437"/>
      <c r="AF437" s="117"/>
      <c r="AG437" s="555"/>
      <c r="AH437" s="188"/>
      <c r="AI437" s="116"/>
      <c r="AJ437" s="116"/>
      <c r="AK437" s="116"/>
      <c r="AL437" s="123"/>
      <c r="AM437" s="123"/>
      <c r="AN437" s="116"/>
      <c r="AO437"/>
      <c r="AP437"/>
      <c r="AQ437" s="117"/>
      <c r="AR437" s="555"/>
      <c r="AS437" s="188"/>
      <c r="AT437" s="116"/>
      <c r="AU437" s="116"/>
      <c r="AV437" s="116"/>
      <c r="AW437" s="123"/>
      <c r="AX437" s="123"/>
      <c r="AY437" s="116"/>
      <c r="AZ437"/>
      <c r="BA437"/>
      <c r="BB437" s="117"/>
      <c r="BC437" s="555"/>
      <c r="BD437" s="236"/>
      <c r="BE437" s="237"/>
      <c r="BF437" s="237"/>
      <c r="BG437" s="237"/>
      <c r="BH437" s="239"/>
      <c r="BI437" s="239"/>
      <c r="BJ437" s="237"/>
      <c r="BK437" s="237"/>
      <c r="BL437" s="237"/>
      <c r="BM437" s="237"/>
      <c r="BN437" s="237"/>
      <c r="BO437" s="237"/>
      <c r="BP437" s="238"/>
      <c r="BQ437" s="248"/>
      <c r="BR437" s="249"/>
      <c r="BS437" s="555"/>
    </row>
    <row r="438" spans="1:71" s="186" customFormat="1" ht="18.75" x14ac:dyDescent="0.3">
      <c r="A438" s="188"/>
      <c r="B438" s="124" t="s">
        <v>358</v>
      </c>
      <c r="C438" s="124"/>
      <c r="D438" s="125"/>
      <c r="E438" s="125" t="s">
        <v>603</v>
      </c>
      <c r="F438" s="125"/>
      <c r="G438" s="116"/>
      <c r="H438"/>
      <c r="I438"/>
      <c r="J438" s="117"/>
      <c r="K438" s="555"/>
      <c r="L438" s="188"/>
      <c r="M438" s="124" t="s">
        <v>358</v>
      </c>
      <c r="N438" s="124"/>
      <c r="O438" s="125"/>
      <c r="P438" s="125" t="s">
        <v>359</v>
      </c>
      <c r="Q438" s="125"/>
      <c r="R438" s="116"/>
      <c r="S438"/>
      <c r="T438"/>
      <c r="U438" s="117"/>
      <c r="V438" s="555"/>
      <c r="W438" s="188"/>
      <c r="X438" s="124" t="s">
        <v>358</v>
      </c>
      <c r="Y438" s="124"/>
      <c r="Z438" s="125"/>
      <c r="AA438" s="125" t="s">
        <v>359</v>
      </c>
      <c r="AB438" s="125"/>
      <c r="AC438" s="116"/>
      <c r="AD438"/>
      <c r="AE438"/>
      <c r="AF438" s="117"/>
      <c r="AG438" s="555"/>
      <c r="AH438" s="188"/>
      <c r="AI438" s="124" t="s">
        <v>358</v>
      </c>
      <c r="AJ438" s="124"/>
      <c r="AK438" s="125"/>
      <c r="AL438" s="125" t="s">
        <v>359</v>
      </c>
      <c r="AM438" s="125"/>
      <c r="AN438" s="116"/>
      <c r="AO438"/>
      <c r="AP438"/>
      <c r="AQ438" s="117"/>
      <c r="AR438" s="555"/>
      <c r="AS438" s="188"/>
      <c r="AT438" s="124" t="s">
        <v>358</v>
      </c>
      <c r="AU438" s="124"/>
      <c r="AV438" s="125"/>
      <c r="AW438" s="125" t="s">
        <v>359</v>
      </c>
      <c r="AX438" s="125"/>
      <c r="AY438" s="116"/>
      <c r="AZ438"/>
      <c r="BA438"/>
      <c r="BB438" s="117"/>
      <c r="BC438" s="555"/>
      <c r="BD438" s="236"/>
      <c r="BE438" s="240" t="s">
        <v>358</v>
      </c>
      <c r="BF438" s="240"/>
      <c r="BG438" s="241"/>
      <c r="BH438" s="241" t="s">
        <v>359</v>
      </c>
      <c r="BI438" s="241"/>
      <c r="BJ438" s="237"/>
      <c r="BK438" s="237"/>
      <c r="BL438" s="237"/>
      <c r="BM438" s="237"/>
      <c r="BN438" s="237"/>
      <c r="BO438" s="237"/>
      <c r="BP438" s="238"/>
      <c r="BQ438" s="248"/>
      <c r="BR438" s="249"/>
      <c r="BS438" s="555"/>
    </row>
    <row r="439" spans="1:71" s="186" customFormat="1" x14ac:dyDescent="0.25">
      <c r="A439" s="188"/>
      <c r="B439" s="116"/>
      <c r="C439" s="116"/>
      <c r="D439" s="116"/>
      <c r="E439" s="116"/>
      <c r="F439" s="116"/>
      <c r="G439" s="116"/>
      <c r="H439" s="116"/>
      <c r="I439" s="116"/>
      <c r="J439" s="117"/>
      <c r="K439" s="555"/>
      <c r="L439" s="188"/>
      <c r="M439" s="116"/>
      <c r="N439" s="116"/>
      <c r="O439" s="116"/>
      <c r="P439" s="116"/>
      <c r="Q439" s="116"/>
      <c r="R439" s="116"/>
      <c r="S439" s="116"/>
      <c r="T439" s="116"/>
      <c r="U439" s="117"/>
      <c r="V439" s="555"/>
      <c r="W439" s="188"/>
      <c r="X439" s="116"/>
      <c r="Y439" s="116"/>
      <c r="Z439" s="116"/>
      <c r="AA439" s="116"/>
      <c r="AB439" s="116"/>
      <c r="AC439" s="116"/>
      <c r="AD439" s="116"/>
      <c r="AE439" s="116"/>
      <c r="AF439" s="117"/>
      <c r="AG439" s="555"/>
      <c r="AH439" s="188"/>
      <c r="AI439" s="116"/>
      <c r="AJ439" s="116"/>
      <c r="AK439" s="116"/>
      <c r="AL439" s="116"/>
      <c r="AM439" s="116"/>
      <c r="AN439" s="116"/>
      <c r="AO439" s="116"/>
      <c r="AP439" s="116"/>
      <c r="AQ439" s="117"/>
      <c r="AR439" s="555"/>
      <c r="AS439" s="188"/>
      <c r="AT439" s="116"/>
      <c r="AU439" s="116"/>
      <c r="AV439" s="116"/>
      <c r="AW439" s="116"/>
      <c r="AX439" s="116"/>
      <c r="AY439" s="116"/>
      <c r="AZ439" s="116"/>
      <c r="BA439" s="116"/>
      <c r="BB439" s="117"/>
      <c r="BC439" s="555"/>
      <c r="BD439" s="236"/>
      <c r="BE439" s="237"/>
      <c r="BF439" s="237"/>
      <c r="BG439" s="237"/>
      <c r="BH439" s="237"/>
      <c r="BI439" s="237"/>
      <c r="BJ439" s="237"/>
      <c r="BK439" s="237"/>
      <c r="BL439" s="237"/>
      <c r="BM439" s="237"/>
      <c r="BN439" s="237"/>
      <c r="BO439" s="237"/>
      <c r="BP439" s="238"/>
      <c r="BQ439" s="248"/>
      <c r="BR439" s="249"/>
      <c r="BS439" s="555"/>
    </row>
    <row r="440" spans="1:71" s="186" customFormat="1" x14ac:dyDescent="0.25">
      <c r="A440" s="558"/>
      <c r="B440" s="558"/>
      <c r="C440" s="558"/>
      <c r="D440" s="558"/>
      <c r="E440" s="558"/>
      <c r="F440" s="558"/>
      <c r="G440" s="558"/>
      <c r="H440" s="558"/>
      <c r="I440" s="558"/>
      <c r="J440" s="558"/>
      <c r="K440" s="558"/>
      <c r="L440" s="558"/>
      <c r="M440" s="558"/>
      <c r="N440" s="558"/>
      <c r="O440" s="558"/>
      <c r="P440" s="558"/>
      <c r="Q440" s="558"/>
      <c r="R440" s="558"/>
      <c r="S440" s="558"/>
      <c r="T440" s="558"/>
      <c r="U440" s="558"/>
      <c r="V440" s="558"/>
      <c r="W440" s="558"/>
      <c r="X440" s="558"/>
      <c r="Y440" s="558"/>
      <c r="Z440" s="558"/>
      <c r="AA440" s="558"/>
      <c r="AB440" s="558"/>
      <c r="AC440" s="558"/>
      <c r="AD440" s="558"/>
      <c r="AE440" s="558"/>
      <c r="AF440" s="558"/>
      <c r="AG440" s="558"/>
      <c r="AH440" s="558"/>
      <c r="AI440" s="558"/>
      <c r="AJ440" s="558"/>
      <c r="AK440" s="558"/>
      <c r="AL440" s="558"/>
      <c r="AM440" s="558"/>
      <c r="AN440" s="558"/>
      <c r="AO440" s="558"/>
      <c r="AP440" s="558"/>
      <c r="AQ440" s="558"/>
      <c r="AR440" s="558"/>
      <c r="AS440" s="558"/>
      <c r="AT440" s="558"/>
      <c r="AU440" s="558"/>
      <c r="AV440" s="558"/>
      <c r="AW440" s="558"/>
      <c r="AX440" s="558"/>
      <c r="AY440" s="558"/>
      <c r="AZ440" s="558"/>
      <c r="BA440" s="558"/>
      <c r="BB440" s="558"/>
      <c r="BC440" s="558"/>
      <c r="BD440" s="558"/>
      <c r="BE440" s="558"/>
      <c r="BF440" s="558"/>
      <c r="BG440" s="558"/>
      <c r="BH440" s="558"/>
      <c r="BI440" s="558"/>
      <c r="BJ440" s="558"/>
      <c r="BK440" s="558"/>
      <c r="BL440" s="558"/>
      <c r="BM440" s="558"/>
      <c r="BN440" s="558"/>
      <c r="BO440" s="558"/>
      <c r="BP440" s="558"/>
      <c r="BQ440" s="558"/>
      <c r="BR440" s="559"/>
      <c r="BS440" s="250"/>
    </row>
    <row r="441" spans="1:71" ht="15.75" thickBot="1" x14ac:dyDescent="0.3">
      <c r="A441" s="188"/>
      <c r="B441" s="116"/>
      <c r="C441" s="116"/>
      <c r="D441" s="116"/>
      <c r="E441" s="116"/>
      <c r="F441" s="116"/>
      <c r="G441" s="116"/>
      <c r="H441" s="116"/>
      <c r="I441" s="116"/>
      <c r="J441" s="116"/>
      <c r="K441" s="555"/>
      <c r="L441" s="188"/>
      <c r="M441" s="116"/>
      <c r="N441" s="116"/>
      <c r="O441" s="116"/>
      <c r="P441" s="116"/>
      <c r="Q441" s="116"/>
      <c r="R441" s="116"/>
      <c r="S441" s="116"/>
      <c r="T441" s="116"/>
      <c r="U441" s="116"/>
      <c r="V441" s="555"/>
      <c r="W441" s="188"/>
      <c r="X441" s="116"/>
      <c r="Y441" s="116"/>
      <c r="Z441" s="116"/>
      <c r="AA441" s="116"/>
      <c r="AB441" s="116"/>
      <c r="AC441" s="116"/>
      <c r="AD441" s="116"/>
      <c r="AE441" s="116"/>
      <c r="AF441" s="116"/>
      <c r="AG441" s="555"/>
      <c r="AH441" s="188"/>
      <c r="AI441" s="116"/>
      <c r="AJ441" s="116"/>
      <c r="AK441" s="116"/>
      <c r="AL441" s="116"/>
      <c r="AM441" s="116"/>
      <c r="AN441" s="116"/>
      <c r="AO441" s="116"/>
      <c r="AP441" s="116"/>
      <c r="AQ441" s="116"/>
      <c r="AR441" s="555"/>
      <c r="AS441" s="188"/>
      <c r="AT441" s="116"/>
      <c r="AU441" s="116"/>
      <c r="AV441" s="116"/>
      <c r="AW441" s="116"/>
      <c r="AX441" s="116"/>
      <c r="AY441" s="116"/>
      <c r="AZ441" s="116"/>
      <c r="BA441" s="116"/>
      <c r="BB441" s="116"/>
      <c r="BC441" s="555"/>
      <c r="BD441" s="236"/>
      <c r="BE441" s="237"/>
      <c r="BF441" s="237"/>
      <c r="BG441" s="237"/>
      <c r="BH441" s="237"/>
      <c r="BI441" s="237"/>
      <c r="BJ441" s="237"/>
      <c r="BK441" s="237"/>
      <c r="BL441" s="237"/>
      <c r="BM441" s="237"/>
      <c r="BN441" s="237"/>
      <c r="BO441" s="237"/>
      <c r="BP441" s="237"/>
      <c r="BQ441" s="245"/>
      <c r="BR441" s="249"/>
      <c r="BS441" s="555"/>
    </row>
    <row r="442" spans="1:71" ht="15.75" customHeight="1" thickBot="1" x14ac:dyDescent="0.3">
      <c r="A442" s="188"/>
      <c r="B442" s="569" t="s">
        <v>399</v>
      </c>
      <c r="C442" s="570"/>
      <c r="D442" s="571" t="s">
        <v>440</v>
      </c>
      <c r="E442" s="572"/>
      <c r="F442" s="572"/>
      <c r="G442" s="573"/>
      <c r="H442"/>
      <c r="I442"/>
      <c r="J442" s="117"/>
      <c r="K442" s="555"/>
      <c r="L442" s="188"/>
      <c r="M442" s="569" t="s">
        <v>399</v>
      </c>
      <c r="N442" s="570"/>
      <c r="O442" s="571" t="s">
        <v>440</v>
      </c>
      <c r="P442" s="572"/>
      <c r="Q442" s="572"/>
      <c r="R442" s="573"/>
      <c r="S442"/>
      <c r="T442"/>
      <c r="U442" s="117"/>
      <c r="V442" s="555"/>
      <c r="W442" s="188"/>
      <c r="X442" s="569" t="s">
        <v>399</v>
      </c>
      <c r="Y442" s="570"/>
      <c r="Z442" s="571" t="s">
        <v>440</v>
      </c>
      <c r="AA442" s="572"/>
      <c r="AB442" s="572"/>
      <c r="AC442" s="573"/>
      <c r="AD442"/>
      <c r="AE442"/>
      <c r="AF442" s="117"/>
      <c r="AG442" s="555"/>
      <c r="AH442" s="188"/>
      <c r="AI442" s="569" t="s">
        <v>399</v>
      </c>
      <c r="AJ442" s="570"/>
      <c r="AK442" s="571" t="s">
        <v>440</v>
      </c>
      <c r="AL442" s="572"/>
      <c r="AM442" s="572"/>
      <c r="AN442" s="573"/>
      <c r="AO442"/>
      <c r="AP442"/>
      <c r="AQ442" s="117"/>
      <c r="AR442" s="555"/>
      <c r="AS442" s="188"/>
      <c r="AT442" s="569" t="s">
        <v>399</v>
      </c>
      <c r="AU442" s="570"/>
      <c r="AV442" s="571" t="s">
        <v>440</v>
      </c>
      <c r="AW442" s="572"/>
      <c r="AX442" s="572"/>
      <c r="AY442" s="573"/>
      <c r="AZ442"/>
      <c r="BA442"/>
      <c r="BB442" s="117"/>
      <c r="BC442" s="555"/>
      <c r="BD442" s="236"/>
      <c r="BE442" s="569" t="s">
        <v>399</v>
      </c>
      <c r="BF442" s="570"/>
      <c r="BG442" s="571" t="s">
        <v>440</v>
      </c>
      <c r="BH442" s="572"/>
      <c r="BI442" s="572"/>
      <c r="BJ442" s="573"/>
      <c r="BK442" s="237"/>
      <c r="BL442" s="237"/>
      <c r="BM442" s="237"/>
      <c r="BN442" s="237"/>
      <c r="BO442" s="237"/>
      <c r="BP442" s="238"/>
      <c r="BQ442" s="246"/>
      <c r="BR442" s="249"/>
      <c r="BS442" s="555"/>
    </row>
    <row r="443" spans="1:71" ht="54" customHeight="1" thickBot="1" x14ac:dyDescent="0.3">
      <c r="A443" s="188"/>
      <c r="B443" s="574" t="s">
        <v>446</v>
      </c>
      <c r="C443" s="575"/>
      <c r="D443" s="576" t="str">
        <f>'MRC CONTRATACIÓN - COVID19'!D58</f>
        <v>Posibilidad de omitir el seguimiento, control y publicidad al cumplimiento de las obligaciones del proveedor a cambio de beneficios particulares.</v>
      </c>
      <c r="E443" s="577"/>
      <c r="F443" s="577"/>
      <c r="G443" s="578"/>
      <c r="H443"/>
      <c r="I443"/>
      <c r="J443" s="117"/>
      <c r="K443" s="555"/>
      <c r="L443" s="188"/>
      <c r="M443" s="574" t="s">
        <v>446</v>
      </c>
      <c r="N443" s="575"/>
      <c r="O443" s="576" t="str">
        <f>$D443</f>
        <v>Posibilidad de omitir el seguimiento, control y publicidad al cumplimiento de las obligaciones del proveedor a cambio de beneficios particulares.</v>
      </c>
      <c r="P443" s="577"/>
      <c r="Q443" s="577"/>
      <c r="R443" s="578"/>
      <c r="S443"/>
      <c r="T443"/>
      <c r="U443" s="117"/>
      <c r="V443" s="555"/>
      <c r="W443" s="188"/>
      <c r="X443" s="574" t="s">
        <v>446</v>
      </c>
      <c r="Y443" s="575"/>
      <c r="Z443" s="576" t="str">
        <f>$D443</f>
        <v>Posibilidad de omitir el seguimiento, control y publicidad al cumplimiento de las obligaciones del proveedor a cambio de beneficios particulares.</v>
      </c>
      <c r="AA443" s="577"/>
      <c r="AB443" s="577"/>
      <c r="AC443" s="578"/>
      <c r="AD443"/>
      <c r="AE443"/>
      <c r="AF443" s="117"/>
      <c r="AG443" s="555"/>
      <c r="AH443" s="188"/>
      <c r="AI443" s="574" t="s">
        <v>446</v>
      </c>
      <c r="AJ443" s="575"/>
      <c r="AK443" s="576" t="str">
        <f>$D443</f>
        <v>Posibilidad de omitir el seguimiento, control y publicidad al cumplimiento de las obligaciones del proveedor a cambio de beneficios particulares.</v>
      </c>
      <c r="AL443" s="577"/>
      <c r="AM443" s="577"/>
      <c r="AN443" s="578"/>
      <c r="AO443"/>
      <c r="AP443"/>
      <c r="AQ443" s="117"/>
      <c r="AR443" s="555"/>
      <c r="AS443" s="188"/>
      <c r="AT443" s="574" t="s">
        <v>446</v>
      </c>
      <c r="AU443" s="575"/>
      <c r="AV443" s="576" t="str">
        <f>$D443</f>
        <v>Posibilidad de omitir el seguimiento, control y publicidad al cumplimiento de las obligaciones del proveedor a cambio de beneficios particulares.</v>
      </c>
      <c r="AW443" s="577"/>
      <c r="AX443" s="577"/>
      <c r="AY443" s="578"/>
      <c r="AZ443"/>
      <c r="BA443"/>
      <c r="BB443" s="117"/>
      <c r="BC443" s="555"/>
      <c r="BD443" s="236"/>
      <c r="BE443" s="574" t="s">
        <v>446</v>
      </c>
      <c r="BF443" s="575"/>
      <c r="BG443" s="576" t="str">
        <f>$D443</f>
        <v>Posibilidad de omitir el seguimiento, control y publicidad al cumplimiento de las obligaciones del proveedor a cambio de beneficios particulares.</v>
      </c>
      <c r="BH443" s="577"/>
      <c r="BI443" s="577"/>
      <c r="BJ443" s="578"/>
      <c r="BK443" s="237"/>
      <c r="BL443" s="237"/>
      <c r="BM443" s="237"/>
      <c r="BN443" s="237"/>
      <c r="BO443" s="237"/>
      <c r="BP443" s="238"/>
      <c r="BQ443" s="246"/>
      <c r="BR443" s="249"/>
      <c r="BS443" s="555"/>
    </row>
    <row r="444" spans="1:71" ht="15.75" customHeight="1" thickBot="1" x14ac:dyDescent="0.3">
      <c r="A444" s="188"/>
      <c r="B444" s="579" t="s">
        <v>401</v>
      </c>
      <c r="C444" s="580"/>
      <c r="D444" s="571" t="s">
        <v>601</v>
      </c>
      <c r="E444" s="572"/>
      <c r="F444" s="572"/>
      <c r="G444" s="573"/>
      <c r="H444"/>
      <c r="I444"/>
      <c r="J444" s="117"/>
      <c r="K444" s="555"/>
      <c r="L444" s="188"/>
      <c r="M444" s="579" t="s">
        <v>401</v>
      </c>
      <c r="N444" s="580"/>
      <c r="O444" s="571"/>
      <c r="P444" s="572"/>
      <c r="Q444" s="572"/>
      <c r="R444" s="573"/>
      <c r="S444"/>
      <c r="T444"/>
      <c r="U444" s="117"/>
      <c r="V444" s="555"/>
      <c r="W444" s="188"/>
      <c r="X444" s="579" t="s">
        <v>401</v>
      </c>
      <c r="Y444" s="580"/>
      <c r="Z444" s="571"/>
      <c r="AA444" s="572"/>
      <c r="AB444" s="572"/>
      <c r="AC444" s="573"/>
      <c r="AD444"/>
      <c r="AE444"/>
      <c r="AF444" s="117"/>
      <c r="AG444" s="555"/>
      <c r="AH444" s="188"/>
      <c r="AI444" s="579" t="s">
        <v>401</v>
      </c>
      <c r="AJ444" s="580"/>
      <c r="AK444" s="571"/>
      <c r="AL444" s="572"/>
      <c r="AM444" s="572"/>
      <c r="AN444" s="573"/>
      <c r="AO444"/>
      <c r="AP444"/>
      <c r="AQ444" s="117"/>
      <c r="AR444" s="555"/>
      <c r="AS444" s="188"/>
      <c r="AT444" s="579" t="s">
        <v>401</v>
      </c>
      <c r="AU444" s="580"/>
      <c r="AV444" s="571"/>
      <c r="AW444" s="572"/>
      <c r="AX444" s="572"/>
      <c r="AY444" s="573"/>
      <c r="AZ444"/>
      <c r="BA444"/>
      <c r="BB444" s="117"/>
      <c r="BC444" s="555"/>
      <c r="BD444" s="236"/>
      <c r="BE444" s="579" t="s">
        <v>401</v>
      </c>
      <c r="BF444" s="580"/>
      <c r="BG444" s="571"/>
      <c r="BH444" s="572"/>
      <c r="BI444" s="572"/>
      <c r="BJ444" s="573"/>
      <c r="BK444" s="237"/>
      <c r="BL444" s="237"/>
      <c r="BM444" s="237"/>
      <c r="BN444" s="237"/>
      <c r="BO444" s="237"/>
      <c r="BP444" s="238"/>
      <c r="BQ444" s="246"/>
      <c r="BR444" s="249"/>
      <c r="BS444" s="555"/>
    </row>
    <row r="445" spans="1:71" ht="15.75" customHeight="1" thickBot="1" x14ac:dyDescent="0.3">
      <c r="A445" s="188"/>
      <c r="B445" s="581" t="s">
        <v>402</v>
      </c>
      <c r="C445" s="582"/>
      <c r="D445" s="571" t="s">
        <v>600</v>
      </c>
      <c r="E445" s="572"/>
      <c r="F445" s="572"/>
      <c r="G445" s="573"/>
      <c r="H445"/>
      <c r="I445"/>
      <c r="J445" s="117"/>
      <c r="K445" s="555"/>
      <c r="L445" s="188"/>
      <c r="M445" s="581" t="s">
        <v>402</v>
      </c>
      <c r="N445" s="582"/>
      <c r="O445" s="571" t="s">
        <v>608</v>
      </c>
      <c r="P445" s="572"/>
      <c r="Q445" s="572"/>
      <c r="R445" s="573"/>
      <c r="S445"/>
      <c r="T445"/>
      <c r="U445" s="117"/>
      <c r="V445" s="555"/>
      <c r="W445" s="188"/>
      <c r="X445" s="581" t="s">
        <v>402</v>
      </c>
      <c r="Y445" s="582"/>
      <c r="Z445" s="616" t="s">
        <v>614</v>
      </c>
      <c r="AA445" s="617"/>
      <c r="AB445" s="617"/>
      <c r="AC445" s="618"/>
      <c r="AD445"/>
      <c r="AE445"/>
      <c r="AF445" s="117"/>
      <c r="AG445" s="555"/>
      <c r="AH445" s="188"/>
      <c r="AI445" s="581" t="s">
        <v>402</v>
      </c>
      <c r="AJ445" s="582"/>
      <c r="AK445" s="616" t="s">
        <v>606</v>
      </c>
      <c r="AL445" s="617"/>
      <c r="AM445" s="617"/>
      <c r="AN445" s="618"/>
      <c r="AO445"/>
      <c r="AP445"/>
      <c r="AQ445" s="117"/>
      <c r="AR445" s="555"/>
      <c r="AS445" s="188"/>
      <c r="AT445" s="581" t="s">
        <v>402</v>
      </c>
      <c r="AU445" s="582"/>
      <c r="AV445" s="571"/>
      <c r="AW445" s="572"/>
      <c r="AX445" s="572"/>
      <c r="AY445" s="573"/>
      <c r="AZ445"/>
      <c r="BA445"/>
      <c r="BB445" s="117"/>
      <c r="BC445" s="555"/>
      <c r="BD445" s="236"/>
      <c r="BE445" s="581" t="s">
        <v>402</v>
      </c>
      <c r="BF445" s="582"/>
      <c r="BG445" s="571"/>
      <c r="BH445" s="572"/>
      <c r="BI445" s="572"/>
      <c r="BJ445" s="573"/>
      <c r="BK445" s="237"/>
      <c r="BL445" s="237"/>
      <c r="BM445" s="237"/>
      <c r="BN445" s="237"/>
      <c r="BO445" s="237"/>
      <c r="BP445" s="238"/>
      <c r="BQ445" s="246"/>
      <c r="BR445" s="249"/>
      <c r="BS445" s="555"/>
    </row>
    <row r="446" spans="1:71" ht="15.75" thickBot="1" x14ac:dyDescent="0.3">
      <c r="A446" s="188"/>
      <c r="B446" s="583" t="s">
        <v>403</v>
      </c>
      <c r="C446" s="584"/>
      <c r="D446" s="571" t="s">
        <v>602</v>
      </c>
      <c r="E446" s="572"/>
      <c r="F446" s="572"/>
      <c r="G446" s="573"/>
      <c r="H446"/>
      <c r="I446"/>
      <c r="J446" s="117"/>
      <c r="K446" s="555"/>
      <c r="L446" s="188"/>
      <c r="M446" s="583" t="s">
        <v>403</v>
      </c>
      <c r="N446" s="584"/>
      <c r="O446" s="571"/>
      <c r="P446" s="572"/>
      <c r="Q446" s="572"/>
      <c r="R446" s="573"/>
      <c r="S446"/>
      <c r="T446"/>
      <c r="U446" s="117"/>
      <c r="V446" s="555"/>
      <c r="W446" s="188"/>
      <c r="X446" s="583" t="s">
        <v>403</v>
      </c>
      <c r="Y446" s="584"/>
      <c r="Z446" s="616" t="s">
        <v>602</v>
      </c>
      <c r="AA446" s="617"/>
      <c r="AB446" s="617"/>
      <c r="AC446" s="618"/>
      <c r="AD446"/>
      <c r="AE446"/>
      <c r="AF446" s="117"/>
      <c r="AG446" s="555"/>
      <c r="AH446" s="188"/>
      <c r="AI446" s="583" t="s">
        <v>403</v>
      </c>
      <c r="AJ446" s="584"/>
      <c r="AK446" s="571"/>
      <c r="AL446" s="572"/>
      <c r="AM446" s="572"/>
      <c r="AN446" s="573"/>
      <c r="AO446"/>
      <c r="AP446"/>
      <c r="AQ446" s="117"/>
      <c r="AR446" s="555"/>
      <c r="AS446" s="188"/>
      <c r="AT446" s="583" t="s">
        <v>403</v>
      </c>
      <c r="AU446" s="584"/>
      <c r="AV446" s="571"/>
      <c r="AW446" s="572"/>
      <c r="AX446" s="572"/>
      <c r="AY446" s="573"/>
      <c r="AZ446"/>
      <c r="BA446"/>
      <c r="BB446" s="117"/>
      <c r="BC446" s="555"/>
      <c r="BD446" s="236"/>
      <c r="BE446" s="583" t="s">
        <v>403</v>
      </c>
      <c r="BF446" s="584"/>
      <c r="BG446" s="571"/>
      <c r="BH446" s="572"/>
      <c r="BI446" s="572"/>
      <c r="BJ446" s="573"/>
      <c r="BK446" s="237"/>
      <c r="BL446" s="237"/>
      <c r="BM446" s="237"/>
      <c r="BN446" s="237"/>
      <c r="BO446" s="237"/>
      <c r="BP446" s="238"/>
      <c r="BQ446" s="246"/>
      <c r="BR446" s="249"/>
      <c r="BS446" s="555"/>
    </row>
    <row r="447" spans="1:71" x14ac:dyDescent="0.25">
      <c r="A447" s="188"/>
      <c r="B447" s="118"/>
      <c r="C447" s="116"/>
      <c r="D447" s="116"/>
      <c r="E447" s="116"/>
      <c r="F447" s="116"/>
      <c r="G447" s="116"/>
      <c r="H447" s="116"/>
      <c r="I447" s="116"/>
      <c r="J447" s="117"/>
      <c r="K447" s="555"/>
      <c r="L447" s="188"/>
      <c r="M447" s="118"/>
      <c r="N447" s="116"/>
      <c r="O447" s="116"/>
      <c r="P447" s="116"/>
      <c r="Q447" s="116"/>
      <c r="R447" s="116"/>
      <c r="S447" s="116"/>
      <c r="T447" s="116"/>
      <c r="U447" s="117"/>
      <c r="V447" s="555"/>
      <c r="W447" s="188"/>
      <c r="X447" s="118"/>
      <c r="Y447" s="116"/>
      <c r="Z447" s="116"/>
      <c r="AA447" s="116"/>
      <c r="AB447" s="116"/>
      <c r="AC447" s="116"/>
      <c r="AD447" s="116"/>
      <c r="AE447" s="116"/>
      <c r="AF447" s="117"/>
      <c r="AG447" s="555"/>
      <c r="AH447" s="188"/>
      <c r="AI447" s="118"/>
      <c r="AJ447" s="116"/>
      <c r="AK447" s="116"/>
      <c r="AL447" s="116"/>
      <c r="AM447" s="116"/>
      <c r="AN447" s="116"/>
      <c r="AO447" s="116"/>
      <c r="AP447" s="116"/>
      <c r="AQ447" s="117"/>
      <c r="AR447" s="555"/>
      <c r="AS447" s="188"/>
      <c r="AT447" s="118"/>
      <c r="AU447" s="116"/>
      <c r="AV447" s="116"/>
      <c r="AW447" s="116"/>
      <c r="AX447" s="116"/>
      <c r="AY447" s="116"/>
      <c r="AZ447" s="116"/>
      <c r="BA447" s="116"/>
      <c r="BB447" s="117"/>
      <c r="BC447" s="555"/>
      <c r="BD447" s="236"/>
      <c r="BE447" s="242"/>
      <c r="BF447" s="237"/>
      <c r="BG447" s="237"/>
      <c r="BH447" s="237"/>
      <c r="BI447" s="237"/>
      <c r="BJ447" s="237"/>
      <c r="BK447" s="237"/>
      <c r="BL447" s="237"/>
      <c r="BM447" s="237"/>
      <c r="BN447" s="237"/>
      <c r="BO447" s="237"/>
      <c r="BP447" s="238"/>
      <c r="BQ447" s="246"/>
      <c r="BR447" s="249"/>
      <c r="BS447" s="555"/>
    </row>
    <row r="448" spans="1:71" ht="15.75" thickBot="1" x14ac:dyDescent="0.3">
      <c r="A448" s="188"/>
      <c r="B448" s="116"/>
      <c r="C448" s="116"/>
      <c r="D448" s="116"/>
      <c r="E448" s="116"/>
      <c r="F448" s="116"/>
      <c r="G448" s="116"/>
      <c r="H448" s="116"/>
      <c r="I448" s="116"/>
      <c r="J448" s="117"/>
      <c r="K448" s="555"/>
      <c r="L448" s="188"/>
      <c r="M448" s="116"/>
      <c r="N448" s="116"/>
      <c r="O448" s="116"/>
      <c r="P448" s="116"/>
      <c r="Q448" s="116"/>
      <c r="R448" s="116"/>
      <c r="S448" s="116"/>
      <c r="T448" s="116"/>
      <c r="U448" s="117"/>
      <c r="V448" s="555"/>
      <c r="W448" s="188"/>
      <c r="X448" s="116"/>
      <c r="Y448" s="116"/>
      <c r="Z448" s="116"/>
      <c r="AA448" s="116"/>
      <c r="AB448" s="116"/>
      <c r="AC448" s="116"/>
      <c r="AD448" s="116"/>
      <c r="AE448" s="116"/>
      <c r="AF448" s="117"/>
      <c r="AG448" s="555"/>
      <c r="AH448" s="188"/>
      <c r="AI448" s="116"/>
      <c r="AJ448" s="116"/>
      <c r="AK448" s="116"/>
      <c r="AL448" s="116"/>
      <c r="AM448" s="116"/>
      <c r="AN448" s="116"/>
      <c r="AO448" s="116"/>
      <c r="AP448" s="116"/>
      <c r="AQ448" s="117"/>
      <c r="AR448" s="555"/>
      <c r="AS448" s="188"/>
      <c r="AT448" s="116"/>
      <c r="AU448" s="116"/>
      <c r="AV448" s="116"/>
      <c r="AW448" s="116"/>
      <c r="AX448" s="116"/>
      <c r="AY448" s="116"/>
      <c r="AZ448" s="116"/>
      <c r="BA448" s="116"/>
      <c r="BB448" s="117"/>
      <c r="BC448" s="555"/>
      <c r="BD448" s="236"/>
      <c r="BE448" s="237"/>
      <c r="BF448" s="237"/>
      <c r="BG448" s="237"/>
      <c r="BH448" s="237"/>
      <c r="BI448" s="237"/>
      <c r="BJ448" s="237"/>
      <c r="BK448" s="237"/>
      <c r="BL448" s="237"/>
      <c r="BM448" s="237"/>
      <c r="BN448" s="237"/>
      <c r="BO448" s="237"/>
      <c r="BP448" s="238"/>
      <c r="BQ448" s="246"/>
      <c r="BR448" s="249"/>
      <c r="BS448" s="555"/>
    </row>
    <row r="449" spans="1:71" s="186" customFormat="1" ht="15.75" thickBot="1" x14ac:dyDescent="0.3">
      <c r="A449" s="188"/>
      <c r="B449" s="585" t="s">
        <v>404</v>
      </c>
      <c r="C449" s="585" t="s">
        <v>439</v>
      </c>
      <c r="D449" s="587"/>
      <c r="E449" s="588"/>
      <c r="F449" s="589" t="s">
        <v>405</v>
      </c>
      <c r="G449" s="590"/>
      <c r="H449"/>
      <c r="I449"/>
      <c r="J449" s="117"/>
      <c r="K449" s="555"/>
      <c r="L449" s="188"/>
      <c r="M449" s="619" t="s">
        <v>404</v>
      </c>
      <c r="N449" s="585" t="s">
        <v>439</v>
      </c>
      <c r="O449" s="587"/>
      <c r="P449" s="588"/>
      <c r="Q449" s="589" t="s">
        <v>405</v>
      </c>
      <c r="R449" s="590"/>
      <c r="S449"/>
      <c r="T449"/>
      <c r="U449" s="117"/>
      <c r="V449" s="555"/>
      <c r="W449" s="188"/>
      <c r="X449" s="619" t="s">
        <v>404</v>
      </c>
      <c r="Y449" s="585" t="s">
        <v>439</v>
      </c>
      <c r="Z449" s="587"/>
      <c r="AA449" s="588"/>
      <c r="AB449" s="589" t="s">
        <v>405</v>
      </c>
      <c r="AC449" s="590"/>
      <c r="AD449"/>
      <c r="AE449"/>
      <c r="AF449" s="117"/>
      <c r="AG449" s="555"/>
      <c r="AH449" s="188"/>
      <c r="AI449" s="619" t="s">
        <v>404</v>
      </c>
      <c r="AJ449" s="585" t="s">
        <v>439</v>
      </c>
      <c r="AK449" s="587"/>
      <c r="AL449" s="588"/>
      <c r="AM449" s="589" t="s">
        <v>405</v>
      </c>
      <c r="AN449" s="590"/>
      <c r="AO449"/>
      <c r="AP449"/>
      <c r="AQ449" s="117"/>
      <c r="AR449" s="555"/>
      <c r="AS449" s="188"/>
      <c r="AT449" s="619" t="s">
        <v>404</v>
      </c>
      <c r="AU449" s="585" t="s">
        <v>439</v>
      </c>
      <c r="AV449" s="587"/>
      <c r="AW449" s="588"/>
      <c r="AX449" s="589" t="s">
        <v>405</v>
      </c>
      <c r="AY449" s="590"/>
      <c r="AZ449"/>
      <c r="BA449"/>
      <c r="BB449" s="117"/>
      <c r="BC449" s="555"/>
      <c r="BD449" s="236"/>
      <c r="BE449" s="585" t="s">
        <v>404</v>
      </c>
      <c r="BF449" s="585" t="s">
        <v>439</v>
      </c>
      <c r="BG449" s="587"/>
      <c r="BH449" s="588"/>
      <c r="BI449" s="589" t="s">
        <v>405</v>
      </c>
      <c r="BJ449" s="590"/>
      <c r="BK449" s="237"/>
      <c r="BL449" s="237"/>
      <c r="BM449" s="237"/>
      <c r="BN449" s="237"/>
      <c r="BO449" s="237"/>
      <c r="BP449" s="238"/>
      <c r="BQ449" s="246"/>
      <c r="BR449" s="249"/>
      <c r="BS449" s="555"/>
    </row>
    <row r="450" spans="1:71" s="186" customFormat="1" ht="30.75" customHeight="1" thickBot="1" x14ac:dyDescent="0.3">
      <c r="A450" s="188"/>
      <c r="B450" s="586"/>
      <c r="C450" s="591" t="s">
        <v>406</v>
      </c>
      <c r="D450" s="592"/>
      <c r="E450" s="593"/>
      <c r="F450" s="126" t="s">
        <v>434</v>
      </c>
      <c r="G450" s="127" t="s">
        <v>435</v>
      </c>
      <c r="H450"/>
      <c r="I450"/>
      <c r="J450" s="117"/>
      <c r="K450" s="555"/>
      <c r="L450" s="188"/>
      <c r="M450" s="620"/>
      <c r="N450" s="591" t="s">
        <v>406</v>
      </c>
      <c r="O450" s="621"/>
      <c r="P450" s="622"/>
      <c r="Q450" s="126" t="s">
        <v>434</v>
      </c>
      <c r="R450" s="127" t="s">
        <v>435</v>
      </c>
      <c r="S450"/>
      <c r="T450"/>
      <c r="U450" s="117"/>
      <c r="V450" s="555"/>
      <c r="W450" s="188"/>
      <c r="X450" s="620"/>
      <c r="Y450" s="591" t="s">
        <v>406</v>
      </c>
      <c r="Z450" s="621"/>
      <c r="AA450" s="622"/>
      <c r="AB450" s="126" t="s">
        <v>434</v>
      </c>
      <c r="AC450" s="127" t="s">
        <v>435</v>
      </c>
      <c r="AD450"/>
      <c r="AE450"/>
      <c r="AF450" s="117"/>
      <c r="AG450" s="555"/>
      <c r="AH450" s="188"/>
      <c r="AI450" s="620"/>
      <c r="AJ450" s="591" t="s">
        <v>406</v>
      </c>
      <c r="AK450" s="621"/>
      <c r="AL450" s="622"/>
      <c r="AM450" s="126" t="s">
        <v>434</v>
      </c>
      <c r="AN450" s="127" t="s">
        <v>435</v>
      </c>
      <c r="AO450"/>
      <c r="AP450"/>
      <c r="AQ450" s="117"/>
      <c r="AR450" s="555"/>
      <c r="AS450" s="188"/>
      <c r="AT450" s="620"/>
      <c r="AU450" s="591" t="s">
        <v>406</v>
      </c>
      <c r="AV450" s="621"/>
      <c r="AW450" s="622"/>
      <c r="AX450" s="126" t="s">
        <v>434</v>
      </c>
      <c r="AY450" s="127" t="s">
        <v>435</v>
      </c>
      <c r="AZ450"/>
      <c r="BA450"/>
      <c r="BB450" s="117"/>
      <c r="BC450" s="555"/>
      <c r="BD450" s="236"/>
      <c r="BE450" s="586"/>
      <c r="BF450" s="591" t="s">
        <v>406</v>
      </c>
      <c r="BG450" s="592"/>
      <c r="BH450" s="593"/>
      <c r="BI450" s="126" t="s">
        <v>434</v>
      </c>
      <c r="BJ450" s="127" t="s">
        <v>435</v>
      </c>
      <c r="BK450" s="237"/>
      <c r="BL450" s="237"/>
      <c r="BM450" s="237"/>
      <c r="BN450" s="237"/>
      <c r="BO450" s="237"/>
      <c r="BP450" s="238"/>
      <c r="BQ450" s="246"/>
      <c r="BR450" s="249"/>
      <c r="BS450" s="555"/>
    </row>
    <row r="451" spans="1:71" s="186" customFormat="1" ht="21.75" customHeight="1" thickBot="1" x14ac:dyDescent="0.3">
      <c r="A451" s="188"/>
      <c r="B451" s="128">
        <v>1</v>
      </c>
      <c r="C451" s="594" t="s">
        <v>407</v>
      </c>
      <c r="D451" s="595"/>
      <c r="E451" s="596"/>
      <c r="F451" s="131" t="s">
        <v>434</v>
      </c>
      <c r="G451" s="131"/>
      <c r="H451">
        <f t="shared" ref="H451:H467" si="274">IF(F451="SI",1,0)</f>
        <v>1</v>
      </c>
      <c r="I451">
        <f>IF(G451="NO",1,0)</f>
        <v>0</v>
      </c>
      <c r="J451" s="117"/>
      <c r="K451" s="555"/>
      <c r="L451" s="188"/>
      <c r="M451" s="128">
        <v>1</v>
      </c>
      <c r="N451" s="594" t="s">
        <v>407</v>
      </c>
      <c r="O451" s="595"/>
      <c r="P451" s="596"/>
      <c r="Q451" s="131"/>
      <c r="R451" s="131"/>
      <c r="S451">
        <f t="shared" ref="S451:S467" si="275">IF(Q451="SI",1,0)</f>
        <v>0</v>
      </c>
      <c r="T451">
        <f>IF(R451="NO",1,0)</f>
        <v>0</v>
      </c>
      <c r="U451" s="117"/>
      <c r="V451" s="555"/>
      <c r="W451" s="188"/>
      <c r="X451" s="128">
        <v>1</v>
      </c>
      <c r="Y451" s="594" t="s">
        <v>407</v>
      </c>
      <c r="Z451" s="595"/>
      <c r="AA451" s="596"/>
      <c r="AB451" s="131"/>
      <c r="AC451" s="131" t="s">
        <v>435</v>
      </c>
      <c r="AD451">
        <f t="shared" ref="AD451:AD468" si="276">IF(AB451="SI",1,0)</f>
        <v>0</v>
      </c>
      <c r="AE451">
        <f>IF(AC451="NO",1,0)</f>
        <v>1</v>
      </c>
      <c r="AF451" s="117"/>
      <c r="AG451" s="555"/>
      <c r="AH451" s="188"/>
      <c r="AI451" s="128">
        <v>1</v>
      </c>
      <c r="AJ451" s="594" t="s">
        <v>407</v>
      </c>
      <c r="AK451" s="595"/>
      <c r="AL451" s="596"/>
      <c r="AM451" s="131" t="s">
        <v>434</v>
      </c>
      <c r="AN451" s="131"/>
      <c r="AO451">
        <f t="shared" ref="AO451:AO468" si="277">IF(AM451="SI",1,0)</f>
        <v>1</v>
      </c>
      <c r="AP451">
        <f>IF(AN451="NO",1,0)</f>
        <v>0</v>
      </c>
      <c r="AQ451" s="117"/>
      <c r="AR451" s="555"/>
      <c r="AS451" s="188"/>
      <c r="AT451" s="128">
        <v>1</v>
      </c>
      <c r="AU451" s="594" t="s">
        <v>407</v>
      </c>
      <c r="AV451" s="595"/>
      <c r="AW451" s="596"/>
      <c r="AX451" s="131" t="s">
        <v>434</v>
      </c>
      <c r="AY451" s="131"/>
      <c r="AZ451">
        <f t="shared" ref="AZ451:AZ467" si="278">IF(AX451="SI",1,0)</f>
        <v>1</v>
      </c>
      <c r="BA451">
        <f>IF(AY451="NO",1,0)</f>
        <v>0</v>
      </c>
      <c r="BB451" s="117"/>
      <c r="BC451" s="555"/>
      <c r="BD451" s="236"/>
      <c r="BE451" s="128">
        <v>1</v>
      </c>
      <c r="BF451" s="594" t="s">
        <v>407</v>
      </c>
      <c r="BG451" s="595"/>
      <c r="BH451" s="596"/>
      <c r="BI451" s="131" t="str">
        <f>IF($BQ451=1,"SI","")</f>
        <v>SI</v>
      </c>
      <c r="BJ451" s="131" t="str">
        <f>IF($BQ451=0,"NO","")</f>
        <v/>
      </c>
      <c r="BK451" s="237">
        <f t="shared" ref="BK451:BK457" si="279">H451</f>
        <v>1</v>
      </c>
      <c r="BL451" s="237">
        <f t="shared" ref="BL451:BL457" si="280">S451</f>
        <v>0</v>
      </c>
      <c r="BM451" s="237">
        <f t="shared" ref="BM451:BM457" si="281">AD451</f>
        <v>0</v>
      </c>
      <c r="BN451" s="237">
        <f t="shared" ref="BN451:BN457" si="282">AO451</f>
        <v>1</v>
      </c>
      <c r="BO451" s="237">
        <f t="shared" ref="BO451:BO457" si="283">AZ451</f>
        <v>1</v>
      </c>
      <c r="BP451" s="244">
        <f t="shared" ref="BP451:BP457" si="284">COUNTIF(BK451:BO451,1)</f>
        <v>3</v>
      </c>
      <c r="BQ451" s="247">
        <f t="shared" ref="BQ451:BQ469" si="285">IF(BP451&gt;=3,1,0)</f>
        <v>1</v>
      </c>
      <c r="BR451" s="249"/>
      <c r="BS451" s="555"/>
    </row>
    <row r="452" spans="1:71" s="186" customFormat="1" ht="21.75" customHeight="1" thickBot="1" x14ac:dyDescent="0.3">
      <c r="A452" s="188"/>
      <c r="B452" s="129">
        <v>2</v>
      </c>
      <c r="C452" s="560" t="s">
        <v>408</v>
      </c>
      <c r="D452" s="561"/>
      <c r="E452" s="562"/>
      <c r="F452" s="132" t="s">
        <v>434</v>
      </c>
      <c r="G452" s="133"/>
      <c r="H452">
        <f t="shared" si="274"/>
        <v>1</v>
      </c>
      <c r="I452">
        <f t="shared" ref="I452:I467" si="286">IF(G452="SI",1,0)</f>
        <v>0</v>
      </c>
      <c r="J452" s="117"/>
      <c r="K452" s="555"/>
      <c r="L452" s="188"/>
      <c r="M452" s="129">
        <v>2</v>
      </c>
      <c r="N452" s="560" t="s">
        <v>408</v>
      </c>
      <c r="O452" s="561"/>
      <c r="P452" s="562"/>
      <c r="Q452" s="132"/>
      <c r="R452" s="133"/>
      <c r="S452">
        <f t="shared" si="275"/>
        <v>0</v>
      </c>
      <c r="T452">
        <f t="shared" ref="T452:T467" si="287">IF(R452="SI",1,0)</f>
        <v>0</v>
      </c>
      <c r="U452" s="117"/>
      <c r="V452" s="555"/>
      <c r="W452" s="188"/>
      <c r="X452" s="129">
        <v>2</v>
      </c>
      <c r="Y452" s="560" t="s">
        <v>408</v>
      </c>
      <c r="Z452" s="561"/>
      <c r="AA452" s="562"/>
      <c r="AB452" s="132"/>
      <c r="AC452" s="133" t="s">
        <v>435</v>
      </c>
      <c r="AD452">
        <f t="shared" si="276"/>
        <v>0</v>
      </c>
      <c r="AE452">
        <f t="shared" ref="AE452:AE467" si="288">IF(AC452="SI",1,0)</f>
        <v>0</v>
      </c>
      <c r="AF452" s="117"/>
      <c r="AG452" s="555"/>
      <c r="AH452" s="188"/>
      <c r="AI452" s="129">
        <v>2</v>
      </c>
      <c r="AJ452" s="560" t="s">
        <v>408</v>
      </c>
      <c r="AK452" s="561"/>
      <c r="AL452" s="562"/>
      <c r="AM452" s="132"/>
      <c r="AN452" s="133" t="s">
        <v>435</v>
      </c>
      <c r="AO452">
        <f t="shared" si="277"/>
        <v>0</v>
      </c>
      <c r="AP452">
        <f t="shared" ref="AP452:AP467" si="289">IF(AN452="SI",1,0)</f>
        <v>0</v>
      </c>
      <c r="AQ452" s="117"/>
      <c r="AR452" s="555"/>
      <c r="AS452" s="188"/>
      <c r="AT452" s="129">
        <v>2</v>
      </c>
      <c r="AU452" s="560" t="s">
        <v>408</v>
      </c>
      <c r="AV452" s="561"/>
      <c r="AW452" s="562"/>
      <c r="AX452" s="132" t="s">
        <v>434</v>
      </c>
      <c r="AY452" s="133"/>
      <c r="AZ452">
        <f t="shared" si="278"/>
        <v>1</v>
      </c>
      <c r="BA452">
        <f t="shared" ref="BA452:BA468" si="290">IF(AY452="SI",1,0)</f>
        <v>0</v>
      </c>
      <c r="BB452" s="117"/>
      <c r="BC452" s="555"/>
      <c r="BD452" s="236"/>
      <c r="BE452" s="129">
        <v>2</v>
      </c>
      <c r="BF452" s="560" t="s">
        <v>408</v>
      </c>
      <c r="BG452" s="561"/>
      <c r="BH452" s="562"/>
      <c r="BI452" s="131" t="str">
        <f t="shared" ref="BI452:BI469" si="291">IF($BQ452=1,"SI","")</f>
        <v/>
      </c>
      <c r="BJ452" s="131" t="str">
        <f t="shared" ref="BJ452:BJ469" si="292">IF($BQ452=0,"NO","")</f>
        <v>NO</v>
      </c>
      <c r="BK452" s="237">
        <f t="shared" si="279"/>
        <v>1</v>
      </c>
      <c r="BL452" s="237">
        <f t="shared" si="280"/>
        <v>0</v>
      </c>
      <c r="BM452" s="237">
        <f t="shared" si="281"/>
        <v>0</v>
      </c>
      <c r="BN452" s="237">
        <f t="shared" si="282"/>
        <v>0</v>
      </c>
      <c r="BO452" s="237">
        <f t="shared" si="283"/>
        <v>1</v>
      </c>
      <c r="BP452" s="244">
        <f t="shared" si="284"/>
        <v>2</v>
      </c>
      <c r="BQ452" s="247">
        <f t="shared" si="285"/>
        <v>0</v>
      </c>
      <c r="BR452" s="249"/>
      <c r="BS452" s="555"/>
    </row>
    <row r="453" spans="1:71" s="186" customFormat="1" ht="21.75" customHeight="1" thickBot="1" x14ac:dyDescent="0.3">
      <c r="A453" s="188"/>
      <c r="B453" s="129">
        <v>3</v>
      </c>
      <c r="C453" s="560" t="s">
        <v>409</v>
      </c>
      <c r="D453" s="561"/>
      <c r="E453" s="562"/>
      <c r="F453" s="132"/>
      <c r="G453" s="133" t="s">
        <v>435</v>
      </c>
      <c r="H453">
        <f t="shared" si="274"/>
        <v>0</v>
      </c>
      <c r="I453">
        <f t="shared" si="286"/>
        <v>0</v>
      </c>
      <c r="J453" s="117"/>
      <c r="K453" s="555"/>
      <c r="L453" s="188"/>
      <c r="M453" s="129">
        <v>3</v>
      </c>
      <c r="N453" s="560" t="s">
        <v>409</v>
      </c>
      <c r="O453" s="561"/>
      <c r="P453" s="562"/>
      <c r="Q453" s="132"/>
      <c r="R453" s="133"/>
      <c r="S453">
        <f t="shared" si="275"/>
        <v>0</v>
      </c>
      <c r="T453">
        <f t="shared" si="287"/>
        <v>0</v>
      </c>
      <c r="U453" s="117"/>
      <c r="V453" s="555"/>
      <c r="W453" s="188"/>
      <c r="X453" s="129">
        <v>3</v>
      </c>
      <c r="Y453" s="560" t="s">
        <v>409</v>
      </c>
      <c r="Z453" s="561"/>
      <c r="AA453" s="562"/>
      <c r="AB453" s="132" t="s">
        <v>434</v>
      </c>
      <c r="AC453" s="133"/>
      <c r="AD453">
        <f t="shared" si="276"/>
        <v>1</v>
      </c>
      <c r="AE453">
        <f t="shared" si="288"/>
        <v>0</v>
      </c>
      <c r="AF453" s="117"/>
      <c r="AG453" s="555"/>
      <c r="AH453" s="188"/>
      <c r="AI453" s="129">
        <v>3</v>
      </c>
      <c r="AJ453" s="560" t="s">
        <v>409</v>
      </c>
      <c r="AK453" s="561"/>
      <c r="AL453" s="562"/>
      <c r="AM453" s="132"/>
      <c r="AN453" s="133" t="s">
        <v>435</v>
      </c>
      <c r="AO453">
        <f t="shared" si="277"/>
        <v>0</v>
      </c>
      <c r="AP453">
        <f t="shared" si="289"/>
        <v>0</v>
      </c>
      <c r="AQ453" s="117"/>
      <c r="AR453" s="555"/>
      <c r="AS453" s="188"/>
      <c r="AT453" s="129">
        <v>3</v>
      </c>
      <c r="AU453" s="560" t="s">
        <v>409</v>
      </c>
      <c r="AV453" s="561"/>
      <c r="AW453" s="562"/>
      <c r="AX453" s="132"/>
      <c r="AY453" s="133"/>
      <c r="AZ453">
        <f t="shared" si="278"/>
        <v>0</v>
      </c>
      <c r="BA453">
        <f t="shared" si="290"/>
        <v>0</v>
      </c>
      <c r="BB453" s="117"/>
      <c r="BC453" s="555"/>
      <c r="BD453" s="236"/>
      <c r="BE453" s="129">
        <v>3</v>
      </c>
      <c r="BF453" s="560" t="s">
        <v>409</v>
      </c>
      <c r="BG453" s="561"/>
      <c r="BH453" s="562"/>
      <c r="BI453" s="131" t="str">
        <f t="shared" si="291"/>
        <v/>
      </c>
      <c r="BJ453" s="131" t="str">
        <f t="shared" si="292"/>
        <v>NO</v>
      </c>
      <c r="BK453" s="237">
        <f t="shared" si="279"/>
        <v>0</v>
      </c>
      <c r="BL453" s="237">
        <f t="shared" si="280"/>
        <v>0</v>
      </c>
      <c r="BM453" s="237">
        <f t="shared" si="281"/>
        <v>1</v>
      </c>
      <c r="BN453" s="237">
        <f t="shared" si="282"/>
        <v>0</v>
      </c>
      <c r="BO453" s="237">
        <f t="shared" si="283"/>
        <v>0</v>
      </c>
      <c r="BP453" s="244">
        <f t="shared" si="284"/>
        <v>1</v>
      </c>
      <c r="BQ453" s="247">
        <f t="shared" si="285"/>
        <v>0</v>
      </c>
      <c r="BR453" s="249"/>
      <c r="BS453" s="555"/>
    </row>
    <row r="454" spans="1:71" s="186" customFormat="1" ht="21.75" customHeight="1" thickBot="1" x14ac:dyDescent="0.3">
      <c r="A454" s="188"/>
      <c r="B454" s="129">
        <v>4</v>
      </c>
      <c r="C454" s="560" t="s">
        <v>410</v>
      </c>
      <c r="D454" s="561"/>
      <c r="E454" s="562"/>
      <c r="F454" s="132"/>
      <c r="G454" s="133" t="s">
        <v>435</v>
      </c>
      <c r="H454">
        <f t="shared" si="274"/>
        <v>0</v>
      </c>
      <c r="I454">
        <f t="shared" si="286"/>
        <v>0</v>
      </c>
      <c r="J454" s="117"/>
      <c r="K454" s="555"/>
      <c r="L454" s="188"/>
      <c r="M454" s="129">
        <v>4</v>
      </c>
      <c r="N454" s="560" t="s">
        <v>410</v>
      </c>
      <c r="O454" s="561"/>
      <c r="P454" s="562"/>
      <c r="Q454" s="132"/>
      <c r="R454" s="133"/>
      <c r="S454">
        <f t="shared" si="275"/>
        <v>0</v>
      </c>
      <c r="T454">
        <f t="shared" si="287"/>
        <v>0</v>
      </c>
      <c r="U454" s="117"/>
      <c r="V454" s="555"/>
      <c r="W454" s="188"/>
      <c r="X454" s="129">
        <v>4</v>
      </c>
      <c r="Y454" s="560" t="s">
        <v>410</v>
      </c>
      <c r="Z454" s="561"/>
      <c r="AA454" s="562"/>
      <c r="AB454" s="132" t="s">
        <v>434</v>
      </c>
      <c r="AC454" s="133"/>
      <c r="AD454">
        <f t="shared" si="276"/>
        <v>1</v>
      </c>
      <c r="AE454">
        <f t="shared" si="288"/>
        <v>0</v>
      </c>
      <c r="AF454" s="117"/>
      <c r="AG454" s="555"/>
      <c r="AH454" s="188"/>
      <c r="AI454" s="129">
        <v>4</v>
      </c>
      <c r="AJ454" s="560" t="s">
        <v>410</v>
      </c>
      <c r="AK454" s="561"/>
      <c r="AL454" s="562"/>
      <c r="AM454" s="132"/>
      <c r="AN454" s="133" t="s">
        <v>435</v>
      </c>
      <c r="AO454">
        <f t="shared" si="277"/>
        <v>0</v>
      </c>
      <c r="AP454">
        <f t="shared" si="289"/>
        <v>0</v>
      </c>
      <c r="AQ454" s="117"/>
      <c r="AR454" s="555"/>
      <c r="AS454" s="188"/>
      <c r="AT454" s="129">
        <v>4</v>
      </c>
      <c r="AU454" s="560" t="s">
        <v>410</v>
      </c>
      <c r="AV454" s="561"/>
      <c r="AW454" s="562"/>
      <c r="AX454" s="132"/>
      <c r="AY454" s="133"/>
      <c r="AZ454">
        <f t="shared" si="278"/>
        <v>0</v>
      </c>
      <c r="BA454">
        <f t="shared" si="290"/>
        <v>0</v>
      </c>
      <c r="BB454" s="117"/>
      <c r="BC454" s="555"/>
      <c r="BD454" s="236"/>
      <c r="BE454" s="129">
        <v>4</v>
      </c>
      <c r="BF454" s="560" t="s">
        <v>410</v>
      </c>
      <c r="BG454" s="561"/>
      <c r="BH454" s="562"/>
      <c r="BI454" s="131" t="str">
        <f t="shared" si="291"/>
        <v/>
      </c>
      <c r="BJ454" s="131" t="str">
        <f t="shared" si="292"/>
        <v>NO</v>
      </c>
      <c r="BK454" s="237">
        <f t="shared" si="279"/>
        <v>0</v>
      </c>
      <c r="BL454" s="237">
        <f t="shared" si="280"/>
        <v>0</v>
      </c>
      <c r="BM454" s="237">
        <f t="shared" si="281"/>
        <v>1</v>
      </c>
      <c r="BN454" s="237">
        <f t="shared" si="282"/>
        <v>0</v>
      </c>
      <c r="BO454" s="237">
        <f t="shared" si="283"/>
        <v>0</v>
      </c>
      <c r="BP454" s="244">
        <f t="shared" si="284"/>
        <v>1</v>
      </c>
      <c r="BQ454" s="247">
        <f t="shared" si="285"/>
        <v>0</v>
      </c>
      <c r="BR454" s="249"/>
      <c r="BS454" s="555"/>
    </row>
    <row r="455" spans="1:71" s="186" customFormat="1" ht="21.75" customHeight="1" thickBot="1" x14ac:dyDescent="0.3">
      <c r="A455" s="188"/>
      <c r="B455" s="129">
        <v>5</v>
      </c>
      <c r="C455" s="560" t="s">
        <v>411</v>
      </c>
      <c r="D455" s="561"/>
      <c r="E455" s="562"/>
      <c r="F455" s="132" t="s">
        <v>434</v>
      </c>
      <c r="G455" s="133"/>
      <c r="H455">
        <f t="shared" si="274"/>
        <v>1</v>
      </c>
      <c r="I455">
        <f t="shared" si="286"/>
        <v>0</v>
      </c>
      <c r="J455" s="117"/>
      <c r="K455" s="555"/>
      <c r="L455" s="188"/>
      <c r="M455" s="129">
        <v>5</v>
      </c>
      <c r="N455" s="560" t="s">
        <v>411</v>
      </c>
      <c r="O455" s="561"/>
      <c r="P455" s="562"/>
      <c r="Q455" s="132"/>
      <c r="R455" s="133"/>
      <c r="S455">
        <f t="shared" si="275"/>
        <v>0</v>
      </c>
      <c r="T455">
        <f t="shared" si="287"/>
        <v>0</v>
      </c>
      <c r="U455" s="117"/>
      <c r="V455" s="555"/>
      <c r="W455" s="188"/>
      <c r="X455" s="129">
        <v>5</v>
      </c>
      <c r="Y455" s="560" t="s">
        <v>411</v>
      </c>
      <c r="Z455" s="561"/>
      <c r="AA455" s="562"/>
      <c r="AB455" s="132" t="s">
        <v>434</v>
      </c>
      <c r="AC455" s="133"/>
      <c r="AD455">
        <f t="shared" si="276"/>
        <v>1</v>
      </c>
      <c r="AE455">
        <f t="shared" si="288"/>
        <v>0</v>
      </c>
      <c r="AF455" s="117"/>
      <c r="AG455" s="555"/>
      <c r="AH455" s="188"/>
      <c r="AI455" s="129">
        <v>5</v>
      </c>
      <c r="AJ455" s="560" t="s">
        <v>411</v>
      </c>
      <c r="AK455" s="561"/>
      <c r="AL455" s="562"/>
      <c r="AM455" s="132" t="s">
        <v>434</v>
      </c>
      <c r="AN455" s="133"/>
      <c r="AO455">
        <f t="shared" si="277"/>
        <v>1</v>
      </c>
      <c r="AP455">
        <f t="shared" si="289"/>
        <v>0</v>
      </c>
      <c r="AQ455" s="117"/>
      <c r="AR455" s="555"/>
      <c r="AS455" s="188"/>
      <c r="AT455" s="129">
        <v>5</v>
      </c>
      <c r="AU455" s="560" t="s">
        <v>411</v>
      </c>
      <c r="AV455" s="561"/>
      <c r="AW455" s="562"/>
      <c r="AX455" s="132" t="s">
        <v>434</v>
      </c>
      <c r="AY455" s="133"/>
      <c r="AZ455">
        <f t="shared" si="278"/>
        <v>1</v>
      </c>
      <c r="BA455">
        <f t="shared" si="290"/>
        <v>0</v>
      </c>
      <c r="BB455" s="117"/>
      <c r="BC455" s="555"/>
      <c r="BD455" s="236"/>
      <c r="BE455" s="129">
        <v>5</v>
      </c>
      <c r="BF455" s="560" t="s">
        <v>411</v>
      </c>
      <c r="BG455" s="561"/>
      <c r="BH455" s="562"/>
      <c r="BI455" s="131" t="str">
        <f t="shared" si="291"/>
        <v>SI</v>
      </c>
      <c r="BJ455" s="131" t="str">
        <f t="shared" si="292"/>
        <v/>
      </c>
      <c r="BK455" s="237">
        <f t="shared" si="279"/>
        <v>1</v>
      </c>
      <c r="BL455" s="237">
        <f t="shared" si="280"/>
        <v>0</v>
      </c>
      <c r="BM455" s="237">
        <f t="shared" si="281"/>
        <v>1</v>
      </c>
      <c r="BN455" s="237">
        <f t="shared" si="282"/>
        <v>1</v>
      </c>
      <c r="BO455" s="237">
        <f t="shared" si="283"/>
        <v>1</v>
      </c>
      <c r="BP455" s="244">
        <f t="shared" si="284"/>
        <v>4</v>
      </c>
      <c r="BQ455" s="247">
        <f t="shared" si="285"/>
        <v>1</v>
      </c>
      <c r="BR455" s="249"/>
      <c r="BS455" s="555"/>
    </row>
    <row r="456" spans="1:71" s="186" customFormat="1" ht="21.75" customHeight="1" thickBot="1" x14ac:dyDescent="0.3">
      <c r="A456" s="188"/>
      <c r="B456" s="129">
        <v>6</v>
      </c>
      <c r="C456" s="560" t="s">
        <v>412</v>
      </c>
      <c r="D456" s="561"/>
      <c r="E456" s="562"/>
      <c r="F456" s="132" t="s">
        <v>434</v>
      </c>
      <c r="G456" s="133"/>
      <c r="H456">
        <f t="shared" si="274"/>
        <v>1</v>
      </c>
      <c r="I456">
        <f t="shared" si="286"/>
        <v>0</v>
      </c>
      <c r="J456" s="117"/>
      <c r="K456" s="555"/>
      <c r="L456" s="188"/>
      <c r="M456" s="129">
        <v>6</v>
      </c>
      <c r="N456" s="560" t="s">
        <v>412</v>
      </c>
      <c r="O456" s="561"/>
      <c r="P456" s="562"/>
      <c r="Q456" s="132"/>
      <c r="R456" s="133"/>
      <c r="S456">
        <f t="shared" si="275"/>
        <v>0</v>
      </c>
      <c r="T456">
        <f t="shared" si="287"/>
        <v>0</v>
      </c>
      <c r="U456" s="117"/>
      <c r="V456" s="555"/>
      <c r="W456" s="188"/>
      <c r="X456" s="129">
        <v>6</v>
      </c>
      <c r="Y456" s="560" t="s">
        <v>412</v>
      </c>
      <c r="Z456" s="561"/>
      <c r="AA456" s="562"/>
      <c r="AB456" s="132" t="s">
        <v>434</v>
      </c>
      <c r="AC456" s="133"/>
      <c r="AD456">
        <f t="shared" si="276"/>
        <v>1</v>
      </c>
      <c r="AE456">
        <f t="shared" si="288"/>
        <v>0</v>
      </c>
      <c r="AF456" s="117"/>
      <c r="AG456" s="555"/>
      <c r="AH456" s="188"/>
      <c r="AI456" s="129">
        <v>6</v>
      </c>
      <c r="AJ456" s="560" t="s">
        <v>412</v>
      </c>
      <c r="AK456" s="561"/>
      <c r="AL456" s="562"/>
      <c r="AM456" s="132" t="s">
        <v>434</v>
      </c>
      <c r="AN456" s="133"/>
      <c r="AO456">
        <f t="shared" si="277"/>
        <v>1</v>
      </c>
      <c r="AP456">
        <f t="shared" si="289"/>
        <v>0</v>
      </c>
      <c r="AQ456" s="117"/>
      <c r="AR456" s="555"/>
      <c r="AS456" s="188"/>
      <c r="AT456" s="129">
        <v>6</v>
      </c>
      <c r="AU456" s="560" t="s">
        <v>412</v>
      </c>
      <c r="AV456" s="561"/>
      <c r="AW456" s="562"/>
      <c r="AX456" s="132" t="s">
        <v>434</v>
      </c>
      <c r="AY456" s="133"/>
      <c r="AZ456">
        <f t="shared" si="278"/>
        <v>1</v>
      </c>
      <c r="BA456">
        <f t="shared" si="290"/>
        <v>0</v>
      </c>
      <c r="BB456" s="117"/>
      <c r="BC456" s="555"/>
      <c r="BD456" s="236"/>
      <c r="BE456" s="129">
        <v>6</v>
      </c>
      <c r="BF456" s="560" t="s">
        <v>412</v>
      </c>
      <c r="BG456" s="561"/>
      <c r="BH456" s="562"/>
      <c r="BI456" s="131" t="str">
        <f t="shared" si="291"/>
        <v>SI</v>
      </c>
      <c r="BJ456" s="131" t="str">
        <f t="shared" si="292"/>
        <v/>
      </c>
      <c r="BK456" s="237">
        <f t="shared" si="279"/>
        <v>1</v>
      </c>
      <c r="BL456" s="237">
        <f t="shared" si="280"/>
        <v>0</v>
      </c>
      <c r="BM456" s="237">
        <f t="shared" si="281"/>
        <v>1</v>
      </c>
      <c r="BN456" s="237">
        <f t="shared" si="282"/>
        <v>1</v>
      </c>
      <c r="BO456" s="237">
        <f t="shared" si="283"/>
        <v>1</v>
      </c>
      <c r="BP456" s="244">
        <f t="shared" si="284"/>
        <v>4</v>
      </c>
      <c r="BQ456" s="247">
        <f t="shared" si="285"/>
        <v>1</v>
      </c>
      <c r="BR456" s="249"/>
      <c r="BS456" s="555"/>
    </row>
    <row r="457" spans="1:71" s="186" customFormat="1" ht="21.75" customHeight="1" thickBot="1" x14ac:dyDescent="0.3">
      <c r="A457" s="188"/>
      <c r="B457" s="129">
        <v>7</v>
      </c>
      <c r="C457" s="560" t="s">
        <v>413</v>
      </c>
      <c r="D457" s="561"/>
      <c r="E457" s="562"/>
      <c r="F457" s="132" t="s">
        <v>434</v>
      </c>
      <c r="G457" s="133"/>
      <c r="H457">
        <f t="shared" si="274"/>
        <v>1</v>
      </c>
      <c r="I457">
        <f t="shared" si="286"/>
        <v>0</v>
      </c>
      <c r="J457" s="117"/>
      <c r="K457" s="555"/>
      <c r="L457" s="188"/>
      <c r="M457" s="129">
        <v>7</v>
      </c>
      <c r="N457" s="560" t="s">
        <v>413</v>
      </c>
      <c r="O457" s="561"/>
      <c r="P457" s="562"/>
      <c r="Q457" s="132"/>
      <c r="R457" s="133"/>
      <c r="S457">
        <f t="shared" si="275"/>
        <v>0</v>
      </c>
      <c r="T457">
        <f t="shared" si="287"/>
        <v>0</v>
      </c>
      <c r="U457" s="117"/>
      <c r="V457" s="555"/>
      <c r="W457" s="188"/>
      <c r="X457" s="129">
        <v>7</v>
      </c>
      <c r="Y457" s="560" t="s">
        <v>413</v>
      </c>
      <c r="Z457" s="561"/>
      <c r="AA457" s="562"/>
      <c r="AB457" s="132" t="s">
        <v>434</v>
      </c>
      <c r="AC457" s="133"/>
      <c r="AD457">
        <f t="shared" si="276"/>
        <v>1</v>
      </c>
      <c r="AE457">
        <f t="shared" si="288"/>
        <v>0</v>
      </c>
      <c r="AF457" s="117"/>
      <c r="AG457" s="555"/>
      <c r="AH457" s="188"/>
      <c r="AI457" s="129">
        <v>7</v>
      </c>
      <c r="AJ457" s="560" t="s">
        <v>413</v>
      </c>
      <c r="AK457" s="561"/>
      <c r="AL457" s="562"/>
      <c r="AM457" s="132" t="s">
        <v>434</v>
      </c>
      <c r="AN457" s="133"/>
      <c r="AO457">
        <f t="shared" si="277"/>
        <v>1</v>
      </c>
      <c r="AP457">
        <f t="shared" si="289"/>
        <v>0</v>
      </c>
      <c r="AQ457" s="117"/>
      <c r="AR457" s="555"/>
      <c r="AS457" s="188"/>
      <c r="AT457" s="129">
        <v>7</v>
      </c>
      <c r="AU457" s="560" t="s">
        <v>413</v>
      </c>
      <c r="AV457" s="561"/>
      <c r="AW457" s="562"/>
      <c r="AX457" s="132" t="s">
        <v>434</v>
      </c>
      <c r="AY457" s="133"/>
      <c r="AZ457">
        <f t="shared" si="278"/>
        <v>1</v>
      </c>
      <c r="BA457">
        <f t="shared" si="290"/>
        <v>0</v>
      </c>
      <c r="BB457" s="117"/>
      <c r="BC457" s="555"/>
      <c r="BD457" s="236"/>
      <c r="BE457" s="129">
        <v>7</v>
      </c>
      <c r="BF457" s="560" t="s">
        <v>413</v>
      </c>
      <c r="BG457" s="561"/>
      <c r="BH457" s="562"/>
      <c r="BI457" s="131" t="str">
        <f t="shared" si="291"/>
        <v>SI</v>
      </c>
      <c r="BJ457" s="131" t="str">
        <f t="shared" si="292"/>
        <v/>
      </c>
      <c r="BK457" s="237">
        <f t="shared" si="279"/>
        <v>1</v>
      </c>
      <c r="BL457" s="237">
        <f t="shared" si="280"/>
        <v>0</v>
      </c>
      <c r="BM457" s="237">
        <f t="shared" si="281"/>
        <v>1</v>
      </c>
      <c r="BN457" s="237">
        <f t="shared" si="282"/>
        <v>1</v>
      </c>
      <c r="BO457" s="237">
        <f t="shared" si="283"/>
        <v>1</v>
      </c>
      <c r="BP457" s="244">
        <f t="shared" si="284"/>
        <v>4</v>
      </c>
      <c r="BQ457" s="247">
        <f t="shared" si="285"/>
        <v>1</v>
      </c>
      <c r="BR457" s="249"/>
      <c r="BS457" s="555"/>
    </row>
    <row r="458" spans="1:71" s="186" customFormat="1" ht="35.25" customHeight="1" thickBot="1" x14ac:dyDescent="0.3">
      <c r="A458" s="188"/>
      <c r="B458" s="129">
        <v>8</v>
      </c>
      <c r="C458" s="560" t="s">
        <v>414</v>
      </c>
      <c r="D458" s="561"/>
      <c r="E458" s="562"/>
      <c r="F458" s="132"/>
      <c r="G458" s="133" t="s">
        <v>435</v>
      </c>
      <c r="H458">
        <f t="shared" si="274"/>
        <v>0</v>
      </c>
      <c r="I458">
        <f t="shared" si="286"/>
        <v>0</v>
      </c>
      <c r="J458" s="117"/>
      <c r="K458" s="555"/>
      <c r="L458" s="188"/>
      <c r="M458" s="129">
        <v>8</v>
      </c>
      <c r="N458" s="560" t="s">
        <v>414</v>
      </c>
      <c r="O458" s="561"/>
      <c r="P458" s="562"/>
      <c r="Q458" s="132"/>
      <c r="R458" s="133"/>
      <c r="S458">
        <f t="shared" si="275"/>
        <v>0</v>
      </c>
      <c r="T458">
        <f t="shared" si="287"/>
        <v>0</v>
      </c>
      <c r="U458" s="117"/>
      <c r="V458" s="555"/>
      <c r="W458" s="188"/>
      <c r="X458" s="129">
        <v>8</v>
      </c>
      <c r="Y458" s="560" t="s">
        <v>414</v>
      </c>
      <c r="Z458" s="561"/>
      <c r="AA458" s="562"/>
      <c r="AB458" s="132" t="s">
        <v>434</v>
      </c>
      <c r="AC458" s="133"/>
      <c r="AD458">
        <f t="shared" si="276"/>
        <v>1</v>
      </c>
      <c r="AE458">
        <f t="shared" si="288"/>
        <v>0</v>
      </c>
      <c r="AF458" s="117"/>
      <c r="AG458" s="555"/>
      <c r="AH458" s="188"/>
      <c r="AI458" s="129">
        <v>8</v>
      </c>
      <c r="AJ458" s="560" t="s">
        <v>414</v>
      </c>
      <c r="AK458" s="561"/>
      <c r="AL458" s="562"/>
      <c r="AM458" s="132"/>
      <c r="AN458" s="251" t="s">
        <v>435</v>
      </c>
      <c r="AO458">
        <f t="shared" si="277"/>
        <v>0</v>
      </c>
      <c r="AP458">
        <f t="shared" si="289"/>
        <v>0</v>
      </c>
      <c r="AQ458" s="117"/>
      <c r="AR458" s="555"/>
      <c r="AS458" s="188"/>
      <c r="AT458" s="129">
        <v>8</v>
      </c>
      <c r="AU458" s="560" t="s">
        <v>414</v>
      </c>
      <c r="AV458" s="561"/>
      <c r="AW458" s="562"/>
      <c r="AX458" s="132"/>
      <c r="AY458" s="133"/>
      <c r="AZ458">
        <f t="shared" si="278"/>
        <v>0</v>
      </c>
      <c r="BA458">
        <f t="shared" si="290"/>
        <v>0</v>
      </c>
      <c r="BB458" s="117"/>
      <c r="BC458" s="555"/>
      <c r="BD458" s="236"/>
      <c r="BE458" s="129">
        <v>8</v>
      </c>
      <c r="BF458" s="560" t="s">
        <v>414</v>
      </c>
      <c r="BG458" s="561"/>
      <c r="BH458" s="562"/>
      <c r="BI458" s="131" t="str">
        <f t="shared" si="291"/>
        <v/>
      </c>
      <c r="BJ458" s="131" t="str">
        <f t="shared" si="292"/>
        <v>NO</v>
      </c>
      <c r="BK458" s="237">
        <f t="shared" ref="BK458:BK469" si="293">H458</f>
        <v>0</v>
      </c>
      <c r="BL458" s="237">
        <f t="shared" ref="BL458:BL469" si="294">S458</f>
        <v>0</v>
      </c>
      <c r="BM458" s="237">
        <f t="shared" ref="BM458:BM469" si="295">AD458</f>
        <v>1</v>
      </c>
      <c r="BN458" s="237">
        <f t="shared" ref="BN458:BN469" si="296">AO458</f>
        <v>0</v>
      </c>
      <c r="BO458" s="237">
        <f t="shared" ref="BO458:BO469" si="297">AZ458</f>
        <v>0</v>
      </c>
      <c r="BP458" s="244">
        <f t="shared" ref="BP458:BP469" si="298">COUNTIF(BK458:BO458,1)</f>
        <v>1</v>
      </c>
      <c r="BQ458" s="247">
        <f t="shared" si="285"/>
        <v>0</v>
      </c>
      <c r="BR458" s="249"/>
      <c r="BS458" s="555"/>
    </row>
    <row r="459" spans="1:71" s="186" customFormat="1" ht="28.5" customHeight="1" thickBot="1" x14ac:dyDescent="0.3">
      <c r="A459" s="188"/>
      <c r="B459" s="129">
        <v>9</v>
      </c>
      <c r="C459" s="560" t="s">
        <v>415</v>
      </c>
      <c r="D459" s="561"/>
      <c r="E459" s="562"/>
      <c r="F459" s="132" t="s">
        <v>434</v>
      </c>
      <c r="G459" s="133"/>
      <c r="H459">
        <f t="shared" si="274"/>
        <v>1</v>
      </c>
      <c r="I459">
        <f t="shared" si="286"/>
        <v>0</v>
      </c>
      <c r="J459" s="117"/>
      <c r="K459" s="555"/>
      <c r="L459" s="188"/>
      <c r="M459" s="129">
        <v>9</v>
      </c>
      <c r="N459" s="560" t="s">
        <v>415</v>
      </c>
      <c r="O459" s="561"/>
      <c r="P459" s="562"/>
      <c r="Q459" s="132"/>
      <c r="R459" s="133"/>
      <c r="S459">
        <f t="shared" si="275"/>
        <v>0</v>
      </c>
      <c r="T459">
        <f t="shared" si="287"/>
        <v>0</v>
      </c>
      <c r="U459" s="117"/>
      <c r="V459" s="555"/>
      <c r="W459" s="188"/>
      <c r="X459" s="129">
        <v>9</v>
      </c>
      <c r="Y459" s="560" t="s">
        <v>415</v>
      </c>
      <c r="Z459" s="561"/>
      <c r="AA459" s="562"/>
      <c r="AB459" s="132" t="s">
        <v>434</v>
      </c>
      <c r="AC459" s="133"/>
      <c r="AD459">
        <f t="shared" si="276"/>
        <v>1</v>
      </c>
      <c r="AE459">
        <f t="shared" si="288"/>
        <v>0</v>
      </c>
      <c r="AF459" s="117"/>
      <c r="AG459" s="555"/>
      <c r="AH459" s="188"/>
      <c r="AI459" s="129">
        <v>9</v>
      </c>
      <c r="AJ459" s="560" t="s">
        <v>415</v>
      </c>
      <c r="AK459" s="561"/>
      <c r="AL459" s="562"/>
      <c r="AM459" s="132"/>
      <c r="AN459" s="251" t="s">
        <v>435</v>
      </c>
      <c r="AO459">
        <f t="shared" si="277"/>
        <v>0</v>
      </c>
      <c r="AP459">
        <f t="shared" si="289"/>
        <v>0</v>
      </c>
      <c r="AQ459" s="117"/>
      <c r="AR459" s="555"/>
      <c r="AS459" s="188"/>
      <c r="AT459" s="129">
        <v>9</v>
      </c>
      <c r="AU459" s="560" t="s">
        <v>415</v>
      </c>
      <c r="AV459" s="561"/>
      <c r="AW459" s="562"/>
      <c r="AX459" s="132" t="s">
        <v>434</v>
      </c>
      <c r="AY459" s="133"/>
      <c r="AZ459">
        <f t="shared" si="278"/>
        <v>1</v>
      </c>
      <c r="BA459">
        <f t="shared" si="290"/>
        <v>0</v>
      </c>
      <c r="BB459" s="117"/>
      <c r="BC459" s="555"/>
      <c r="BD459" s="236"/>
      <c r="BE459" s="129">
        <v>9</v>
      </c>
      <c r="BF459" s="560" t="s">
        <v>415</v>
      </c>
      <c r="BG459" s="561"/>
      <c r="BH459" s="562"/>
      <c r="BI459" s="131" t="str">
        <f t="shared" si="291"/>
        <v>SI</v>
      </c>
      <c r="BJ459" s="131" t="str">
        <f t="shared" si="292"/>
        <v/>
      </c>
      <c r="BK459" s="237">
        <f t="shared" si="293"/>
        <v>1</v>
      </c>
      <c r="BL459" s="237">
        <f t="shared" si="294"/>
        <v>0</v>
      </c>
      <c r="BM459" s="237">
        <f t="shared" si="295"/>
        <v>1</v>
      </c>
      <c r="BN459" s="237">
        <f t="shared" si="296"/>
        <v>0</v>
      </c>
      <c r="BO459" s="237">
        <f t="shared" si="297"/>
        <v>1</v>
      </c>
      <c r="BP459" s="244">
        <f t="shared" si="298"/>
        <v>3</v>
      </c>
      <c r="BQ459" s="247">
        <f t="shared" si="285"/>
        <v>1</v>
      </c>
      <c r="BR459" s="249"/>
      <c r="BS459" s="555"/>
    </row>
    <row r="460" spans="1:71" s="186" customFormat="1" ht="21.75" customHeight="1" thickBot="1" x14ac:dyDescent="0.3">
      <c r="A460" s="188"/>
      <c r="B460" s="129">
        <v>10</v>
      </c>
      <c r="C460" s="560" t="s">
        <v>416</v>
      </c>
      <c r="D460" s="561"/>
      <c r="E460" s="562"/>
      <c r="F460" s="132" t="s">
        <v>434</v>
      </c>
      <c r="G460" s="133"/>
      <c r="H460">
        <f t="shared" si="274"/>
        <v>1</v>
      </c>
      <c r="I460">
        <f t="shared" si="286"/>
        <v>0</v>
      </c>
      <c r="J460" s="117"/>
      <c r="K460" s="555"/>
      <c r="L460" s="188"/>
      <c r="M460" s="129">
        <v>10</v>
      </c>
      <c r="N460" s="560" t="s">
        <v>416</v>
      </c>
      <c r="O460" s="561"/>
      <c r="P460" s="562"/>
      <c r="Q460" s="132"/>
      <c r="R460" s="133"/>
      <c r="S460">
        <f t="shared" si="275"/>
        <v>0</v>
      </c>
      <c r="T460">
        <f t="shared" si="287"/>
        <v>0</v>
      </c>
      <c r="U460" s="117"/>
      <c r="V460" s="555"/>
      <c r="W460" s="188"/>
      <c r="X460" s="129">
        <v>10</v>
      </c>
      <c r="Y460" s="560" t="s">
        <v>416</v>
      </c>
      <c r="Z460" s="561"/>
      <c r="AA460" s="562"/>
      <c r="AB460" s="132" t="s">
        <v>434</v>
      </c>
      <c r="AC460" s="133"/>
      <c r="AD460">
        <f t="shared" si="276"/>
        <v>1</v>
      </c>
      <c r="AE460">
        <f t="shared" si="288"/>
        <v>0</v>
      </c>
      <c r="AF460" s="117"/>
      <c r="AG460" s="555"/>
      <c r="AH460" s="188"/>
      <c r="AI460" s="129">
        <v>10</v>
      </c>
      <c r="AJ460" s="560" t="s">
        <v>416</v>
      </c>
      <c r="AK460" s="561"/>
      <c r="AL460" s="562"/>
      <c r="AM460" s="132" t="s">
        <v>434</v>
      </c>
      <c r="AN460" s="133"/>
      <c r="AO460">
        <f t="shared" si="277"/>
        <v>1</v>
      </c>
      <c r="AP460">
        <f t="shared" si="289"/>
        <v>0</v>
      </c>
      <c r="AQ460" s="117"/>
      <c r="AR460" s="555"/>
      <c r="AS460" s="188"/>
      <c r="AT460" s="129">
        <v>10</v>
      </c>
      <c r="AU460" s="560" t="s">
        <v>416</v>
      </c>
      <c r="AV460" s="561"/>
      <c r="AW460" s="562"/>
      <c r="AX460" s="132" t="s">
        <v>434</v>
      </c>
      <c r="AY460" s="133"/>
      <c r="AZ460">
        <f t="shared" si="278"/>
        <v>1</v>
      </c>
      <c r="BA460">
        <f t="shared" si="290"/>
        <v>0</v>
      </c>
      <c r="BB460" s="117"/>
      <c r="BC460" s="555"/>
      <c r="BD460" s="236"/>
      <c r="BE460" s="129">
        <v>10</v>
      </c>
      <c r="BF460" s="560" t="s">
        <v>416</v>
      </c>
      <c r="BG460" s="561"/>
      <c r="BH460" s="562"/>
      <c r="BI460" s="131" t="str">
        <f t="shared" si="291"/>
        <v>SI</v>
      </c>
      <c r="BJ460" s="131" t="str">
        <f t="shared" si="292"/>
        <v/>
      </c>
      <c r="BK460" s="237">
        <f t="shared" si="293"/>
        <v>1</v>
      </c>
      <c r="BL460" s="237">
        <f t="shared" si="294"/>
        <v>0</v>
      </c>
      <c r="BM460" s="237">
        <f t="shared" si="295"/>
        <v>1</v>
      </c>
      <c r="BN460" s="237">
        <f t="shared" si="296"/>
        <v>1</v>
      </c>
      <c r="BO460" s="237">
        <f t="shared" si="297"/>
        <v>1</v>
      </c>
      <c r="BP460" s="244">
        <f t="shared" si="298"/>
        <v>4</v>
      </c>
      <c r="BQ460" s="247">
        <f t="shared" si="285"/>
        <v>1</v>
      </c>
      <c r="BR460" s="249"/>
      <c r="BS460" s="555"/>
    </row>
    <row r="461" spans="1:71" s="186" customFormat="1" ht="21.75" customHeight="1" thickBot="1" x14ac:dyDescent="0.3">
      <c r="A461" s="188"/>
      <c r="B461" s="129">
        <v>11</v>
      </c>
      <c r="C461" s="560" t="s">
        <v>417</v>
      </c>
      <c r="D461" s="561"/>
      <c r="E461" s="562"/>
      <c r="F461" s="132" t="s">
        <v>434</v>
      </c>
      <c r="G461" s="133"/>
      <c r="H461">
        <f t="shared" si="274"/>
        <v>1</v>
      </c>
      <c r="I461">
        <f t="shared" si="286"/>
        <v>0</v>
      </c>
      <c r="J461" s="117"/>
      <c r="K461" s="555"/>
      <c r="L461" s="188"/>
      <c r="M461" s="129">
        <v>11</v>
      </c>
      <c r="N461" s="560" t="s">
        <v>417</v>
      </c>
      <c r="O461" s="561"/>
      <c r="P461" s="562"/>
      <c r="Q461" s="132"/>
      <c r="R461" s="133"/>
      <c r="S461">
        <f t="shared" si="275"/>
        <v>0</v>
      </c>
      <c r="T461">
        <f t="shared" si="287"/>
        <v>0</v>
      </c>
      <c r="U461" s="117"/>
      <c r="V461" s="555"/>
      <c r="W461" s="188"/>
      <c r="X461" s="129">
        <v>11</v>
      </c>
      <c r="Y461" s="560" t="s">
        <v>417</v>
      </c>
      <c r="Z461" s="561"/>
      <c r="AA461" s="562"/>
      <c r="AB461" s="132" t="s">
        <v>434</v>
      </c>
      <c r="AC461" s="133"/>
      <c r="AD461">
        <f t="shared" si="276"/>
        <v>1</v>
      </c>
      <c r="AE461">
        <f t="shared" si="288"/>
        <v>0</v>
      </c>
      <c r="AF461" s="117"/>
      <c r="AG461" s="555"/>
      <c r="AH461" s="188"/>
      <c r="AI461" s="129">
        <v>11</v>
      </c>
      <c r="AJ461" s="560" t="s">
        <v>417</v>
      </c>
      <c r="AK461" s="561"/>
      <c r="AL461" s="562"/>
      <c r="AM461" s="132" t="s">
        <v>434</v>
      </c>
      <c r="AN461" s="133"/>
      <c r="AO461">
        <f t="shared" si="277"/>
        <v>1</v>
      </c>
      <c r="AP461">
        <f t="shared" si="289"/>
        <v>0</v>
      </c>
      <c r="AQ461" s="117"/>
      <c r="AR461" s="555"/>
      <c r="AS461" s="188"/>
      <c r="AT461" s="129">
        <v>11</v>
      </c>
      <c r="AU461" s="560" t="s">
        <v>417</v>
      </c>
      <c r="AV461" s="561"/>
      <c r="AW461" s="562"/>
      <c r="AX461" s="132" t="s">
        <v>434</v>
      </c>
      <c r="AY461" s="133"/>
      <c r="AZ461">
        <f t="shared" si="278"/>
        <v>1</v>
      </c>
      <c r="BA461">
        <f t="shared" si="290"/>
        <v>0</v>
      </c>
      <c r="BB461" s="117"/>
      <c r="BC461" s="555"/>
      <c r="BD461" s="236"/>
      <c r="BE461" s="129">
        <v>11</v>
      </c>
      <c r="BF461" s="560" t="s">
        <v>417</v>
      </c>
      <c r="BG461" s="561"/>
      <c r="BH461" s="562"/>
      <c r="BI461" s="131" t="str">
        <f t="shared" si="291"/>
        <v>SI</v>
      </c>
      <c r="BJ461" s="131" t="str">
        <f t="shared" si="292"/>
        <v/>
      </c>
      <c r="BK461" s="237">
        <f t="shared" si="293"/>
        <v>1</v>
      </c>
      <c r="BL461" s="237">
        <f t="shared" si="294"/>
        <v>0</v>
      </c>
      <c r="BM461" s="237">
        <f t="shared" si="295"/>
        <v>1</v>
      </c>
      <c r="BN461" s="237">
        <f t="shared" si="296"/>
        <v>1</v>
      </c>
      <c r="BO461" s="237">
        <f t="shared" si="297"/>
        <v>1</v>
      </c>
      <c r="BP461" s="244">
        <f t="shared" si="298"/>
        <v>4</v>
      </c>
      <c r="BQ461" s="247">
        <f t="shared" si="285"/>
        <v>1</v>
      </c>
      <c r="BR461" s="249"/>
      <c r="BS461" s="555"/>
    </row>
    <row r="462" spans="1:71" s="186" customFormat="1" ht="21.75" customHeight="1" thickBot="1" x14ac:dyDescent="0.3">
      <c r="A462" s="188"/>
      <c r="B462" s="129">
        <v>12</v>
      </c>
      <c r="C462" s="560" t="s">
        <v>418</v>
      </c>
      <c r="D462" s="561"/>
      <c r="E462" s="562"/>
      <c r="F462" s="132" t="s">
        <v>434</v>
      </c>
      <c r="G462" s="133"/>
      <c r="H462">
        <f t="shared" si="274"/>
        <v>1</v>
      </c>
      <c r="I462">
        <f t="shared" si="286"/>
        <v>0</v>
      </c>
      <c r="J462" s="117"/>
      <c r="K462" s="555"/>
      <c r="L462" s="188"/>
      <c r="M462" s="129">
        <v>12</v>
      </c>
      <c r="N462" s="560" t="s">
        <v>418</v>
      </c>
      <c r="O462" s="561"/>
      <c r="P462" s="562"/>
      <c r="Q462" s="132"/>
      <c r="R462" s="133"/>
      <c r="S462">
        <f t="shared" si="275"/>
        <v>0</v>
      </c>
      <c r="T462">
        <f t="shared" si="287"/>
        <v>0</v>
      </c>
      <c r="U462" s="117"/>
      <c r="V462" s="555"/>
      <c r="W462" s="188"/>
      <c r="X462" s="129">
        <v>12</v>
      </c>
      <c r="Y462" s="560" t="s">
        <v>418</v>
      </c>
      <c r="Z462" s="561"/>
      <c r="AA462" s="562"/>
      <c r="AB462" s="132" t="s">
        <v>434</v>
      </c>
      <c r="AC462" s="133"/>
      <c r="AD462">
        <f t="shared" si="276"/>
        <v>1</v>
      </c>
      <c r="AE462">
        <f t="shared" si="288"/>
        <v>0</v>
      </c>
      <c r="AF462" s="117"/>
      <c r="AG462" s="555"/>
      <c r="AH462" s="188"/>
      <c r="AI462" s="129">
        <v>12</v>
      </c>
      <c r="AJ462" s="560" t="s">
        <v>418</v>
      </c>
      <c r="AK462" s="561"/>
      <c r="AL462" s="562"/>
      <c r="AM462" s="132" t="s">
        <v>434</v>
      </c>
      <c r="AN462" s="133"/>
      <c r="AO462">
        <f t="shared" si="277"/>
        <v>1</v>
      </c>
      <c r="AP462">
        <f t="shared" si="289"/>
        <v>0</v>
      </c>
      <c r="AQ462" s="117"/>
      <c r="AR462" s="555"/>
      <c r="AS462" s="188"/>
      <c r="AT462" s="129">
        <v>12</v>
      </c>
      <c r="AU462" s="560" t="s">
        <v>418</v>
      </c>
      <c r="AV462" s="561"/>
      <c r="AW462" s="562"/>
      <c r="AX462" s="132" t="s">
        <v>434</v>
      </c>
      <c r="AY462" s="133"/>
      <c r="AZ462">
        <f t="shared" si="278"/>
        <v>1</v>
      </c>
      <c r="BA462">
        <f t="shared" si="290"/>
        <v>0</v>
      </c>
      <c r="BB462" s="117"/>
      <c r="BC462" s="555"/>
      <c r="BD462" s="236"/>
      <c r="BE462" s="129">
        <v>12</v>
      </c>
      <c r="BF462" s="560" t="s">
        <v>418</v>
      </c>
      <c r="BG462" s="561"/>
      <c r="BH462" s="562"/>
      <c r="BI462" s="131" t="str">
        <f t="shared" si="291"/>
        <v>SI</v>
      </c>
      <c r="BJ462" s="131" t="str">
        <f t="shared" si="292"/>
        <v/>
      </c>
      <c r="BK462" s="237">
        <f t="shared" si="293"/>
        <v>1</v>
      </c>
      <c r="BL462" s="237">
        <f t="shared" si="294"/>
        <v>0</v>
      </c>
      <c r="BM462" s="237">
        <f t="shared" si="295"/>
        <v>1</v>
      </c>
      <c r="BN462" s="237">
        <f t="shared" si="296"/>
        <v>1</v>
      </c>
      <c r="BO462" s="237">
        <f t="shared" si="297"/>
        <v>1</v>
      </c>
      <c r="BP462" s="244">
        <f t="shared" si="298"/>
        <v>4</v>
      </c>
      <c r="BQ462" s="247">
        <f t="shared" si="285"/>
        <v>1</v>
      </c>
      <c r="BR462" s="249"/>
      <c r="BS462" s="555"/>
    </row>
    <row r="463" spans="1:71" s="186" customFormat="1" ht="21.75" customHeight="1" thickBot="1" x14ac:dyDescent="0.3">
      <c r="A463" s="188"/>
      <c r="B463" s="129">
        <v>13</v>
      </c>
      <c r="C463" s="560" t="s">
        <v>419</v>
      </c>
      <c r="D463" s="561"/>
      <c r="E463" s="562"/>
      <c r="F463" s="132"/>
      <c r="G463" s="133" t="s">
        <v>435</v>
      </c>
      <c r="H463">
        <f t="shared" si="274"/>
        <v>0</v>
      </c>
      <c r="I463">
        <f t="shared" si="286"/>
        <v>0</v>
      </c>
      <c r="J463" s="117"/>
      <c r="K463" s="555"/>
      <c r="L463" s="188"/>
      <c r="M463" s="129">
        <v>13</v>
      </c>
      <c r="N463" s="560" t="s">
        <v>419</v>
      </c>
      <c r="O463" s="561"/>
      <c r="P463" s="562"/>
      <c r="Q463" s="132"/>
      <c r="R463" s="133"/>
      <c r="S463">
        <f t="shared" si="275"/>
        <v>0</v>
      </c>
      <c r="T463">
        <f t="shared" si="287"/>
        <v>0</v>
      </c>
      <c r="U463" s="117"/>
      <c r="V463" s="555"/>
      <c r="W463" s="188"/>
      <c r="X463" s="129">
        <v>13</v>
      </c>
      <c r="Y463" s="560" t="s">
        <v>419</v>
      </c>
      <c r="Z463" s="561"/>
      <c r="AA463" s="562"/>
      <c r="AB463" s="132" t="s">
        <v>434</v>
      </c>
      <c r="AC463" s="133"/>
      <c r="AD463">
        <f t="shared" si="276"/>
        <v>1</v>
      </c>
      <c r="AE463">
        <f t="shared" si="288"/>
        <v>0</v>
      </c>
      <c r="AF463" s="117"/>
      <c r="AG463" s="555"/>
      <c r="AH463" s="188"/>
      <c r="AI463" s="129">
        <v>13</v>
      </c>
      <c r="AJ463" s="560" t="s">
        <v>419</v>
      </c>
      <c r="AK463" s="561"/>
      <c r="AL463" s="562"/>
      <c r="AM463" s="132" t="s">
        <v>434</v>
      </c>
      <c r="AN463" s="133"/>
      <c r="AO463">
        <f t="shared" si="277"/>
        <v>1</v>
      </c>
      <c r="AP463">
        <f t="shared" si="289"/>
        <v>0</v>
      </c>
      <c r="AQ463" s="117"/>
      <c r="AR463" s="555"/>
      <c r="AS463" s="188"/>
      <c r="AT463" s="129">
        <v>13</v>
      </c>
      <c r="AU463" s="560" t="s">
        <v>419</v>
      </c>
      <c r="AV463" s="561"/>
      <c r="AW463" s="562"/>
      <c r="AX463" s="132" t="s">
        <v>434</v>
      </c>
      <c r="AY463" s="133"/>
      <c r="AZ463">
        <f t="shared" si="278"/>
        <v>1</v>
      </c>
      <c r="BA463">
        <f t="shared" si="290"/>
        <v>0</v>
      </c>
      <c r="BB463" s="117"/>
      <c r="BC463" s="555"/>
      <c r="BD463" s="236"/>
      <c r="BE463" s="129">
        <v>13</v>
      </c>
      <c r="BF463" s="560" t="s">
        <v>419</v>
      </c>
      <c r="BG463" s="561"/>
      <c r="BH463" s="562"/>
      <c r="BI463" s="131" t="str">
        <f t="shared" si="291"/>
        <v>SI</v>
      </c>
      <c r="BJ463" s="131" t="str">
        <f t="shared" si="292"/>
        <v/>
      </c>
      <c r="BK463" s="237">
        <f t="shared" si="293"/>
        <v>0</v>
      </c>
      <c r="BL463" s="237">
        <f t="shared" si="294"/>
        <v>0</v>
      </c>
      <c r="BM463" s="237">
        <f t="shared" si="295"/>
        <v>1</v>
      </c>
      <c r="BN463" s="237">
        <f t="shared" si="296"/>
        <v>1</v>
      </c>
      <c r="BO463" s="237">
        <f t="shared" si="297"/>
        <v>1</v>
      </c>
      <c r="BP463" s="244">
        <f t="shared" si="298"/>
        <v>3</v>
      </c>
      <c r="BQ463" s="247">
        <f t="shared" si="285"/>
        <v>1</v>
      </c>
      <c r="BR463" s="249"/>
      <c r="BS463" s="555"/>
    </row>
    <row r="464" spans="1:71" s="186" customFormat="1" ht="21.75" customHeight="1" thickBot="1" x14ac:dyDescent="0.3">
      <c r="A464" s="188"/>
      <c r="B464" s="129">
        <v>14</v>
      </c>
      <c r="C464" s="560" t="s">
        <v>420</v>
      </c>
      <c r="D464" s="561"/>
      <c r="E464" s="562"/>
      <c r="F464" s="132"/>
      <c r="G464" s="133" t="s">
        <v>435</v>
      </c>
      <c r="H464">
        <f t="shared" si="274"/>
        <v>0</v>
      </c>
      <c r="I464">
        <f t="shared" si="286"/>
        <v>0</v>
      </c>
      <c r="J464" s="117"/>
      <c r="K464" s="555"/>
      <c r="L464" s="188"/>
      <c r="M464" s="129">
        <v>14</v>
      </c>
      <c r="N464" s="560" t="s">
        <v>420</v>
      </c>
      <c r="O464" s="561"/>
      <c r="P464" s="562"/>
      <c r="Q464" s="132"/>
      <c r="R464" s="133"/>
      <c r="S464">
        <f t="shared" si="275"/>
        <v>0</v>
      </c>
      <c r="T464">
        <f t="shared" si="287"/>
        <v>0</v>
      </c>
      <c r="U464" s="117"/>
      <c r="V464" s="555"/>
      <c r="W464" s="188"/>
      <c r="X464" s="129">
        <v>14</v>
      </c>
      <c r="Y464" s="560" t="s">
        <v>420</v>
      </c>
      <c r="Z464" s="561"/>
      <c r="AA464" s="562"/>
      <c r="AB464" s="132" t="s">
        <v>434</v>
      </c>
      <c r="AC464" s="133"/>
      <c r="AD464">
        <f t="shared" si="276"/>
        <v>1</v>
      </c>
      <c r="AE464">
        <f t="shared" si="288"/>
        <v>0</v>
      </c>
      <c r="AF464" s="117"/>
      <c r="AG464" s="555"/>
      <c r="AH464" s="188"/>
      <c r="AI464" s="129">
        <v>14</v>
      </c>
      <c r="AJ464" s="560" t="s">
        <v>420</v>
      </c>
      <c r="AK464" s="561"/>
      <c r="AL464" s="562"/>
      <c r="AM464" s="132" t="s">
        <v>434</v>
      </c>
      <c r="AN464" s="133"/>
      <c r="AO464">
        <f t="shared" si="277"/>
        <v>1</v>
      </c>
      <c r="AP464">
        <f t="shared" si="289"/>
        <v>0</v>
      </c>
      <c r="AQ464" s="117"/>
      <c r="AR464" s="555"/>
      <c r="AS464" s="188"/>
      <c r="AT464" s="129">
        <v>14</v>
      </c>
      <c r="AU464" s="560" t="s">
        <v>420</v>
      </c>
      <c r="AV464" s="561"/>
      <c r="AW464" s="562"/>
      <c r="AX464" s="132" t="s">
        <v>434</v>
      </c>
      <c r="AY464" s="133"/>
      <c r="AZ464">
        <f t="shared" si="278"/>
        <v>1</v>
      </c>
      <c r="BA464">
        <f t="shared" si="290"/>
        <v>0</v>
      </c>
      <c r="BB464" s="117"/>
      <c r="BC464" s="555"/>
      <c r="BD464" s="236"/>
      <c r="BE464" s="129">
        <v>14</v>
      </c>
      <c r="BF464" s="560" t="s">
        <v>420</v>
      </c>
      <c r="BG464" s="561"/>
      <c r="BH464" s="562"/>
      <c r="BI464" s="131" t="str">
        <f t="shared" si="291"/>
        <v>SI</v>
      </c>
      <c r="BJ464" s="131" t="str">
        <f t="shared" si="292"/>
        <v/>
      </c>
      <c r="BK464" s="237">
        <f t="shared" si="293"/>
        <v>0</v>
      </c>
      <c r="BL464" s="237">
        <f t="shared" si="294"/>
        <v>0</v>
      </c>
      <c r="BM464" s="237">
        <f t="shared" si="295"/>
        <v>1</v>
      </c>
      <c r="BN464" s="237">
        <f t="shared" si="296"/>
        <v>1</v>
      </c>
      <c r="BO464" s="237">
        <f t="shared" si="297"/>
        <v>1</v>
      </c>
      <c r="BP464" s="244">
        <f t="shared" si="298"/>
        <v>3</v>
      </c>
      <c r="BQ464" s="247">
        <f t="shared" si="285"/>
        <v>1</v>
      </c>
      <c r="BR464" s="249"/>
      <c r="BS464" s="555"/>
    </row>
    <row r="465" spans="1:71" ht="21.75" customHeight="1" thickBot="1" x14ac:dyDescent="0.3">
      <c r="A465" s="188"/>
      <c r="B465" s="129">
        <v>15</v>
      </c>
      <c r="C465" s="560" t="s">
        <v>421</v>
      </c>
      <c r="D465" s="561"/>
      <c r="E465" s="562"/>
      <c r="F465" s="132" t="s">
        <v>434</v>
      </c>
      <c r="G465" s="133"/>
      <c r="H465">
        <f t="shared" si="274"/>
        <v>1</v>
      </c>
      <c r="I465">
        <f t="shared" si="286"/>
        <v>0</v>
      </c>
      <c r="J465" s="117"/>
      <c r="K465" s="555"/>
      <c r="L465" s="188"/>
      <c r="M465" s="129">
        <v>15</v>
      </c>
      <c r="N465" s="560" t="s">
        <v>421</v>
      </c>
      <c r="O465" s="561"/>
      <c r="P465" s="562"/>
      <c r="Q465" s="132"/>
      <c r="R465" s="133"/>
      <c r="S465">
        <f t="shared" si="275"/>
        <v>0</v>
      </c>
      <c r="T465">
        <f t="shared" si="287"/>
        <v>0</v>
      </c>
      <c r="U465" s="117"/>
      <c r="V465" s="555"/>
      <c r="W465" s="188"/>
      <c r="X465" s="129">
        <v>15</v>
      </c>
      <c r="Y465" s="560" t="s">
        <v>421</v>
      </c>
      <c r="Z465" s="561"/>
      <c r="AA465" s="562"/>
      <c r="AB465" s="132" t="s">
        <v>434</v>
      </c>
      <c r="AC465" s="133"/>
      <c r="AD465">
        <f t="shared" si="276"/>
        <v>1</v>
      </c>
      <c r="AE465">
        <f t="shared" si="288"/>
        <v>0</v>
      </c>
      <c r="AF465" s="117"/>
      <c r="AG465" s="555"/>
      <c r="AH465" s="188"/>
      <c r="AI465" s="129">
        <v>15</v>
      </c>
      <c r="AJ465" s="560" t="s">
        <v>421</v>
      </c>
      <c r="AK465" s="561"/>
      <c r="AL465" s="562"/>
      <c r="AM465" s="132" t="s">
        <v>434</v>
      </c>
      <c r="AN465" s="133"/>
      <c r="AO465">
        <f t="shared" si="277"/>
        <v>1</v>
      </c>
      <c r="AP465">
        <f t="shared" si="289"/>
        <v>0</v>
      </c>
      <c r="AQ465" s="117"/>
      <c r="AR465" s="555"/>
      <c r="AS465" s="188"/>
      <c r="AT465" s="129">
        <v>15</v>
      </c>
      <c r="AU465" s="560" t="s">
        <v>421</v>
      </c>
      <c r="AV465" s="561"/>
      <c r="AW465" s="562"/>
      <c r="AX465" s="132"/>
      <c r="AY465" s="133" t="s">
        <v>435</v>
      </c>
      <c r="AZ465">
        <f t="shared" si="278"/>
        <v>0</v>
      </c>
      <c r="BA465">
        <f t="shared" si="290"/>
        <v>0</v>
      </c>
      <c r="BB465" s="117"/>
      <c r="BC465" s="555"/>
      <c r="BD465" s="236"/>
      <c r="BE465" s="129">
        <v>15</v>
      </c>
      <c r="BF465" s="560" t="s">
        <v>421</v>
      </c>
      <c r="BG465" s="561"/>
      <c r="BH465" s="562"/>
      <c r="BI465" s="131" t="str">
        <f t="shared" si="291"/>
        <v>SI</v>
      </c>
      <c r="BJ465" s="131" t="str">
        <f t="shared" si="292"/>
        <v/>
      </c>
      <c r="BK465" s="237">
        <f t="shared" si="293"/>
        <v>1</v>
      </c>
      <c r="BL465" s="237">
        <f t="shared" si="294"/>
        <v>0</v>
      </c>
      <c r="BM465" s="237">
        <f t="shared" si="295"/>
        <v>1</v>
      </c>
      <c r="BN465" s="237">
        <f t="shared" si="296"/>
        <v>1</v>
      </c>
      <c r="BO465" s="237">
        <f t="shared" si="297"/>
        <v>0</v>
      </c>
      <c r="BP465" s="244">
        <f t="shared" si="298"/>
        <v>3</v>
      </c>
      <c r="BQ465" s="247">
        <f t="shared" si="285"/>
        <v>1</v>
      </c>
      <c r="BR465" s="249"/>
      <c r="BS465" s="555"/>
    </row>
    <row r="466" spans="1:71" ht="21.75" customHeight="1" thickBot="1" x14ac:dyDescent="0.3">
      <c r="A466" s="188"/>
      <c r="B466" s="129">
        <v>16</v>
      </c>
      <c r="C466" s="560" t="s">
        <v>422</v>
      </c>
      <c r="D466" s="561"/>
      <c r="E466" s="562"/>
      <c r="F466" s="132"/>
      <c r="G466" s="133" t="s">
        <v>435</v>
      </c>
      <c r="H466">
        <f t="shared" si="274"/>
        <v>0</v>
      </c>
      <c r="I466">
        <f t="shared" si="286"/>
        <v>0</v>
      </c>
      <c r="J466" s="117"/>
      <c r="K466" s="555"/>
      <c r="L466" s="188"/>
      <c r="M466" s="129">
        <v>16</v>
      </c>
      <c r="N466" s="560" t="s">
        <v>422</v>
      </c>
      <c r="O466" s="561"/>
      <c r="P466" s="562"/>
      <c r="Q466" s="132"/>
      <c r="R466" s="133"/>
      <c r="S466">
        <f t="shared" si="275"/>
        <v>0</v>
      </c>
      <c r="T466">
        <f t="shared" si="287"/>
        <v>0</v>
      </c>
      <c r="U466" s="117"/>
      <c r="V466" s="555"/>
      <c r="W466" s="188"/>
      <c r="X466" s="129">
        <v>16</v>
      </c>
      <c r="Y466" s="560" t="s">
        <v>422</v>
      </c>
      <c r="Z466" s="561"/>
      <c r="AA466" s="562"/>
      <c r="AB466" s="132"/>
      <c r="AC466" s="133" t="s">
        <v>435</v>
      </c>
      <c r="AD466">
        <f t="shared" si="276"/>
        <v>0</v>
      </c>
      <c r="AE466">
        <f t="shared" si="288"/>
        <v>0</v>
      </c>
      <c r="AF466" s="117"/>
      <c r="AG466" s="555"/>
      <c r="AH466" s="188"/>
      <c r="AI466" s="129">
        <v>16</v>
      </c>
      <c r="AJ466" s="560" t="s">
        <v>422</v>
      </c>
      <c r="AK466" s="561"/>
      <c r="AL466" s="562"/>
      <c r="AM466" s="132"/>
      <c r="AN466" s="251"/>
      <c r="AO466">
        <f t="shared" si="277"/>
        <v>0</v>
      </c>
      <c r="AP466">
        <f t="shared" si="289"/>
        <v>0</v>
      </c>
      <c r="AQ466" s="117"/>
      <c r="AR466" s="555"/>
      <c r="AS466" s="188"/>
      <c r="AT466" s="129">
        <v>16</v>
      </c>
      <c r="AU466" s="560" t="s">
        <v>422</v>
      </c>
      <c r="AV466" s="561"/>
      <c r="AW466" s="562"/>
      <c r="AX466" s="132"/>
      <c r="AY466" s="133" t="s">
        <v>435</v>
      </c>
      <c r="AZ466">
        <f t="shared" si="278"/>
        <v>0</v>
      </c>
      <c r="BA466">
        <f t="shared" si="290"/>
        <v>0</v>
      </c>
      <c r="BB466" s="117"/>
      <c r="BC466" s="555"/>
      <c r="BD466" s="236"/>
      <c r="BE466" s="129">
        <v>16</v>
      </c>
      <c r="BF466" s="560" t="s">
        <v>422</v>
      </c>
      <c r="BG466" s="561"/>
      <c r="BH466" s="562"/>
      <c r="BI466" s="131" t="str">
        <f t="shared" si="291"/>
        <v/>
      </c>
      <c r="BJ466" s="131" t="str">
        <f t="shared" si="292"/>
        <v>NO</v>
      </c>
      <c r="BK466" s="237">
        <f t="shared" si="293"/>
        <v>0</v>
      </c>
      <c r="BL466" s="237">
        <f t="shared" si="294"/>
        <v>0</v>
      </c>
      <c r="BM466" s="237">
        <f t="shared" si="295"/>
        <v>0</v>
      </c>
      <c r="BN466" s="237">
        <f t="shared" si="296"/>
        <v>0</v>
      </c>
      <c r="BO466" s="237">
        <f t="shared" si="297"/>
        <v>0</v>
      </c>
      <c r="BP466" s="244">
        <f t="shared" si="298"/>
        <v>0</v>
      </c>
      <c r="BQ466" s="247">
        <f t="shared" si="285"/>
        <v>0</v>
      </c>
      <c r="BR466" s="249"/>
      <c r="BS466" s="555"/>
    </row>
    <row r="467" spans="1:71" ht="21.75" customHeight="1" thickBot="1" x14ac:dyDescent="0.3">
      <c r="A467" s="188"/>
      <c r="B467" s="129">
        <v>17</v>
      </c>
      <c r="C467" s="560" t="s">
        <v>423</v>
      </c>
      <c r="D467" s="561"/>
      <c r="E467" s="562"/>
      <c r="F467" s="132" t="s">
        <v>434</v>
      </c>
      <c r="G467" s="133"/>
      <c r="H467">
        <f t="shared" si="274"/>
        <v>1</v>
      </c>
      <c r="I467">
        <f t="shared" si="286"/>
        <v>0</v>
      </c>
      <c r="J467" s="117"/>
      <c r="K467" s="555"/>
      <c r="L467" s="188"/>
      <c r="M467" s="129">
        <v>17</v>
      </c>
      <c r="N467" s="560" t="s">
        <v>423</v>
      </c>
      <c r="O467" s="561"/>
      <c r="P467" s="562"/>
      <c r="Q467" s="132"/>
      <c r="R467" s="133"/>
      <c r="S467">
        <f t="shared" si="275"/>
        <v>0</v>
      </c>
      <c r="T467">
        <f t="shared" si="287"/>
        <v>0</v>
      </c>
      <c r="U467" s="117"/>
      <c r="V467" s="555"/>
      <c r="W467" s="188"/>
      <c r="X467" s="129">
        <v>17</v>
      </c>
      <c r="Y467" s="560" t="s">
        <v>423</v>
      </c>
      <c r="Z467" s="561"/>
      <c r="AA467" s="562"/>
      <c r="AB467" s="132" t="s">
        <v>434</v>
      </c>
      <c r="AC467" s="133"/>
      <c r="AD467">
        <f t="shared" si="276"/>
        <v>1</v>
      </c>
      <c r="AE467">
        <f t="shared" si="288"/>
        <v>0</v>
      </c>
      <c r="AF467" s="117"/>
      <c r="AG467" s="555"/>
      <c r="AH467" s="188"/>
      <c r="AI467" s="129">
        <v>17</v>
      </c>
      <c r="AJ467" s="560" t="s">
        <v>423</v>
      </c>
      <c r="AK467" s="561"/>
      <c r="AL467" s="562"/>
      <c r="AM467" s="132" t="s">
        <v>434</v>
      </c>
      <c r="AN467" s="133"/>
      <c r="AO467">
        <f t="shared" si="277"/>
        <v>1</v>
      </c>
      <c r="AP467">
        <f t="shared" si="289"/>
        <v>0</v>
      </c>
      <c r="AQ467" s="117"/>
      <c r="AR467" s="555"/>
      <c r="AS467" s="188"/>
      <c r="AT467" s="129">
        <v>17</v>
      </c>
      <c r="AU467" s="560" t="s">
        <v>423</v>
      </c>
      <c r="AV467" s="561"/>
      <c r="AW467" s="562"/>
      <c r="AX467" s="132"/>
      <c r="AY467" s="133" t="s">
        <v>435</v>
      </c>
      <c r="AZ467">
        <f t="shared" si="278"/>
        <v>0</v>
      </c>
      <c r="BA467">
        <f t="shared" si="290"/>
        <v>0</v>
      </c>
      <c r="BB467" s="117"/>
      <c r="BC467" s="555"/>
      <c r="BD467" s="236"/>
      <c r="BE467" s="129">
        <v>17</v>
      </c>
      <c r="BF467" s="560" t="s">
        <v>423</v>
      </c>
      <c r="BG467" s="561"/>
      <c r="BH467" s="562"/>
      <c r="BI467" s="131" t="str">
        <f t="shared" si="291"/>
        <v>SI</v>
      </c>
      <c r="BJ467" s="131" t="str">
        <f t="shared" si="292"/>
        <v/>
      </c>
      <c r="BK467" s="237">
        <f t="shared" si="293"/>
        <v>1</v>
      </c>
      <c r="BL467" s="237">
        <f t="shared" si="294"/>
        <v>0</v>
      </c>
      <c r="BM467" s="237">
        <f t="shared" si="295"/>
        <v>1</v>
      </c>
      <c r="BN467" s="237">
        <f t="shared" si="296"/>
        <v>1</v>
      </c>
      <c r="BO467" s="237">
        <f t="shared" si="297"/>
        <v>0</v>
      </c>
      <c r="BP467" s="244">
        <f t="shared" si="298"/>
        <v>3</v>
      </c>
      <c r="BQ467" s="247">
        <f t="shared" si="285"/>
        <v>1</v>
      </c>
      <c r="BR467" s="249"/>
      <c r="BS467" s="555"/>
    </row>
    <row r="468" spans="1:71" ht="21.75" customHeight="1" thickBot="1" x14ac:dyDescent="0.3">
      <c r="A468" s="188"/>
      <c r="B468" s="129">
        <v>18</v>
      </c>
      <c r="C468" s="560" t="s">
        <v>424</v>
      </c>
      <c r="D468" s="561"/>
      <c r="E468" s="562"/>
      <c r="F468" s="132"/>
      <c r="G468" s="133" t="s">
        <v>435</v>
      </c>
      <c r="H468"/>
      <c r="I468"/>
      <c r="J468" s="117"/>
      <c r="K468" s="555"/>
      <c r="L468" s="188"/>
      <c r="M468" s="129">
        <v>18</v>
      </c>
      <c r="N468" s="560" t="s">
        <v>424</v>
      </c>
      <c r="O468" s="561"/>
      <c r="P468" s="562"/>
      <c r="Q468" s="132"/>
      <c r="R468" s="133"/>
      <c r="S468"/>
      <c r="T468"/>
      <c r="U468" s="117"/>
      <c r="V468" s="555"/>
      <c r="W468" s="188"/>
      <c r="X468" s="129">
        <v>18</v>
      </c>
      <c r="Y468" s="560" t="s">
        <v>424</v>
      </c>
      <c r="Z468" s="561"/>
      <c r="AA468" s="562"/>
      <c r="AB468" s="132" t="s">
        <v>434</v>
      </c>
      <c r="AC468" s="133"/>
      <c r="AD468">
        <f t="shared" si="276"/>
        <v>1</v>
      </c>
      <c r="AE468"/>
      <c r="AF468" s="117"/>
      <c r="AG468" s="555"/>
      <c r="AH468" s="188"/>
      <c r="AI468" s="129">
        <v>18</v>
      </c>
      <c r="AJ468" s="560" t="s">
        <v>424</v>
      </c>
      <c r="AK468" s="561"/>
      <c r="AL468" s="562"/>
      <c r="AM468" s="132" t="s">
        <v>434</v>
      </c>
      <c r="AN468" s="133"/>
      <c r="AO468">
        <f t="shared" si="277"/>
        <v>1</v>
      </c>
      <c r="AP468"/>
      <c r="AQ468" s="117"/>
      <c r="AR468" s="555"/>
      <c r="AS468" s="188"/>
      <c r="AT468" s="129">
        <v>18</v>
      </c>
      <c r="AU468" s="560" t="s">
        <v>424</v>
      </c>
      <c r="AV468" s="561"/>
      <c r="AW468" s="562"/>
      <c r="AX468" s="132"/>
      <c r="AY468" s="133" t="s">
        <v>435</v>
      </c>
      <c r="AZ468"/>
      <c r="BA468">
        <f t="shared" si="290"/>
        <v>0</v>
      </c>
      <c r="BB468" s="117"/>
      <c r="BC468" s="555"/>
      <c r="BD468" s="236"/>
      <c r="BE468" s="129">
        <v>18</v>
      </c>
      <c r="BF468" s="560" t="s">
        <v>424</v>
      </c>
      <c r="BG468" s="561"/>
      <c r="BH468" s="562"/>
      <c r="BI468" s="131" t="str">
        <f t="shared" si="291"/>
        <v/>
      </c>
      <c r="BJ468" s="131" t="str">
        <f t="shared" si="292"/>
        <v>NO</v>
      </c>
      <c r="BK468" s="237">
        <f t="shared" si="293"/>
        <v>0</v>
      </c>
      <c r="BL468" s="237">
        <f t="shared" si="294"/>
        <v>0</v>
      </c>
      <c r="BM468" s="237">
        <f t="shared" si="295"/>
        <v>1</v>
      </c>
      <c r="BN468" s="237">
        <f t="shared" si="296"/>
        <v>1</v>
      </c>
      <c r="BO468" s="237">
        <f t="shared" si="297"/>
        <v>0</v>
      </c>
      <c r="BP468" s="244">
        <f t="shared" si="298"/>
        <v>2</v>
      </c>
      <c r="BQ468" s="247">
        <f t="shared" si="285"/>
        <v>0</v>
      </c>
      <c r="BR468" s="249"/>
      <c r="BS468" s="555"/>
    </row>
    <row r="469" spans="1:71" ht="21.75" customHeight="1" thickBot="1" x14ac:dyDescent="0.3">
      <c r="A469" s="188"/>
      <c r="B469" s="130">
        <v>19</v>
      </c>
      <c r="C469" s="563" t="s">
        <v>436</v>
      </c>
      <c r="D469" s="564"/>
      <c r="E469" s="565"/>
      <c r="F469" s="134"/>
      <c r="G469" s="135" t="s">
        <v>435</v>
      </c>
      <c r="H469">
        <f>IF(F469="SI",1,0)</f>
        <v>0</v>
      </c>
      <c r="I469">
        <f>IF(G469="SI",1,0)</f>
        <v>0</v>
      </c>
      <c r="J469" s="117"/>
      <c r="K469" s="555"/>
      <c r="L469" s="188"/>
      <c r="M469" s="130">
        <v>19</v>
      </c>
      <c r="N469" s="563" t="s">
        <v>436</v>
      </c>
      <c r="O469" s="564"/>
      <c r="P469" s="565"/>
      <c r="Q469" s="134"/>
      <c r="R469" s="135"/>
      <c r="S469">
        <f>IF(Q469="SI",1,0)</f>
        <v>0</v>
      </c>
      <c r="T469">
        <f>IF(R469="SI",1,0)</f>
        <v>0</v>
      </c>
      <c r="U469" s="117"/>
      <c r="V469" s="555"/>
      <c r="W469" s="188"/>
      <c r="X469" s="130">
        <v>19</v>
      </c>
      <c r="Y469" s="563" t="s">
        <v>436</v>
      </c>
      <c r="Z469" s="564"/>
      <c r="AA469" s="565"/>
      <c r="AB469" s="134"/>
      <c r="AC469" s="135" t="s">
        <v>435</v>
      </c>
      <c r="AD469">
        <f>IF(AB469="SI",1,0)</f>
        <v>0</v>
      </c>
      <c r="AE469">
        <f>IF(AC469="SI",1,0)</f>
        <v>0</v>
      </c>
      <c r="AF469" s="117"/>
      <c r="AG469" s="555"/>
      <c r="AH469" s="188"/>
      <c r="AI469" s="130">
        <v>19</v>
      </c>
      <c r="AJ469" s="563" t="s">
        <v>436</v>
      </c>
      <c r="AK469" s="564"/>
      <c r="AL469" s="565"/>
      <c r="AM469" s="134" t="s">
        <v>434</v>
      </c>
      <c r="AN469" s="135"/>
      <c r="AO469">
        <f>IF(AM469="SI",1,0)</f>
        <v>1</v>
      </c>
      <c r="AP469">
        <f>IF(AN469="SI",1,0)</f>
        <v>0</v>
      </c>
      <c r="AQ469" s="117"/>
      <c r="AR469" s="555"/>
      <c r="AS469" s="188"/>
      <c r="AT469" s="130">
        <v>19</v>
      </c>
      <c r="AU469" s="563" t="s">
        <v>436</v>
      </c>
      <c r="AV469" s="564"/>
      <c r="AW469" s="565"/>
      <c r="AX469" s="134"/>
      <c r="AY469" s="135" t="s">
        <v>435</v>
      </c>
      <c r="AZ469">
        <f>IF(AX469="SI",1,0)</f>
        <v>0</v>
      </c>
      <c r="BA469">
        <f>IF(AY469="SI",1,0)</f>
        <v>0</v>
      </c>
      <c r="BB469" s="117"/>
      <c r="BC469" s="555"/>
      <c r="BD469" s="236"/>
      <c r="BE469" s="243">
        <v>19</v>
      </c>
      <c r="BF469" s="597" t="s">
        <v>436</v>
      </c>
      <c r="BG469" s="598"/>
      <c r="BH469" s="599"/>
      <c r="BI469" s="131" t="str">
        <f t="shared" si="291"/>
        <v/>
      </c>
      <c r="BJ469" s="131" t="str">
        <f t="shared" si="292"/>
        <v>NO</v>
      </c>
      <c r="BK469" s="237">
        <f t="shared" si="293"/>
        <v>0</v>
      </c>
      <c r="BL469" s="237">
        <f t="shared" si="294"/>
        <v>0</v>
      </c>
      <c r="BM469" s="237">
        <f t="shared" si="295"/>
        <v>0</v>
      </c>
      <c r="BN469" s="237">
        <f t="shared" si="296"/>
        <v>1</v>
      </c>
      <c r="BO469" s="237">
        <f t="shared" si="297"/>
        <v>0</v>
      </c>
      <c r="BP469" s="244">
        <f t="shared" si="298"/>
        <v>1</v>
      </c>
      <c r="BQ469" s="247">
        <f t="shared" si="285"/>
        <v>0</v>
      </c>
      <c r="BR469" s="249"/>
      <c r="BS469" s="555"/>
    </row>
    <row r="470" spans="1:71" x14ac:dyDescent="0.25">
      <c r="A470" s="188"/>
      <c r="B470" s="116"/>
      <c r="C470" s="116"/>
      <c r="D470" s="116"/>
      <c r="E470" s="116"/>
      <c r="F470" s="116"/>
      <c r="G470" s="116"/>
      <c r="H470" s="116"/>
      <c r="I470" s="116"/>
      <c r="J470" s="117"/>
      <c r="K470" s="555"/>
      <c r="L470" s="188"/>
      <c r="M470" s="116"/>
      <c r="N470" s="116"/>
      <c r="O470" s="116"/>
      <c r="P470" s="116"/>
      <c r="Q470" s="116"/>
      <c r="R470" s="116"/>
      <c r="S470" s="116"/>
      <c r="T470" s="116"/>
      <c r="U470" s="117"/>
      <c r="V470" s="555"/>
      <c r="W470" s="188"/>
      <c r="X470" s="116"/>
      <c r="Y470" s="116"/>
      <c r="Z470" s="116"/>
      <c r="AA470" s="116"/>
      <c r="AB470" s="116"/>
      <c r="AC470" s="116"/>
      <c r="AD470" s="116"/>
      <c r="AE470" s="116"/>
      <c r="AF470" s="117"/>
      <c r="AG470" s="555"/>
      <c r="AH470" s="188"/>
      <c r="AI470" s="116"/>
      <c r="AJ470" s="116"/>
      <c r="AK470" s="116"/>
      <c r="AL470" s="116"/>
      <c r="AM470" s="116"/>
      <c r="AN470" s="116"/>
      <c r="AO470" s="116"/>
      <c r="AP470" s="116"/>
      <c r="AQ470" s="117"/>
      <c r="AR470" s="555"/>
      <c r="AS470" s="188"/>
      <c r="AT470" s="116"/>
      <c r="AU470" s="116"/>
      <c r="AV470" s="116"/>
      <c r="AW470" s="116"/>
      <c r="AX470" s="116"/>
      <c r="AY470" s="116"/>
      <c r="AZ470" s="116"/>
      <c r="BA470" s="116"/>
      <c r="BB470" s="117"/>
      <c r="BC470" s="555"/>
      <c r="BD470" s="236"/>
      <c r="BE470" s="237"/>
      <c r="BF470" s="237"/>
      <c r="BG470" s="237"/>
      <c r="BH470" s="237"/>
      <c r="BI470" s="237"/>
      <c r="BJ470" s="237"/>
      <c r="BK470" s="237"/>
      <c r="BL470" s="237"/>
      <c r="BM470" s="237"/>
      <c r="BN470" s="237"/>
      <c r="BO470" s="237"/>
      <c r="BP470" s="238"/>
      <c r="BQ470" s="248"/>
      <c r="BR470" s="249"/>
      <c r="BS470" s="555"/>
    </row>
    <row r="471" spans="1:71" ht="15.75" thickBot="1" x14ac:dyDescent="0.3">
      <c r="A471" s="188"/>
      <c r="B471" s="116"/>
      <c r="C471" s="116"/>
      <c r="D471" s="116"/>
      <c r="E471" s="116"/>
      <c r="F471" s="116"/>
      <c r="G471" s="116"/>
      <c r="H471" s="116"/>
      <c r="I471" s="116"/>
      <c r="J471" s="117"/>
      <c r="K471" s="555"/>
      <c r="L471" s="188"/>
      <c r="M471" s="116"/>
      <c r="N471" s="116"/>
      <c r="O471" s="116"/>
      <c r="P471" s="116"/>
      <c r="Q471" s="116"/>
      <c r="R471" s="116"/>
      <c r="S471" s="116"/>
      <c r="T471" s="116"/>
      <c r="U471" s="117"/>
      <c r="V471" s="555"/>
      <c r="W471" s="188"/>
      <c r="X471" s="116"/>
      <c r="Y471" s="116"/>
      <c r="Z471" s="116"/>
      <c r="AA471" s="116"/>
      <c r="AB471" s="116"/>
      <c r="AC471" s="116"/>
      <c r="AD471" s="116"/>
      <c r="AE471" s="116"/>
      <c r="AF471" s="117"/>
      <c r="AG471" s="555"/>
      <c r="AH471" s="188"/>
      <c r="AI471" s="116"/>
      <c r="AJ471" s="116"/>
      <c r="AK471" s="116"/>
      <c r="AL471" s="116"/>
      <c r="AM471" s="116"/>
      <c r="AN471" s="116"/>
      <c r="AO471" s="116"/>
      <c r="AP471" s="116"/>
      <c r="AQ471" s="117"/>
      <c r="AR471" s="555"/>
      <c r="AS471" s="188"/>
      <c r="AT471" s="116"/>
      <c r="AU471" s="116"/>
      <c r="AV471" s="116"/>
      <c r="AW471" s="116"/>
      <c r="AX471" s="116"/>
      <c r="AY471" s="116"/>
      <c r="AZ471" s="116"/>
      <c r="BA471" s="116"/>
      <c r="BB471" s="117"/>
      <c r="BC471" s="555"/>
      <c r="BD471" s="236"/>
      <c r="BE471" s="237"/>
      <c r="BF471" s="237"/>
      <c r="BG471" s="237"/>
      <c r="BH471" s="237"/>
      <c r="BI471" s="237"/>
      <c r="BJ471" s="237"/>
      <c r="BK471" s="237"/>
      <c r="BL471" s="237"/>
      <c r="BM471" s="237"/>
      <c r="BN471" s="237"/>
      <c r="BO471" s="237"/>
      <c r="BP471" s="238"/>
      <c r="BQ471" s="248"/>
      <c r="BR471" s="249"/>
      <c r="BS471" s="555"/>
    </row>
    <row r="472" spans="1:71" s="186" customFormat="1" ht="30.75" thickBot="1" x14ac:dyDescent="0.3">
      <c r="A472" s="188"/>
      <c r="B472" s="116"/>
      <c r="C472" s="120" t="s">
        <v>425</v>
      </c>
      <c r="D472" s="566">
        <f>IF(F466="SI",19,SUM(H451:H469))</f>
        <v>11</v>
      </c>
      <c r="E472" s="567"/>
      <c r="F472" s="568"/>
      <c r="G472" s="116"/>
      <c r="H472"/>
      <c r="I472"/>
      <c r="J472" s="117"/>
      <c r="K472" s="555"/>
      <c r="L472" s="188"/>
      <c r="M472" s="116"/>
      <c r="N472" s="120" t="s">
        <v>425</v>
      </c>
      <c r="O472" s="566">
        <f>IF(Q466="SI",19,SUM(S451:S469))</f>
        <v>0</v>
      </c>
      <c r="P472" s="567"/>
      <c r="Q472" s="568"/>
      <c r="R472" s="116"/>
      <c r="S472"/>
      <c r="T472"/>
      <c r="U472" s="117"/>
      <c r="V472" s="555"/>
      <c r="W472" s="188"/>
      <c r="X472" s="116"/>
      <c r="Y472" s="120" t="s">
        <v>425</v>
      </c>
      <c r="Z472" s="566">
        <f>IF(AB466="SI",19,SUM(AD451:AD469))</f>
        <v>15</v>
      </c>
      <c r="AA472" s="567"/>
      <c r="AB472" s="568"/>
      <c r="AC472" s="116"/>
      <c r="AD472"/>
      <c r="AE472"/>
      <c r="AF472" s="117"/>
      <c r="AG472" s="555"/>
      <c r="AH472" s="188"/>
      <c r="AI472" s="116"/>
      <c r="AJ472" s="120" t="s">
        <v>425</v>
      </c>
      <c r="AK472" s="566">
        <f>IF(AM466="SI",19,SUM(AO451:AO469))</f>
        <v>13</v>
      </c>
      <c r="AL472" s="567"/>
      <c r="AM472" s="568"/>
      <c r="AN472" s="116"/>
      <c r="AO472"/>
      <c r="AP472"/>
      <c r="AQ472" s="117"/>
      <c r="AR472" s="555"/>
      <c r="AS472" s="188"/>
      <c r="AT472" s="116"/>
      <c r="AU472" s="120" t="s">
        <v>425</v>
      </c>
      <c r="AV472" s="566">
        <f>IF(AX466="SI",19,SUM(AZ451:AZ469))</f>
        <v>11</v>
      </c>
      <c r="AW472" s="567"/>
      <c r="AX472" s="568"/>
      <c r="AY472" s="116"/>
      <c r="AZ472"/>
      <c r="BA472"/>
      <c r="BB472" s="117"/>
      <c r="BC472" s="555"/>
      <c r="BD472" s="236"/>
      <c r="BE472" s="237"/>
      <c r="BF472" s="120" t="s">
        <v>425</v>
      </c>
      <c r="BG472" s="566">
        <f>IF(BI466="SI",19,SUM(BQ451:BQ469))</f>
        <v>12</v>
      </c>
      <c r="BH472" s="567"/>
      <c r="BI472" s="568"/>
      <c r="BJ472" s="237"/>
      <c r="BK472" s="237"/>
      <c r="BL472" s="237"/>
      <c r="BM472" s="237"/>
      <c r="BN472" s="237"/>
      <c r="BO472" s="237"/>
      <c r="BP472" s="238"/>
      <c r="BQ472" s="248"/>
      <c r="BR472" s="249"/>
      <c r="BS472" s="555"/>
    </row>
    <row r="473" spans="1:71" s="186" customFormat="1" ht="30.75" thickBot="1" x14ac:dyDescent="0.3">
      <c r="A473" s="188"/>
      <c r="B473" s="116"/>
      <c r="C473" s="121" t="s">
        <v>437</v>
      </c>
      <c r="D473" s="144" t="s">
        <v>23</v>
      </c>
      <c r="E473" s="145" t="s">
        <v>22</v>
      </c>
      <c r="F473" s="146" t="s">
        <v>25</v>
      </c>
      <c r="G473" s="116"/>
      <c r="H473"/>
      <c r="I473"/>
      <c r="J473" s="117"/>
      <c r="K473" s="555"/>
      <c r="L473" s="188"/>
      <c r="M473" s="116"/>
      <c r="N473" s="121" t="s">
        <v>437</v>
      </c>
      <c r="O473" s="144" t="s">
        <v>23</v>
      </c>
      <c r="P473" s="145" t="s">
        <v>22</v>
      </c>
      <c r="Q473" s="146" t="s">
        <v>25</v>
      </c>
      <c r="R473" s="116"/>
      <c r="S473"/>
      <c r="T473"/>
      <c r="U473" s="117"/>
      <c r="V473" s="555"/>
      <c r="W473" s="188"/>
      <c r="X473" s="116"/>
      <c r="Y473" s="121" t="s">
        <v>437</v>
      </c>
      <c r="Z473" s="144" t="s">
        <v>23</v>
      </c>
      <c r="AA473" s="145" t="s">
        <v>22</v>
      </c>
      <c r="AB473" s="146" t="s">
        <v>25</v>
      </c>
      <c r="AC473" s="116"/>
      <c r="AD473"/>
      <c r="AE473"/>
      <c r="AF473" s="117"/>
      <c r="AG473" s="555"/>
      <c r="AH473" s="188"/>
      <c r="AI473" s="116"/>
      <c r="AJ473" s="121" t="s">
        <v>437</v>
      </c>
      <c r="AK473" s="144" t="s">
        <v>23</v>
      </c>
      <c r="AL473" s="145" t="s">
        <v>22</v>
      </c>
      <c r="AM473" s="146" t="s">
        <v>25</v>
      </c>
      <c r="AN473" s="116"/>
      <c r="AO473"/>
      <c r="AP473"/>
      <c r="AQ473" s="117"/>
      <c r="AR473" s="555"/>
      <c r="AS473" s="188"/>
      <c r="AT473" s="116"/>
      <c r="AU473" s="121" t="s">
        <v>437</v>
      </c>
      <c r="AV473" s="144" t="s">
        <v>23</v>
      </c>
      <c r="AW473" s="145" t="s">
        <v>22</v>
      </c>
      <c r="AX473" s="146" t="s">
        <v>25</v>
      </c>
      <c r="AY473" s="116"/>
      <c r="AZ473"/>
      <c r="BA473"/>
      <c r="BB473" s="117"/>
      <c r="BC473" s="555"/>
      <c r="BD473" s="236"/>
      <c r="BE473" s="237"/>
      <c r="BF473" s="121" t="s">
        <v>437</v>
      </c>
      <c r="BG473" s="144" t="s">
        <v>23</v>
      </c>
      <c r="BH473" s="145" t="s">
        <v>22</v>
      </c>
      <c r="BI473" s="146" t="s">
        <v>25</v>
      </c>
      <c r="BJ473" s="237"/>
      <c r="BK473" s="237"/>
      <c r="BL473" s="237"/>
      <c r="BM473" s="237"/>
      <c r="BN473" s="237"/>
      <c r="BO473" s="237"/>
      <c r="BP473" s="238"/>
      <c r="BQ473" s="248"/>
      <c r="BR473" s="249"/>
      <c r="BS473" s="555"/>
    </row>
    <row r="474" spans="1:71" s="186" customFormat="1" ht="30.75" thickBot="1" x14ac:dyDescent="0.3">
      <c r="A474" s="188"/>
      <c r="B474" s="116"/>
      <c r="C474" s="121" t="s">
        <v>426</v>
      </c>
      <c r="D474" s="122" t="s">
        <v>427</v>
      </c>
      <c r="E474" s="119" t="s">
        <v>428</v>
      </c>
      <c r="F474" s="122" t="s">
        <v>438</v>
      </c>
      <c r="G474" s="116"/>
      <c r="H474"/>
      <c r="I474"/>
      <c r="J474" s="117"/>
      <c r="K474" s="555"/>
      <c r="L474" s="188"/>
      <c r="M474" s="116"/>
      <c r="N474" s="121" t="s">
        <v>426</v>
      </c>
      <c r="O474" s="122" t="s">
        <v>427</v>
      </c>
      <c r="P474" s="119" t="s">
        <v>428</v>
      </c>
      <c r="Q474" s="122" t="s">
        <v>438</v>
      </c>
      <c r="R474" s="116"/>
      <c r="S474"/>
      <c r="T474"/>
      <c r="U474" s="117"/>
      <c r="V474" s="555"/>
      <c r="W474" s="188"/>
      <c r="X474" s="116"/>
      <c r="Y474" s="121" t="s">
        <v>426</v>
      </c>
      <c r="Z474" s="122" t="s">
        <v>427</v>
      </c>
      <c r="AA474" s="119" t="s">
        <v>428</v>
      </c>
      <c r="AB474" s="122" t="s">
        <v>438</v>
      </c>
      <c r="AC474" s="116"/>
      <c r="AD474"/>
      <c r="AE474"/>
      <c r="AF474" s="117"/>
      <c r="AG474" s="555"/>
      <c r="AH474" s="188"/>
      <c r="AI474" s="116"/>
      <c r="AJ474" s="121" t="s">
        <v>426</v>
      </c>
      <c r="AK474" s="122" t="s">
        <v>427</v>
      </c>
      <c r="AL474" s="119" t="s">
        <v>428</v>
      </c>
      <c r="AM474" s="122" t="s">
        <v>438</v>
      </c>
      <c r="AN474" s="116"/>
      <c r="AO474"/>
      <c r="AP474"/>
      <c r="AQ474" s="117"/>
      <c r="AR474" s="555"/>
      <c r="AS474" s="188"/>
      <c r="AT474" s="116"/>
      <c r="AU474" s="121" t="s">
        <v>426</v>
      </c>
      <c r="AV474" s="122" t="s">
        <v>427</v>
      </c>
      <c r="AW474" s="119" t="s">
        <v>428</v>
      </c>
      <c r="AX474" s="122" t="s">
        <v>438</v>
      </c>
      <c r="AY474" s="116"/>
      <c r="AZ474"/>
      <c r="BA474"/>
      <c r="BB474" s="117"/>
      <c r="BC474" s="555"/>
      <c r="BD474" s="236"/>
      <c r="BE474" s="237"/>
      <c r="BF474" s="121" t="s">
        <v>426</v>
      </c>
      <c r="BG474" s="122" t="s">
        <v>427</v>
      </c>
      <c r="BH474" s="119" t="s">
        <v>428</v>
      </c>
      <c r="BI474" s="122" t="s">
        <v>438</v>
      </c>
      <c r="BJ474" s="237"/>
      <c r="BK474" s="237"/>
      <c r="BL474" s="237"/>
      <c r="BM474" s="237"/>
      <c r="BN474" s="237"/>
      <c r="BO474" s="237"/>
      <c r="BP474" s="238"/>
      <c r="BQ474" s="248"/>
      <c r="BR474" s="249"/>
      <c r="BS474" s="555"/>
    </row>
    <row r="475" spans="1:71" s="186" customFormat="1" x14ac:dyDescent="0.25">
      <c r="A475" s="188"/>
      <c r="B475" s="116"/>
      <c r="C475" s="116"/>
      <c r="D475" s="116"/>
      <c r="E475" s="116"/>
      <c r="F475" s="116"/>
      <c r="G475" s="116"/>
      <c r="H475"/>
      <c r="I475"/>
      <c r="J475" s="117"/>
      <c r="K475" s="555"/>
      <c r="L475" s="188"/>
      <c r="M475" s="116"/>
      <c r="N475" s="116"/>
      <c r="O475" s="116"/>
      <c r="P475" s="116"/>
      <c r="Q475" s="116"/>
      <c r="R475" s="116"/>
      <c r="S475"/>
      <c r="T475"/>
      <c r="U475" s="117"/>
      <c r="V475" s="555"/>
      <c r="W475" s="188"/>
      <c r="X475" s="116"/>
      <c r="Y475" s="116"/>
      <c r="Z475" s="116"/>
      <c r="AA475" s="116"/>
      <c r="AB475" s="116"/>
      <c r="AC475" s="116"/>
      <c r="AD475"/>
      <c r="AE475"/>
      <c r="AF475" s="117"/>
      <c r="AG475" s="555"/>
      <c r="AH475" s="188"/>
      <c r="AI475" s="116"/>
      <c r="AJ475" s="116"/>
      <c r="AK475" s="116"/>
      <c r="AL475" s="116"/>
      <c r="AM475" s="116"/>
      <c r="AN475" s="116"/>
      <c r="AO475"/>
      <c r="AP475"/>
      <c r="AQ475" s="117"/>
      <c r="AR475" s="555"/>
      <c r="AS475" s="188"/>
      <c r="AT475" s="116"/>
      <c r="AU475" s="116"/>
      <c r="AV475" s="116"/>
      <c r="AW475" s="116"/>
      <c r="AX475" s="116"/>
      <c r="AY475" s="116"/>
      <c r="AZ475"/>
      <c r="BA475"/>
      <c r="BB475" s="117"/>
      <c r="BC475" s="555"/>
      <c r="BD475" s="236"/>
      <c r="BE475" s="237"/>
      <c r="BF475" s="237"/>
      <c r="BG475" s="237"/>
      <c r="BH475" s="237"/>
      <c r="BI475" s="237"/>
      <c r="BJ475" s="237"/>
      <c r="BK475" s="237"/>
      <c r="BL475" s="237"/>
      <c r="BM475" s="237"/>
      <c r="BN475" s="237"/>
      <c r="BO475" s="237"/>
      <c r="BP475" s="238"/>
      <c r="BQ475" s="248"/>
      <c r="BR475" s="249"/>
      <c r="BS475" s="555"/>
    </row>
    <row r="476" spans="1:71" s="186" customFormat="1" x14ac:dyDescent="0.25">
      <c r="A476" s="188"/>
      <c r="B476" s="116"/>
      <c r="C476" s="116"/>
      <c r="D476" s="116"/>
      <c r="E476" s="116"/>
      <c r="F476" s="116"/>
      <c r="G476" s="116"/>
      <c r="H476"/>
      <c r="I476"/>
      <c r="J476" s="117"/>
      <c r="K476" s="555"/>
      <c r="L476" s="188"/>
      <c r="M476" s="116"/>
      <c r="N476" s="116"/>
      <c r="O476" s="116"/>
      <c r="P476" s="116"/>
      <c r="Q476" s="116"/>
      <c r="R476" s="116"/>
      <c r="S476"/>
      <c r="T476"/>
      <c r="U476" s="117"/>
      <c r="V476" s="555"/>
      <c r="W476" s="188"/>
      <c r="X476" s="116"/>
      <c r="Y476" s="116"/>
      <c r="Z476" s="116"/>
      <c r="AA476" s="116"/>
      <c r="AB476" s="116"/>
      <c r="AC476" s="116"/>
      <c r="AD476"/>
      <c r="AE476"/>
      <c r="AF476" s="117"/>
      <c r="AG476" s="555"/>
      <c r="AH476" s="188"/>
      <c r="AI476" s="116"/>
      <c r="AJ476" s="116"/>
      <c r="AK476" s="116"/>
      <c r="AL476" s="116"/>
      <c r="AM476" s="116"/>
      <c r="AN476" s="116"/>
      <c r="AO476"/>
      <c r="AP476"/>
      <c r="AQ476" s="117"/>
      <c r="AR476" s="555"/>
      <c r="AS476" s="188"/>
      <c r="AT476" s="116"/>
      <c r="AU476" s="116"/>
      <c r="AV476" s="116"/>
      <c r="AW476" s="116"/>
      <c r="AX476" s="116"/>
      <c r="AY476" s="116"/>
      <c r="AZ476"/>
      <c r="BA476"/>
      <c r="BB476" s="117"/>
      <c r="BC476" s="555"/>
      <c r="BD476" s="236"/>
      <c r="BE476" s="237"/>
      <c r="BF476" s="237"/>
      <c r="BG476" s="237"/>
      <c r="BH476" s="237"/>
      <c r="BI476" s="237"/>
      <c r="BJ476" s="237"/>
      <c r="BK476" s="237"/>
      <c r="BL476" s="237"/>
      <c r="BM476" s="237"/>
      <c r="BN476" s="237"/>
      <c r="BO476" s="237"/>
      <c r="BP476" s="238"/>
      <c r="BQ476" s="248"/>
      <c r="BR476" s="249"/>
      <c r="BS476" s="555"/>
    </row>
    <row r="477" spans="1:71" s="186" customFormat="1" x14ac:dyDescent="0.25">
      <c r="A477" s="188"/>
      <c r="B477" s="116" t="s">
        <v>600</v>
      </c>
      <c r="C477" s="116"/>
      <c r="D477" s="116"/>
      <c r="E477" s="123" t="s">
        <v>604</v>
      </c>
      <c r="F477" s="123"/>
      <c r="G477" s="116"/>
      <c r="H477"/>
      <c r="I477"/>
      <c r="J477" s="117"/>
      <c r="K477" s="555"/>
      <c r="L477" s="188"/>
      <c r="M477" s="116"/>
      <c r="N477" s="116"/>
      <c r="O477" s="116"/>
      <c r="P477" s="123"/>
      <c r="Q477" s="123"/>
      <c r="R477" s="116"/>
      <c r="S477"/>
      <c r="T477"/>
      <c r="U477" s="117"/>
      <c r="V477" s="555"/>
      <c r="W477" s="188"/>
      <c r="X477" s="116"/>
      <c r="Y477" s="116"/>
      <c r="Z477" s="116"/>
      <c r="AA477" s="123"/>
      <c r="AB477" s="123"/>
      <c r="AC477" s="116"/>
      <c r="AD477"/>
      <c r="AE477"/>
      <c r="AF477" s="117"/>
      <c r="AG477" s="555"/>
      <c r="AH477" s="188"/>
      <c r="AI477" s="116"/>
      <c r="AJ477" s="116"/>
      <c r="AK477" s="116"/>
      <c r="AL477" s="123"/>
      <c r="AM477" s="123"/>
      <c r="AN477" s="116"/>
      <c r="AO477"/>
      <c r="AP477"/>
      <c r="AQ477" s="117"/>
      <c r="AR477" s="555"/>
      <c r="AS477" s="188"/>
      <c r="AT477" s="116"/>
      <c r="AU477" s="116"/>
      <c r="AV477" s="116"/>
      <c r="AW477" s="123"/>
      <c r="AX477" s="123"/>
      <c r="AY477" s="116"/>
      <c r="AZ477"/>
      <c r="BA477"/>
      <c r="BB477" s="117"/>
      <c r="BC477" s="555"/>
      <c r="BD477" s="236"/>
      <c r="BE477" s="237"/>
      <c r="BF477" s="237"/>
      <c r="BG477" s="237"/>
      <c r="BH477" s="239"/>
      <c r="BI477" s="239"/>
      <c r="BJ477" s="237"/>
      <c r="BK477" s="237"/>
      <c r="BL477" s="237"/>
      <c r="BM477" s="237"/>
      <c r="BN477" s="237"/>
      <c r="BO477" s="237"/>
      <c r="BP477" s="238"/>
      <c r="BQ477" s="248"/>
      <c r="BR477" s="249"/>
      <c r="BS477" s="555"/>
    </row>
    <row r="478" spans="1:71" s="186" customFormat="1" ht="18.75" x14ac:dyDescent="0.3">
      <c r="A478" s="188"/>
      <c r="B478" s="124" t="s">
        <v>358</v>
      </c>
      <c r="C478" s="124"/>
      <c r="D478" s="125"/>
      <c r="E478" s="125" t="s">
        <v>603</v>
      </c>
      <c r="F478" s="125"/>
      <c r="G478" s="116"/>
      <c r="H478"/>
      <c r="I478"/>
      <c r="J478" s="117"/>
      <c r="K478" s="555"/>
      <c r="L478" s="188"/>
      <c r="M478" s="124" t="s">
        <v>358</v>
      </c>
      <c r="N478" s="124"/>
      <c r="O478" s="125"/>
      <c r="P478" s="125" t="s">
        <v>359</v>
      </c>
      <c r="Q478" s="125"/>
      <c r="R478" s="116"/>
      <c r="S478"/>
      <c r="T478"/>
      <c r="U478" s="117"/>
      <c r="V478" s="555"/>
      <c r="W478" s="188"/>
      <c r="X478" s="124" t="s">
        <v>358</v>
      </c>
      <c r="Y478" s="124"/>
      <c r="Z478" s="125"/>
      <c r="AA478" s="125" t="s">
        <v>359</v>
      </c>
      <c r="AB478" s="125"/>
      <c r="AC478" s="116"/>
      <c r="AD478"/>
      <c r="AE478"/>
      <c r="AF478" s="117"/>
      <c r="AG478" s="555"/>
      <c r="AH478" s="188"/>
      <c r="AI478" s="124" t="s">
        <v>358</v>
      </c>
      <c r="AJ478" s="124"/>
      <c r="AK478" s="125"/>
      <c r="AL478" s="125" t="s">
        <v>359</v>
      </c>
      <c r="AM478" s="125"/>
      <c r="AN478" s="116"/>
      <c r="AO478"/>
      <c r="AP478"/>
      <c r="AQ478" s="117"/>
      <c r="AR478" s="555"/>
      <c r="AS478" s="188"/>
      <c r="AT478" s="124" t="s">
        <v>358</v>
      </c>
      <c r="AU478" s="124"/>
      <c r="AV478" s="125"/>
      <c r="AW478" s="125" t="s">
        <v>359</v>
      </c>
      <c r="AX478" s="125"/>
      <c r="AY478" s="116"/>
      <c r="AZ478"/>
      <c r="BA478"/>
      <c r="BB478" s="117"/>
      <c r="BC478" s="555"/>
      <c r="BD478" s="236"/>
      <c r="BE478" s="240" t="s">
        <v>358</v>
      </c>
      <c r="BF478" s="240"/>
      <c r="BG478" s="241"/>
      <c r="BH478" s="241" t="s">
        <v>359</v>
      </c>
      <c r="BI478" s="241"/>
      <c r="BJ478" s="237"/>
      <c r="BK478" s="237"/>
      <c r="BL478" s="237"/>
      <c r="BM478" s="237"/>
      <c r="BN478" s="237"/>
      <c r="BO478" s="237"/>
      <c r="BP478" s="238"/>
      <c r="BQ478" s="248"/>
      <c r="BR478" s="249"/>
      <c r="BS478" s="555"/>
    </row>
    <row r="479" spans="1:71" s="186" customFormat="1" x14ac:dyDescent="0.25">
      <c r="A479" s="188"/>
      <c r="B479" s="116"/>
      <c r="C479" s="116"/>
      <c r="D479" s="116"/>
      <c r="E479" s="116"/>
      <c r="F479" s="116"/>
      <c r="G479" s="116"/>
      <c r="H479" s="116"/>
      <c r="I479" s="116"/>
      <c r="J479" s="117"/>
      <c r="K479" s="555"/>
      <c r="L479" s="188"/>
      <c r="M479" s="116"/>
      <c r="N479" s="116"/>
      <c r="O479" s="116"/>
      <c r="P479" s="116"/>
      <c r="Q479" s="116"/>
      <c r="R479" s="116"/>
      <c r="S479" s="116"/>
      <c r="T479" s="116"/>
      <c r="U479" s="117"/>
      <c r="V479" s="555"/>
      <c r="W479" s="188"/>
      <c r="X479" s="116"/>
      <c r="Y479" s="116"/>
      <c r="Z479" s="116"/>
      <c r="AA479" s="116"/>
      <c r="AB479" s="116"/>
      <c r="AC479" s="116"/>
      <c r="AD479" s="116"/>
      <c r="AE479" s="116"/>
      <c r="AF479" s="117"/>
      <c r="AG479" s="555"/>
      <c r="AH479" s="188"/>
      <c r="AI479" s="116"/>
      <c r="AJ479" s="116"/>
      <c r="AK479" s="116"/>
      <c r="AL479" s="116"/>
      <c r="AM479" s="116"/>
      <c r="AN479" s="116"/>
      <c r="AO479" s="116"/>
      <c r="AP479" s="116"/>
      <c r="AQ479" s="117"/>
      <c r="AR479" s="555"/>
      <c r="AS479" s="188"/>
      <c r="AT479" s="116"/>
      <c r="AU479" s="116"/>
      <c r="AV479" s="116"/>
      <c r="AW479" s="116"/>
      <c r="AX479" s="116"/>
      <c r="AY479" s="116"/>
      <c r="AZ479" s="116"/>
      <c r="BA479" s="116"/>
      <c r="BB479" s="117"/>
      <c r="BC479" s="555"/>
      <c r="BD479" s="236"/>
      <c r="BE479" s="237"/>
      <c r="BF479" s="237"/>
      <c r="BG479" s="237"/>
      <c r="BH479" s="237"/>
      <c r="BI479" s="237"/>
      <c r="BJ479" s="237"/>
      <c r="BK479" s="237"/>
      <c r="BL479" s="237"/>
      <c r="BM479" s="237"/>
      <c r="BN479" s="237"/>
      <c r="BO479" s="237"/>
      <c r="BP479" s="238"/>
      <c r="BQ479" s="248"/>
      <c r="BR479" s="249"/>
      <c r="BS479" s="555"/>
    </row>
    <row r="480" spans="1:71" s="186" customFormat="1" x14ac:dyDescent="0.25">
      <c r="A480" s="558"/>
      <c r="B480" s="558"/>
      <c r="C480" s="558"/>
      <c r="D480" s="558"/>
      <c r="E480" s="558"/>
      <c r="F480" s="558"/>
      <c r="G480" s="558"/>
      <c r="H480" s="558"/>
      <c r="I480" s="558"/>
      <c r="J480" s="558"/>
      <c r="K480" s="558"/>
      <c r="L480" s="558"/>
      <c r="M480" s="558"/>
      <c r="N480" s="558"/>
      <c r="O480" s="558"/>
      <c r="P480" s="558"/>
      <c r="Q480" s="558"/>
      <c r="R480" s="558"/>
      <c r="S480" s="558"/>
      <c r="T480" s="558"/>
      <c r="U480" s="558"/>
      <c r="V480" s="558"/>
      <c r="W480" s="558"/>
      <c r="X480" s="558"/>
      <c r="Y480" s="558"/>
      <c r="Z480" s="558"/>
      <c r="AA480" s="558"/>
      <c r="AB480" s="558"/>
      <c r="AC480" s="558"/>
      <c r="AD480" s="558"/>
      <c r="AE480" s="558"/>
      <c r="AF480" s="558"/>
      <c r="AG480" s="558"/>
      <c r="AH480" s="558"/>
      <c r="AI480" s="558"/>
      <c r="AJ480" s="558"/>
      <c r="AK480" s="558"/>
      <c r="AL480" s="558"/>
      <c r="AM480" s="558"/>
      <c r="AN480" s="558"/>
      <c r="AO480" s="558"/>
      <c r="AP480" s="558"/>
      <c r="AQ480" s="558"/>
      <c r="AR480" s="558"/>
      <c r="AS480" s="558"/>
      <c r="AT480" s="558"/>
      <c r="AU480" s="558"/>
      <c r="AV480" s="558"/>
      <c r="AW480" s="558"/>
      <c r="AX480" s="558"/>
      <c r="AY480" s="558"/>
      <c r="AZ480" s="558"/>
      <c r="BA480" s="558"/>
      <c r="BB480" s="558"/>
      <c r="BC480" s="558"/>
      <c r="BD480" s="558"/>
      <c r="BE480" s="558"/>
      <c r="BF480" s="558"/>
      <c r="BG480" s="558"/>
      <c r="BH480" s="558"/>
      <c r="BI480" s="558"/>
      <c r="BJ480" s="558"/>
      <c r="BK480" s="558"/>
      <c r="BL480" s="558"/>
      <c r="BM480" s="558"/>
      <c r="BN480" s="558"/>
      <c r="BO480" s="558"/>
      <c r="BP480" s="558"/>
      <c r="BQ480" s="558"/>
      <c r="BR480" s="559"/>
      <c r="BS480" s="250"/>
    </row>
    <row r="481" spans="1:71" s="186" customFormat="1" ht="15.75" thickBot="1" x14ac:dyDescent="0.3">
      <c r="A481" s="188"/>
      <c r="B481" s="116"/>
      <c r="C481" s="116"/>
      <c r="D481" s="116"/>
      <c r="E481" s="116"/>
      <c r="F481" s="116"/>
      <c r="G481" s="116"/>
      <c r="H481" s="116"/>
      <c r="I481" s="116"/>
      <c r="J481" s="116"/>
      <c r="K481" s="555"/>
      <c r="L481" s="188"/>
      <c r="M481" s="116"/>
      <c r="N481" s="116"/>
      <c r="O481" s="116"/>
      <c r="P481" s="116"/>
      <c r="Q481" s="116"/>
      <c r="R481" s="116"/>
      <c r="S481" s="116"/>
      <c r="T481" s="116"/>
      <c r="U481" s="116"/>
      <c r="V481" s="555"/>
      <c r="W481" s="188"/>
      <c r="X481" s="116"/>
      <c r="Y481" s="116"/>
      <c r="Z481" s="116"/>
      <c r="AA481" s="116"/>
      <c r="AB481" s="116"/>
      <c r="AC481" s="116"/>
      <c r="AD481" s="116"/>
      <c r="AE481" s="116"/>
      <c r="AF481" s="116"/>
      <c r="AG481" s="555"/>
      <c r="AH481" s="188"/>
      <c r="AI481" s="116"/>
      <c r="AJ481" s="116"/>
      <c r="AK481" s="116"/>
      <c r="AL481" s="116"/>
      <c r="AM481" s="116"/>
      <c r="AN481" s="116"/>
      <c r="AO481" s="116"/>
      <c r="AP481" s="116"/>
      <c r="AQ481" s="116"/>
      <c r="AR481" s="555"/>
      <c r="AS481" s="188"/>
      <c r="AT481" s="116"/>
      <c r="AU481" s="116"/>
      <c r="AV481" s="116"/>
      <c r="AW481" s="116"/>
      <c r="AX481" s="116"/>
      <c r="AY481" s="116"/>
      <c r="AZ481" s="116"/>
      <c r="BA481" s="116"/>
      <c r="BB481" s="116"/>
      <c r="BC481" s="555"/>
      <c r="BD481" s="236"/>
      <c r="BE481" s="237"/>
      <c r="BF481" s="237"/>
      <c r="BG481" s="237"/>
      <c r="BH481" s="237"/>
      <c r="BI481" s="237"/>
      <c r="BJ481" s="237"/>
      <c r="BK481" s="237"/>
      <c r="BL481" s="237"/>
      <c r="BM481" s="237"/>
      <c r="BN481" s="237"/>
      <c r="BO481" s="237"/>
      <c r="BP481" s="237"/>
      <c r="BQ481" s="245"/>
      <c r="BR481" s="249"/>
      <c r="BS481" s="555"/>
    </row>
    <row r="482" spans="1:71" s="186" customFormat="1" ht="15.75" customHeight="1" thickBot="1" x14ac:dyDescent="0.3">
      <c r="A482" s="188"/>
      <c r="B482" s="600" t="s">
        <v>399</v>
      </c>
      <c r="C482" s="601"/>
      <c r="D482" s="602" t="s">
        <v>440</v>
      </c>
      <c r="E482" s="603"/>
      <c r="F482" s="603"/>
      <c r="G482" s="604"/>
      <c r="H482"/>
      <c r="I482"/>
      <c r="J482" s="117"/>
      <c r="K482" s="555"/>
      <c r="L482" s="188"/>
      <c r="M482" s="600" t="s">
        <v>399</v>
      </c>
      <c r="N482" s="601"/>
      <c r="O482" s="602" t="s">
        <v>440</v>
      </c>
      <c r="P482" s="603"/>
      <c r="Q482" s="603"/>
      <c r="R482" s="604"/>
      <c r="S482"/>
      <c r="T482"/>
      <c r="U482" s="117"/>
      <c r="V482" s="555"/>
      <c r="W482" s="188"/>
      <c r="X482" s="600" t="s">
        <v>399</v>
      </c>
      <c r="Y482" s="601"/>
      <c r="Z482" s="602" t="s">
        <v>440</v>
      </c>
      <c r="AA482" s="603"/>
      <c r="AB482" s="603"/>
      <c r="AC482" s="604"/>
      <c r="AD482"/>
      <c r="AE482"/>
      <c r="AF482" s="117"/>
      <c r="AG482" s="555"/>
      <c r="AH482" s="188"/>
      <c r="AI482" s="600" t="s">
        <v>399</v>
      </c>
      <c r="AJ482" s="601"/>
      <c r="AK482" s="602" t="s">
        <v>440</v>
      </c>
      <c r="AL482" s="603"/>
      <c r="AM482" s="603"/>
      <c r="AN482" s="604"/>
      <c r="AO482"/>
      <c r="AP482"/>
      <c r="AQ482" s="117"/>
      <c r="AR482" s="555"/>
      <c r="AS482" s="188"/>
      <c r="AT482" s="600" t="s">
        <v>399</v>
      </c>
      <c r="AU482" s="601"/>
      <c r="AV482" s="602" t="s">
        <v>440</v>
      </c>
      <c r="AW482" s="603"/>
      <c r="AX482" s="603"/>
      <c r="AY482" s="604"/>
      <c r="AZ482"/>
      <c r="BA482"/>
      <c r="BB482" s="117"/>
      <c r="BC482" s="555"/>
      <c r="BD482" s="236"/>
      <c r="BE482" s="600" t="s">
        <v>399</v>
      </c>
      <c r="BF482" s="601"/>
      <c r="BG482" s="602" t="s">
        <v>440</v>
      </c>
      <c r="BH482" s="603"/>
      <c r="BI482" s="603"/>
      <c r="BJ482" s="604"/>
      <c r="BK482" s="237"/>
      <c r="BL482" s="237"/>
      <c r="BM482" s="237"/>
      <c r="BN482" s="237"/>
      <c r="BO482" s="237"/>
      <c r="BP482" s="238"/>
      <c r="BQ482" s="246"/>
      <c r="BR482" s="249"/>
      <c r="BS482" s="555"/>
    </row>
    <row r="483" spans="1:71" s="186" customFormat="1" ht="61.5" customHeight="1" thickBot="1" x14ac:dyDescent="0.3">
      <c r="A483" s="188"/>
      <c r="B483" s="605" t="s">
        <v>447</v>
      </c>
      <c r="C483" s="606"/>
      <c r="D483" s="607" t="str">
        <f>'MRC CONTRATACIÓN - COVID19'!D64</f>
        <v>Posibilidad de Tramitar y pagar facturas sin que se haya prestado el servicio o labor contratada  o que no satisfacen las necesidades la entidad a cambio de beneficios particulares.</v>
      </c>
      <c r="E483" s="608"/>
      <c r="F483" s="608"/>
      <c r="G483" s="609"/>
      <c r="H483"/>
      <c r="I483"/>
      <c r="J483" s="117"/>
      <c r="K483" s="555"/>
      <c r="L483" s="188"/>
      <c r="M483" s="605" t="s">
        <v>447</v>
      </c>
      <c r="N483" s="606"/>
      <c r="O483" s="607" t="str">
        <f>$D483</f>
        <v>Posibilidad de Tramitar y pagar facturas sin que se haya prestado el servicio o labor contratada  o que no satisfacen las necesidades la entidad a cambio de beneficios particulares.</v>
      </c>
      <c r="P483" s="608"/>
      <c r="Q483" s="608"/>
      <c r="R483" s="609"/>
      <c r="S483"/>
      <c r="T483"/>
      <c r="U483" s="117"/>
      <c r="V483" s="555"/>
      <c r="W483" s="188"/>
      <c r="X483" s="605" t="s">
        <v>447</v>
      </c>
      <c r="Y483" s="606"/>
      <c r="Z483" s="607" t="str">
        <f>$D483</f>
        <v>Posibilidad de Tramitar y pagar facturas sin que se haya prestado el servicio o labor contratada  o que no satisfacen las necesidades la entidad a cambio de beneficios particulares.</v>
      </c>
      <c r="AA483" s="608"/>
      <c r="AB483" s="608"/>
      <c r="AC483" s="609"/>
      <c r="AD483"/>
      <c r="AE483"/>
      <c r="AF483" s="117"/>
      <c r="AG483" s="555"/>
      <c r="AH483" s="188"/>
      <c r="AI483" s="605" t="s">
        <v>447</v>
      </c>
      <c r="AJ483" s="606"/>
      <c r="AK483" s="607" t="str">
        <f>$D483</f>
        <v>Posibilidad de Tramitar y pagar facturas sin que se haya prestado el servicio o labor contratada  o que no satisfacen las necesidades la entidad a cambio de beneficios particulares.</v>
      </c>
      <c r="AL483" s="608"/>
      <c r="AM483" s="608"/>
      <c r="AN483" s="609"/>
      <c r="AO483"/>
      <c r="AP483"/>
      <c r="AQ483" s="117"/>
      <c r="AR483" s="555"/>
      <c r="AS483" s="188"/>
      <c r="AT483" s="605" t="s">
        <v>447</v>
      </c>
      <c r="AU483" s="606"/>
      <c r="AV483" s="607" t="str">
        <f>$D483</f>
        <v>Posibilidad de Tramitar y pagar facturas sin que se haya prestado el servicio o labor contratada  o que no satisfacen las necesidades la entidad a cambio de beneficios particulares.</v>
      </c>
      <c r="AW483" s="608"/>
      <c r="AX483" s="608"/>
      <c r="AY483" s="609"/>
      <c r="AZ483"/>
      <c r="BA483"/>
      <c r="BB483" s="117"/>
      <c r="BC483" s="555"/>
      <c r="BD483" s="236"/>
      <c r="BE483" s="605" t="s">
        <v>447</v>
      </c>
      <c r="BF483" s="606"/>
      <c r="BG483" s="607" t="str">
        <f>$D483</f>
        <v>Posibilidad de Tramitar y pagar facturas sin que se haya prestado el servicio o labor contratada  o que no satisfacen las necesidades la entidad a cambio de beneficios particulares.</v>
      </c>
      <c r="BH483" s="608"/>
      <c r="BI483" s="608"/>
      <c r="BJ483" s="609"/>
      <c r="BK483" s="237"/>
      <c r="BL483" s="237"/>
      <c r="BM483" s="237"/>
      <c r="BN483" s="237"/>
      <c r="BO483" s="237"/>
      <c r="BP483" s="238"/>
      <c r="BQ483" s="246"/>
      <c r="BR483" s="249"/>
      <c r="BS483" s="555"/>
    </row>
    <row r="484" spans="1:71" s="186" customFormat="1" ht="15.75" customHeight="1" thickBot="1" x14ac:dyDescent="0.3">
      <c r="A484" s="188"/>
      <c r="B484" s="610" t="s">
        <v>401</v>
      </c>
      <c r="C484" s="611"/>
      <c r="D484" s="602" t="s">
        <v>601</v>
      </c>
      <c r="E484" s="603"/>
      <c r="F484" s="603"/>
      <c r="G484" s="604"/>
      <c r="H484"/>
      <c r="I484"/>
      <c r="J484" s="117"/>
      <c r="K484" s="555"/>
      <c r="L484" s="188"/>
      <c r="M484" s="610" t="s">
        <v>401</v>
      </c>
      <c r="N484" s="611"/>
      <c r="O484" s="602"/>
      <c r="P484" s="603"/>
      <c r="Q484" s="603"/>
      <c r="R484" s="604"/>
      <c r="S484"/>
      <c r="T484"/>
      <c r="U484" s="117"/>
      <c r="V484" s="555"/>
      <c r="W484" s="188"/>
      <c r="X484" s="610" t="s">
        <v>401</v>
      </c>
      <c r="Y484" s="611"/>
      <c r="Z484" s="602"/>
      <c r="AA484" s="603"/>
      <c r="AB484" s="603"/>
      <c r="AC484" s="604"/>
      <c r="AD484"/>
      <c r="AE484"/>
      <c r="AF484" s="117"/>
      <c r="AG484" s="555"/>
      <c r="AH484" s="188"/>
      <c r="AI484" s="610" t="s">
        <v>401</v>
      </c>
      <c r="AJ484" s="611"/>
      <c r="AK484" s="602"/>
      <c r="AL484" s="603"/>
      <c r="AM484" s="603"/>
      <c r="AN484" s="604"/>
      <c r="AO484"/>
      <c r="AP484"/>
      <c r="AQ484" s="117"/>
      <c r="AR484" s="555"/>
      <c r="AS484" s="188"/>
      <c r="AT484" s="610" t="s">
        <v>401</v>
      </c>
      <c r="AU484" s="611"/>
      <c r="AV484" s="602"/>
      <c r="AW484" s="603"/>
      <c r="AX484" s="603"/>
      <c r="AY484" s="604"/>
      <c r="AZ484"/>
      <c r="BA484"/>
      <c r="BB484" s="117"/>
      <c r="BC484" s="555"/>
      <c r="BD484" s="236"/>
      <c r="BE484" s="610" t="s">
        <v>401</v>
      </c>
      <c r="BF484" s="611"/>
      <c r="BG484" s="602"/>
      <c r="BH484" s="603"/>
      <c r="BI484" s="603"/>
      <c r="BJ484" s="604"/>
      <c r="BK484" s="237"/>
      <c r="BL484" s="237"/>
      <c r="BM484" s="237"/>
      <c r="BN484" s="237"/>
      <c r="BO484" s="237"/>
      <c r="BP484" s="238"/>
      <c r="BQ484" s="246"/>
      <c r="BR484" s="249"/>
      <c r="BS484" s="555"/>
    </row>
    <row r="485" spans="1:71" s="186" customFormat="1" ht="15.75" thickBot="1" x14ac:dyDescent="0.3">
      <c r="A485" s="188"/>
      <c r="B485" s="612" t="s">
        <v>402</v>
      </c>
      <c r="C485" s="613"/>
      <c r="D485" s="602" t="s">
        <v>600</v>
      </c>
      <c r="E485" s="603"/>
      <c r="F485" s="603"/>
      <c r="G485" s="604"/>
      <c r="H485"/>
      <c r="I485"/>
      <c r="J485" s="117"/>
      <c r="K485" s="555"/>
      <c r="L485" s="188"/>
      <c r="M485" s="612" t="s">
        <v>402</v>
      </c>
      <c r="N485" s="613"/>
      <c r="O485" s="602" t="s">
        <v>608</v>
      </c>
      <c r="P485" s="603"/>
      <c r="Q485" s="603"/>
      <c r="R485" s="604"/>
      <c r="S485"/>
      <c r="T485"/>
      <c r="U485" s="117"/>
      <c r="V485" s="555"/>
      <c r="W485" s="188"/>
      <c r="X485" s="612" t="s">
        <v>402</v>
      </c>
      <c r="Y485" s="613"/>
      <c r="Z485" s="623" t="s">
        <v>614</v>
      </c>
      <c r="AA485" s="624"/>
      <c r="AB485" s="624"/>
      <c r="AC485" s="625"/>
      <c r="AD485"/>
      <c r="AE485"/>
      <c r="AF485" s="117"/>
      <c r="AG485" s="555"/>
      <c r="AH485" s="188"/>
      <c r="AI485" s="612" t="s">
        <v>402</v>
      </c>
      <c r="AJ485" s="613"/>
      <c r="AK485" s="623" t="s">
        <v>606</v>
      </c>
      <c r="AL485" s="624"/>
      <c r="AM485" s="624"/>
      <c r="AN485" s="625"/>
      <c r="AO485"/>
      <c r="AP485"/>
      <c r="AQ485" s="117"/>
      <c r="AR485" s="555"/>
      <c r="AS485" s="188"/>
      <c r="AT485" s="612" t="s">
        <v>402</v>
      </c>
      <c r="AU485" s="613"/>
      <c r="AV485" s="602"/>
      <c r="AW485" s="603"/>
      <c r="AX485" s="603"/>
      <c r="AY485" s="604"/>
      <c r="AZ485"/>
      <c r="BA485"/>
      <c r="BB485" s="117"/>
      <c r="BC485" s="555"/>
      <c r="BD485" s="236"/>
      <c r="BE485" s="612" t="s">
        <v>402</v>
      </c>
      <c r="BF485" s="613"/>
      <c r="BG485" s="602"/>
      <c r="BH485" s="603"/>
      <c r="BI485" s="603"/>
      <c r="BJ485" s="604"/>
      <c r="BK485" s="237"/>
      <c r="BL485" s="237"/>
      <c r="BM485" s="237"/>
      <c r="BN485" s="237"/>
      <c r="BO485" s="237"/>
      <c r="BP485" s="238"/>
      <c r="BQ485" s="246"/>
      <c r="BR485" s="249"/>
      <c r="BS485" s="555"/>
    </row>
    <row r="486" spans="1:71" s="186" customFormat="1" ht="15.75" thickBot="1" x14ac:dyDescent="0.3">
      <c r="A486" s="188"/>
      <c r="B486" s="614" t="s">
        <v>403</v>
      </c>
      <c r="C486" s="615"/>
      <c r="D486" s="602" t="s">
        <v>602</v>
      </c>
      <c r="E486" s="603"/>
      <c r="F486" s="603"/>
      <c r="G486" s="604"/>
      <c r="H486"/>
      <c r="I486"/>
      <c r="J486" s="117"/>
      <c r="K486" s="555"/>
      <c r="L486" s="188"/>
      <c r="M486" s="614" t="s">
        <v>403</v>
      </c>
      <c r="N486" s="615"/>
      <c r="O486" s="602" t="s">
        <v>602</v>
      </c>
      <c r="P486" s="603"/>
      <c r="Q486" s="603"/>
      <c r="R486" s="604"/>
      <c r="S486"/>
      <c r="T486"/>
      <c r="U486" s="117"/>
      <c r="V486" s="555"/>
      <c r="W486" s="188"/>
      <c r="X486" s="614" t="s">
        <v>403</v>
      </c>
      <c r="Y486" s="615"/>
      <c r="Z486" s="623" t="s">
        <v>602</v>
      </c>
      <c r="AA486" s="624"/>
      <c r="AB486" s="624"/>
      <c r="AC486" s="625"/>
      <c r="AD486"/>
      <c r="AE486"/>
      <c r="AF486" s="117"/>
      <c r="AG486" s="555"/>
      <c r="AH486" s="188"/>
      <c r="AI486" s="614" t="s">
        <v>403</v>
      </c>
      <c r="AJ486" s="615"/>
      <c r="AK486" s="602"/>
      <c r="AL486" s="603"/>
      <c r="AM486" s="603"/>
      <c r="AN486" s="604"/>
      <c r="AO486"/>
      <c r="AP486"/>
      <c r="AQ486" s="117"/>
      <c r="AR486" s="555"/>
      <c r="AS486" s="188"/>
      <c r="AT486" s="614" t="s">
        <v>403</v>
      </c>
      <c r="AU486" s="615"/>
      <c r="AV486" s="602"/>
      <c r="AW486" s="603"/>
      <c r="AX486" s="603"/>
      <c r="AY486" s="604"/>
      <c r="AZ486"/>
      <c r="BA486"/>
      <c r="BB486" s="117"/>
      <c r="BC486" s="555"/>
      <c r="BD486" s="236"/>
      <c r="BE486" s="614" t="s">
        <v>403</v>
      </c>
      <c r="BF486" s="615"/>
      <c r="BG486" s="602"/>
      <c r="BH486" s="603"/>
      <c r="BI486" s="603"/>
      <c r="BJ486" s="604"/>
      <c r="BK486" s="237"/>
      <c r="BL486" s="237"/>
      <c r="BM486" s="237"/>
      <c r="BN486" s="237"/>
      <c r="BO486" s="237"/>
      <c r="BP486" s="238"/>
      <c r="BQ486" s="246"/>
      <c r="BR486" s="249"/>
      <c r="BS486" s="555"/>
    </row>
    <row r="487" spans="1:71" s="186" customFormat="1" x14ac:dyDescent="0.25">
      <c r="A487" s="188"/>
      <c r="B487" s="118"/>
      <c r="C487" s="116"/>
      <c r="D487" s="116"/>
      <c r="E487" s="116"/>
      <c r="F487" s="116"/>
      <c r="G487" s="116"/>
      <c r="H487" s="116"/>
      <c r="I487" s="116"/>
      <c r="J487" s="117"/>
      <c r="K487" s="555"/>
      <c r="L487" s="188"/>
      <c r="M487" s="118"/>
      <c r="N487" s="116"/>
      <c r="O487" s="116"/>
      <c r="P487" s="116"/>
      <c r="Q487" s="116"/>
      <c r="R487" s="116"/>
      <c r="S487" s="116"/>
      <c r="T487" s="116"/>
      <c r="U487" s="117"/>
      <c r="V487" s="555"/>
      <c r="W487" s="188"/>
      <c r="X487" s="118"/>
      <c r="Y487" s="116"/>
      <c r="Z487" s="116"/>
      <c r="AA487" s="116"/>
      <c r="AB487" s="116"/>
      <c r="AC487" s="116"/>
      <c r="AD487" s="116"/>
      <c r="AE487" s="116"/>
      <c r="AF487" s="117"/>
      <c r="AG487" s="555"/>
      <c r="AH487" s="188"/>
      <c r="AI487" s="118"/>
      <c r="AJ487" s="116"/>
      <c r="AK487" s="116"/>
      <c r="AL487" s="116"/>
      <c r="AM487" s="116"/>
      <c r="AN487" s="116"/>
      <c r="AO487" s="116"/>
      <c r="AP487" s="116"/>
      <c r="AQ487" s="117"/>
      <c r="AR487" s="555"/>
      <c r="AS487" s="188"/>
      <c r="AT487" s="118"/>
      <c r="AU487" s="116"/>
      <c r="AV487" s="116"/>
      <c r="AW487" s="116"/>
      <c r="AX487" s="116"/>
      <c r="AY487" s="116"/>
      <c r="AZ487" s="116"/>
      <c r="BA487" s="116"/>
      <c r="BB487" s="117"/>
      <c r="BC487" s="555"/>
      <c r="BD487" s="236"/>
      <c r="BE487" s="242"/>
      <c r="BF487" s="237"/>
      <c r="BG487" s="237"/>
      <c r="BH487" s="237"/>
      <c r="BI487" s="237"/>
      <c r="BJ487" s="237"/>
      <c r="BK487" s="237"/>
      <c r="BL487" s="237"/>
      <c r="BM487" s="237"/>
      <c r="BN487" s="237"/>
      <c r="BO487" s="237"/>
      <c r="BP487" s="238"/>
      <c r="BQ487" s="246"/>
      <c r="BR487" s="249"/>
      <c r="BS487" s="555"/>
    </row>
    <row r="488" spans="1:71" s="186" customFormat="1" ht="15.75" thickBot="1" x14ac:dyDescent="0.3">
      <c r="A488" s="188"/>
      <c r="B488" s="116"/>
      <c r="C488" s="116"/>
      <c r="D488" s="116"/>
      <c r="E488" s="116"/>
      <c r="F488" s="116"/>
      <c r="G488" s="116"/>
      <c r="H488" s="116"/>
      <c r="I488" s="116"/>
      <c r="J488" s="117"/>
      <c r="K488" s="555"/>
      <c r="L488" s="188"/>
      <c r="M488" s="116"/>
      <c r="N488" s="116"/>
      <c r="O488" s="116"/>
      <c r="P488" s="116"/>
      <c r="Q488" s="116"/>
      <c r="R488" s="116"/>
      <c r="S488" s="116"/>
      <c r="T488" s="116"/>
      <c r="U488" s="117"/>
      <c r="V488" s="555"/>
      <c r="W488" s="188"/>
      <c r="X488" s="116"/>
      <c r="Y488" s="116"/>
      <c r="Z488" s="116"/>
      <c r="AA488" s="116"/>
      <c r="AB488" s="116"/>
      <c r="AC488" s="116"/>
      <c r="AD488" s="116"/>
      <c r="AE488" s="116"/>
      <c r="AF488" s="117"/>
      <c r="AG488" s="555"/>
      <c r="AH488" s="188"/>
      <c r="AI488" s="116"/>
      <c r="AJ488" s="116"/>
      <c r="AK488" s="116"/>
      <c r="AL488" s="116"/>
      <c r="AM488" s="116"/>
      <c r="AN488" s="116"/>
      <c r="AO488" s="116"/>
      <c r="AP488" s="116"/>
      <c r="AQ488" s="117"/>
      <c r="AR488" s="555"/>
      <c r="AS488" s="188"/>
      <c r="AT488" s="116"/>
      <c r="AU488" s="116"/>
      <c r="AV488" s="116"/>
      <c r="AW488" s="116"/>
      <c r="AX488" s="116"/>
      <c r="AY488" s="116"/>
      <c r="AZ488" s="116"/>
      <c r="BA488" s="116"/>
      <c r="BB488" s="117"/>
      <c r="BC488" s="555"/>
      <c r="BD488" s="236"/>
      <c r="BE488" s="237"/>
      <c r="BF488" s="237"/>
      <c r="BG488" s="237"/>
      <c r="BH488" s="237"/>
      <c r="BI488" s="237"/>
      <c r="BJ488" s="237"/>
      <c r="BK488" s="237"/>
      <c r="BL488" s="237"/>
      <c r="BM488" s="237"/>
      <c r="BN488" s="237"/>
      <c r="BO488" s="237"/>
      <c r="BP488" s="238"/>
      <c r="BQ488" s="246"/>
      <c r="BR488" s="249"/>
      <c r="BS488" s="555"/>
    </row>
    <row r="489" spans="1:71" s="186" customFormat="1" ht="15.75" thickBot="1" x14ac:dyDescent="0.3">
      <c r="A489" s="188"/>
      <c r="B489" s="585" t="s">
        <v>404</v>
      </c>
      <c r="C489" s="585" t="s">
        <v>439</v>
      </c>
      <c r="D489" s="587"/>
      <c r="E489" s="588"/>
      <c r="F489" s="589" t="s">
        <v>405</v>
      </c>
      <c r="G489" s="590"/>
      <c r="H489"/>
      <c r="I489"/>
      <c r="J489" s="117"/>
      <c r="K489" s="555"/>
      <c r="L489" s="188"/>
      <c r="M489" s="619" t="s">
        <v>404</v>
      </c>
      <c r="N489" s="585" t="s">
        <v>439</v>
      </c>
      <c r="O489" s="587"/>
      <c r="P489" s="588"/>
      <c r="Q489" s="589" t="s">
        <v>405</v>
      </c>
      <c r="R489" s="590"/>
      <c r="S489"/>
      <c r="T489"/>
      <c r="U489" s="117"/>
      <c r="V489" s="555"/>
      <c r="W489" s="188"/>
      <c r="X489" s="619" t="s">
        <v>404</v>
      </c>
      <c r="Y489" s="585" t="s">
        <v>439</v>
      </c>
      <c r="Z489" s="587"/>
      <c r="AA489" s="588"/>
      <c r="AB489" s="589" t="s">
        <v>405</v>
      </c>
      <c r="AC489" s="590"/>
      <c r="AD489"/>
      <c r="AE489"/>
      <c r="AF489" s="117"/>
      <c r="AG489" s="555"/>
      <c r="AH489" s="188"/>
      <c r="AI489" s="619" t="s">
        <v>404</v>
      </c>
      <c r="AJ489" s="585" t="s">
        <v>439</v>
      </c>
      <c r="AK489" s="587"/>
      <c r="AL489" s="588"/>
      <c r="AM489" s="589" t="s">
        <v>405</v>
      </c>
      <c r="AN489" s="590"/>
      <c r="AO489"/>
      <c r="AP489"/>
      <c r="AQ489" s="117"/>
      <c r="AR489" s="555"/>
      <c r="AS489" s="188"/>
      <c r="AT489" s="619" t="s">
        <v>404</v>
      </c>
      <c r="AU489" s="585" t="s">
        <v>439</v>
      </c>
      <c r="AV489" s="587"/>
      <c r="AW489" s="588"/>
      <c r="AX489" s="589" t="s">
        <v>405</v>
      </c>
      <c r="AY489" s="590"/>
      <c r="AZ489"/>
      <c r="BA489"/>
      <c r="BB489" s="117"/>
      <c r="BC489" s="555"/>
      <c r="BD489" s="236"/>
      <c r="BE489" s="585" t="s">
        <v>404</v>
      </c>
      <c r="BF489" s="585" t="s">
        <v>439</v>
      </c>
      <c r="BG489" s="587"/>
      <c r="BH489" s="588"/>
      <c r="BI489" s="589" t="s">
        <v>405</v>
      </c>
      <c r="BJ489" s="590"/>
      <c r="BK489" s="237"/>
      <c r="BL489" s="237"/>
      <c r="BM489" s="237"/>
      <c r="BN489" s="237"/>
      <c r="BO489" s="237"/>
      <c r="BP489" s="238"/>
      <c r="BQ489" s="246"/>
      <c r="BR489" s="249"/>
      <c r="BS489" s="555"/>
    </row>
    <row r="490" spans="1:71" s="186" customFormat="1" ht="30.75" customHeight="1" thickBot="1" x14ac:dyDescent="0.3">
      <c r="A490" s="188"/>
      <c r="B490" s="586"/>
      <c r="C490" s="591" t="s">
        <v>406</v>
      </c>
      <c r="D490" s="592"/>
      <c r="E490" s="593"/>
      <c r="F490" s="126" t="s">
        <v>434</v>
      </c>
      <c r="G490" s="127" t="s">
        <v>435</v>
      </c>
      <c r="H490"/>
      <c r="I490"/>
      <c r="J490" s="117"/>
      <c r="K490" s="555"/>
      <c r="L490" s="188"/>
      <c r="M490" s="620"/>
      <c r="N490" s="591" t="s">
        <v>406</v>
      </c>
      <c r="O490" s="621"/>
      <c r="P490" s="622"/>
      <c r="Q490" s="126" t="s">
        <v>434</v>
      </c>
      <c r="R490" s="127" t="s">
        <v>435</v>
      </c>
      <c r="S490"/>
      <c r="T490"/>
      <c r="U490" s="117"/>
      <c r="V490" s="555"/>
      <c r="W490" s="188"/>
      <c r="X490" s="620"/>
      <c r="Y490" s="591" t="s">
        <v>406</v>
      </c>
      <c r="Z490" s="621"/>
      <c r="AA490" s="622"/>
      <c r="AB490" s="126" t="s">
        <v>434</v>
      </c>
      <c r="AC490" s="127" t="s">
        <v>435</v>
      </c>
      <c r="AD490"/>
      <c r="AE490"/>
      <c r="AF490" s="117"/>
      <c r="AG490" s="555"/>
      <c r="AH490" s="188"/>
      <c r="AI490" s="620"/>
      <c r="AJ490" s="591" t="s">
        <v>406</v>
      </c>
      <c r="AK490" s="621"/>
      <c r="AL490" s="622"/>
      <c r="AM490" s="126" t="s">
        <v>434</v>
      </c>
      <c r="AN490" s="127" t="s">
        <v>435</v>
      </c>
      <c r="AO490"/>
      <c r="AP490"/>
      <c r="AQ490" s="117"/>
      <c r="AR490" s="555"/>
      <c r="AS490" s="188"/>
      <c r="AT490" s="620"/>
      <c r="AU490" s="591" t="s">
        <v>406</v>
      </c>
      <c r="AV490" s="621"/>
      <c r="AW490" s="622"/>
      <c r="AX490" s="126" t="s">
        <v>434</v>
      </c>
      <c r="AY490" s="127" t="s">
        <v>435</v>
      </c>
      <c r="AZ490"/>
      <c r="BA490"/>
      <c r="BB490" s="117"/>
      <c r="BC490" s="555"/>
      <c r="BD490" s="236"/>
      <c r="BE490" s="586"/>
      <c r="BF490" s="591" t="s">
        <v>406</v>
      </c>
      <c r="BG490" s="592"/>
      <c r="BH490" s="593"/>
      <c r="BI490" s="126" t="s">
        <v>434</v>
      </c>
      <c r="BJ490" s="127" t="s">
        <v>435</v>
      </c>
      <c r="BK490" s="237"/>
      <c r="BL490" s="237"/>
      <c r="BM490" s="237"/>
      <c r="BN490" s="237"/>
      <c r="BO490" s="237"/>
      <c r="BP490" s="238"/>
      <c r="BQ490" s="246"/>
      <c r="BR490" s="249"/>
      <c r="BS490" s="555"/>
    </row>
    <row r="491" spans="1:71" s="186" customFormat="1" ht="21.75" customHeight="1" thickBot="1" x14ac:dyDescent="0.3">
      <c r="A491" s="188"/>
      <c r="B491" s="128">
        <v>1</v>
      </c>
      <c r="C491" s="594" t="s">
        <v>407</v>
      </c>
      <c r="D491" s="595"/>
      <c r="E491" s="596"/>
      <c r="F491" s="131" t="s">
        <v>434</v>
      </c>
      <c r="G491" s="131"/>
      <c r="H491">
        <f t="shared" ref="H491:H507" si="299">IF(F491="SI",1,0)</f>
        <v>1</v>
      </c>
      <c r="I491">
        <f>IF(G491="NO",1,0)</f>
        <v>0</v>
      </c>
      <c r="J491" s="117"/>
      <c r="K491" s="555"/>
      <c r="L491" s="188"/>
      <c r="M491" s="128">
        <v>1</v>
      </c>
      <c r="N491" s="594" t="s">
        <v>407</v>
      </c>
      <c r="O491" s="595"/>
      <c r="P491" s="596"/>
      <c r="Q491" s="131" t="s">
        <v>434</v>
      </c>
      <c r="R491" s="131"/>
      <c r="S491">
        <f t="shared" ref="S491:S507" si="300">IF(Q491="SI",1,0)</f>
        <v>1</v>
      </c>
      <c r="T491">
        <f>IF(R491="NO",1,0)</f>
        <v>0</v>
      </c>
      <c r="U491" s="117"/>
      <c r="V491" s="555"/>
      <c r="W491" s="188"/>
      <c r="X491" s="128">
        <v>1</v>
      </c>
      <c r="Y491" s="594" t="s">
        <v>407</v>
      </c>
      <c r="Z491" s="595"/>
      <c r="AA491" s="596"/>
      <c r="AB491" s="131"/>
      <c r="AC491" s="131" t="s">
        <v>435</v>
      </c>
      <c r="AD491">
        <f t="shared" ref="AD491:AD508" si="301">IF(AB491="SI",1,0)</f>
        <v>0</v>
      </c>
      <c r="AE491">
        <f>IF(AC491="NO",1,0)</f>
        <v>1</v>
      </c>
      <c r="AF491" s="117"/>
      <c r="AG491" s="555"/>
      <c r="AH491" s="188"/>
      <c r="AI491" s="128">
        <v>1</v>
      </c>
      <c r="AJ491" s="594" t="s">
        <v>407</v>
      </c>
      <c r="AK491" s="595"/>
      <c r="AL491" s="596"/>
      <c r="AM491" s="131" t="s">
        <v>434</v>
      </c>
      <c r="AN491" s="131"/>
      <c r="AO491">
        <f t="shared" ref="AO491:AO508" si="302">IF(AM491="SI",1,0)</f>
        <v>1</v>
      </c>
      <c r="AP491">
        <f>IF(AN491="NO",1,0)</f>
        <v>0</v>
      </c>
      <c r="AQ491" s="117"/>
      <c r="AR491" s="555"/>
      <c r="AS491" s="188"/>
      <c r="AT491" s="128">
        <v>1</v>
      </c>
      <c r="AU491" s="594" t="s">
        <v>407</v>
      </c>
      <c r="AV491" s="595"/>
      <c r="AW491" s="596"/>
      <c r="AX491" s="131" t="s">
        <v>434</v>
      </c>
      <c r="AY491" s="131"/>
      <c r="AZ491">
        <f t="shared" ref="AZ491:AZ507" si="303">IF(AX491="SI",1,0)</f>
        <v>1</v>
      </c>
      <c r="BA491">
        <f>IF(AY491="NO",1,0)</f>
        <v>0</v>
      </c>
      <c r="BB491" s="117"/>
      <c r="BC491" s="555"/>
      <c r="BD491" s="236"/>
      <c r="BE491" s="128">
        <v>1</v>
      </c>
      <c r="BF491" s="594" t="s">
        <v>407</v>
      </c>
      <c r="BG491" s="595"/>
      <c r="BH491" s="596"/>
      <c r="BI491" s="131" t="str">
        <f>IF($BQ491=1,"SI","")</f>
        <v>SI</v>
      </c>
      <c r="BJ491" s="131" t="str">
        <f>IF($BQ491=0,"NO","")</f>
        <v/>
      </c>
      <c r="BK491" s="237">
        <f t="shared" ref="BK491:BK497" si="304">H491</f>
        <v>1</v>
      </c>
      <c r="BL491" s="237">
        <f t="shared" ref="BL491:BL497" si="305">S491</f>
        <v>1</v>
      </c>
      <c r="BM491" s="237">
        <f t="shared" ref="BM491:BM497" si="306">AD491</f>
        <v>0</v>
      </c>
      <c r="BN491" s="237">
        <f t="shared" ref="BN491:BN497" si="307">AO491</f>
        <v>1</v>
      </c>
      <c r="BO491" s="237">
        <f t="shared" ref="BO491:BO497" si="308">AZ491</f>
        <v>1</v>
      </c>
      <c r="BP491" s="244">
        <f t="shared" ref="BP491:BP497" si="309">COUNTIF(BK491:BO491,1)</f>
        <v>4</v>
      </c>
      <c r="BQ491" s="247">
        <f t="shared" ref="BQ491:BQ509" si="310">IF(BP491&gt;=3,1,0)</f>
        <v>1</v>
      </c>
      <c r="BR491" s="249"/>
      <c r="BS491" s="555"/>
    </row>
    <row r="492" spans="1:71" s="186" customFormat="1" ht="21.75" customHeight="1" thickBot="1" x14ac:dyDescent="0.3">
      <c r="A492" s="188"/>
      <c r="B492" s="129">
        <v>2</v>
      </c>
      <c r="C492" s="560" t="s">
        <v>408</v>
      </c>
      <c r="D492" s="561"/>
      <c r="E492" s="562"/>
      <c r="F492" s="132" t="s">
        <v>434</v>
      </c>
      <c r="G492" s="133"/>
      <c r="H492">
        <f t="shared" si="299"/>
        <v>1</v>
      </c>
      <c r="I492">
        <f t="shared" ref="I492:I507" si="311">IF(G492="SI",1,0)</f>
        <v>0</v>
      </c>
      <c r="J492" s="117"/>
      <c r="K492" s="555"/>
      <c r="L492" s="188"/>
      <c r="M492" s="129">
        <v>2</v>
      </c>
      <c r="N492" s="560" t="s">
        <v>408</v>
      </c>
      <c r="O492" s="561"/>
      <c r="P492" s="562"/>
      <c r="Q492" s="132" t="s">
        <v>434</v>
      </c>
      <c r="R492" s="133"/>
      <c r="S492">
        <f t="shared" si="300"/>
        <v>1</v>
      </c>
      <c r="T492">
        <f t="shared" ref="T492:T508" si="312">IF(R492="SI",1,0)</f>
        <v>0</v>
      </c>
      <c r="U492" s="117"/>
      <c r="V492" s="555"/>
      <c r="W492" s="188"/>
      <c r="X492" s="129">
        <v>2</v>
      </c>
      <c r="Y492" s="560" t="s">
        <v>408</v>
      </c>
      <c r="Z492" s="561"/>
      <c r="AA492" s="562"/>
      <c r="AB492" s="132"/>
      <c r="AC492" s="133" t="s">
        <v>435</v>
      </c>
      <c r="AD492">
        <f t="shared" si="301"/>
        <v>0</v>
      </c>
      <c r="AE492">
        <f t="shared" ref="AE492:AE507" si="313">IF(AC492="SI",1,0)</f>
        <v>0</v>
      </c>
      <c r="AF492" s="117"/>
      <c r="AG492" s="555"/>
      <c r="AH492" s="188"/>
      <c r="AI492" s="129">
        <v>2</v>
      </c>
      <c r="AJ492" s="560" t="s">
        <v>408</v>
      </c>
      <c r="AK492" s="561"/>
      <c r="AL492" s="562"/>
      <c r="AM492" s="132"/>
      <c r="AN492" s="133" t="s">
        <v>435</v>
      </c>
      <c r="AO492">
        <f t="shared" si="302"/>
        <v>0</v>
      </c>
      <c r="AP492">
        <f t="shared" ref="AP492:AP507" si="314">IF(AN492="SI",1,0)</f>
        <v>0</v>
      </c>
      <c r="AQ492" s="117"/>
      <c r="AR492" s="555"/>
      <c r="AS492" s="188"/>
      <c r="AT492" s="129">
        <v>2</v>
      </c>
      <c r="AU492" s="560" t="s">
        <v>408</v>
      </c>
      <c r="AV492" s="561"/>
      <c r="AW492" s="562"/>
      <c r="AX492" s="132" t="s">
        <v>434</v>
      </c>
      <c r="AY492" s="133"/>
      <c r="AZ492">
        <f t="shared" si="303"/>
        <v>1</v>
      </c>
      <c r="BA492">
        <f t="shared" ref="BA492:BA508" si="315">IF(AY492="SI",1,0)</f>
        <v>0</v>
      </c>
      <c r="BB492" s="117"/>
      <c r="BC492" s="555"/>
      <c r="BD492" s="236"/>
      <c r="BE492" s="129">
        <v>2</v>
      </c>
      <c r="BF492" s="560" t="s">
        <v>408</v>
      </c>
      <c r="BG492" s="561"/>
      <c r="BH492" s="562"/>
      <c r="BI492" s="131" t="str">
        <f t="shared" ref="BI492:BI509" si="316">IF($BQ492=1,"SI","")</f>
        <v>SI</v>
      </c>
      <c r="BJ492" s="131" t="str">
        <f t="shared" ref="BJ492:BJ509" si="317">IF($BQ492=0,"NO","")</f>
        <v/>
      </c>
      <c r="BK492" s="237">
        <f t="shared" si="304"/>
        <v>1</v>
      </c>
      <c r="BL492" s="237">
        <f t="shared" si="305"/>
        <v>1</v>
      </c>
      <c r="BM492" s="237">
        <f t="shared" si="306"/>
        <v>0</v>
      </c>
      <c r="BN492" s="237">
        <f t="shared" si="307"/>
        <v>0</v>
      </c>
      <c r="BO492" s="237">
        <f t="shared" si="308"/>
        <v>1</v>
      </c>
      <c r="BP492" s="244">
        <f t="shared" si="309"/>
        <v>3</v>
      </c>
      <c r="BQ492" s="247">
        <f t="shared" si="310"/>
        <v>1</v>
      </c>
      <c r="BR492" s="249"/>
      <c r="BS492" s="555"/>
    </row>
    <row r="493" spans="1:71" s="186" customFormat="1" ht="21.75" customHeight="1" thickBot="1" x14ac:dyDescent="0.3">
      <c r="A493" s="188"/>
      <c r="B493" s="129">
        <v>3</v>
      </c>
      <c r="C493" s="560" t="s">
        <v>409</v>
      </c>
      <c r="D493" s="561"/>
      <c r="E493" s="562"/>
      <c r="F493" s="132" t="s">
        <v>434</v>
      </c>
      <c r="G493" s="133"/>
      <c r="H493">
        <f t="shared" si="299"/>
        <v>1</v>
      </c>
      <c r="I493">
        <f t="shared" si="311"/>
        <v>0</v>
      </c>
      <c r="J493" s="117"/>
      <c r="K493" s="555"/>
      <c r="L493" s="188"/>
      <c r="M493" s="129">
        <v>3</v>
      </c>
      <c r="N493" s="560" t="s">
        <v>409</v>
      </c>
      <c r="O493" s="561"/>
      <c r="P493" s="562"/>
      <c r="Q493" s="132"/>
      <c r="R493" s="133" t="s">
        <v>435</v>
      </c>
      <c r="S493">
        <f t="shared" si="300"/>
        <v>0</v>
      </c>
      <c r="T493">
        <f t="shared" si="312"/>
        <v>0</v>
      </c>
      <c r="U493" s="117"/>
      <c r="V493" s="555"/>
      <c r="W493" s="188"/>
      <c r="X493" s="129">
        <v>3</v>
      </c>
      <c r="Y493" s="560" t="s">
        <v>409</v>
      </c>
      <c r="Z493" s="561"/>
      <c r="AA493" s="562"/>
      <c r="AB493" s="132" t="s">
        <v>434</v>
      </c>
      <c r="AC493" s="133"/>
      <c r="AD493">
        <f t="shared" si="301"/>
        <v>1</v>
      </c>
      <c r="AE493">
        <f t="shared" si="313"/>
        <v>0</v>
      </c>
      <c r="AF493" s="117"/>
      <c r="AG493" s="555"/>
      <c r="AH493" s="188"/>
      <c r="AI493" s="129">
        <v>3</v>
      </c>
      <c r="AJ493" s="560" t="s">
        <v>409</v>
      </c>
      <c r="AK493" s="561"/>
      <c r="AL493" s="562"/>
      <c r="AM493" s="132"/>
      <c r="AN493" s="133" t="s">
        <v>435</v>
      </c>
      <c r="AO493">
        <f t="shared" si="302"/>
        <v>0</v>
      </c>
      <c r="AP493">
        <f t="shared" si="314"/>
        <v>0</v>
      </c>
      <c r="AQ493" s="117"/>
      <c r="AR493" s="555"/>
      <c r="AS493" s="188"/>
      <c r="AT493" s="129">
        <v>3</v>
      </c>
      <c r="AU493" s="560" t="s">
        <v>409</v>
      </c>
      <c r="AV493" s="561"/>
      <c r="AW493" s="562"/>
      <c r="AX493" s="132"/>
      <c r="AY493" s="133" t="s">
        <v>435</v>
      </c>
      <c r="AZ493">
        <f t="shared" si="303"/>
        <v>0</v>
      </c>
      <c r="BA493">
        <f t="shared" si="315"/>
        <v>0</v>
      </c>
      <c r="BB493" s="117"/>
      <c r="BC493" s="555"/>
      <c r="BD493" s="236"/>
      <c r="BE493" s="129">
        <v>3</v>
      </c>
      <c r="BF493" s="560" t="s">
        <v>409</v>
      </c>
      <c r="BG493" s="561"/>
      <c r="BH493" s="562"/>
      <c r="BI493" s="131" t="str">
        <f t="shared" si="316"/>
        <v/>
      </c>
      <c r="BJ493" s="131" t="str">
        <f t="shared" si="317"/>
        <v>NO</v>
      </c>
      <c r="BK493" s="237">
        <f t="shared" si="304"/>
        <v>1</v>
      </c>
      <c r="BL493" s="237">
        <f t="shared" si="305"/>
        <v>0</v>
      </c>
      <c r="BM493" s="237">
        <f t="shared" si="306"/>
        <v>1</v>
      </c>
      <c r="BN493" s="237">
        <f t="shared" si="307"/>
        <v>0</v>
      </c>
      <c r="BO493" s="237">
        <f t="shared" si="308"/>
        <v>0</v>
      </c>
      <c r="BP493" s="244">
        <f t="shared" si="309"/>
        <v>2</v>
      </c>
      <c r="BQ493" s="247">
        <f t="shared" si="310"/>
        <v>0</v>
      </c>
      <c r="BR493" s="249"/>
      <c r="BS493" s="555"/>
    </row>
    <row r="494" spans="1:71" s="186" customFormat="1" ht="21.75" customHeight="1" thickBot="1" x14ac:dyDescent="0.3">
      <c r="A494" s="188"/>
      <c r="B494" s="129">
        <v>4</v>
      </c>
      <c r="C494" s="560" t="s">
        <v>410</v>
      </c>
      <c r="D494" s="561"/>
      <c r="E494" s="562"/>
      <c r="F494" s="132"/>
      <c r="G494" s="133" t="s">
        <v>435</v>
      </c>
      <c r="H494">
        <f t="shared" si="299"/>
        <v>0</v>
      </c>
      <c r="I494">
        <f t="shared" si="311"/>
        <v>0</v>
      </c>
      <c r="J494" s="117"/>
      <c r="K494" s="555"/>
      <c r="L494" s="188"/>
      <c r="M494" s="129">
        <v>4</v>
      </c>
      <c r="N494" s="560" t="s">
        <v>410</v>
      </c>
      <c r="O494" s="561"/>
      <c r="P494" s="562"/>
      <c r="Q494" s="132"/>
      <c r="R494" s="133" t="s">
        <v>435</v>
      </c>
      <c r="S494">
        <f t="shared" si="300"/>
        <v>0</v>
      </c>
      <c r="T494">
        <f t="shared" si="312"/>
        <v>0</v>
      </c>
      <c r="U494" s="117"/>
      <c r="V494" s="555"/>
      <c r="W494" s="188"/>
      <c r="X494" s="129">
        <v>4</v>
      </c>
      <c r="Y494" s="560" t="s">
        <v>410</v>
      </c>
      <c r="Z494" s="561"/>
      <c r="AA494" s="562"/>
      <c r="AB494" s="132" t="s">
        <v>434</v>
      </c>
      <c r="AC494" s="133"/>
      <c r="AD494">
        <f t="shared" si="301"/>
        <v>1</v>
      </c>
      <c r="AE494">
        <f t="shared" si="313"/>
        <v>0</v>
      </c>
      <c r="AF494" s="117"/>
      <c r="AG494" s="555"/>
      <c r="AH494" s="188"/>
      <c r="AI494" s="129">
        <v>4</v>
      </c>
      <c r="AJ494" s="560" t="s">
        <v>410</v>
      </c>
      <c r="AK494" s="561"/>
      <c r="AL494" s="562"/>
      <c r="AM494" s="132"/>
      <c r="AN494" s="133" t="s">
        <v>435</v>
      </c>
      <c r="AO494">
        <f t="shared" si="302"/>
        <v>0</v>
      </c>
      <c r="AP494">
        <f t="shared" si="314"/>
        <v>0</v>
      </c>
      <c r="AQ494" s="117"/>
      <c r="AR494" s="555"/>
      <c r="AS494" s="188"/>
      <c r="AT494" s="129">
        <v>4</v>
      </c>
      <c r="AU494" s="560" t="s">
        <v>410</v>
      </c>
      <c r="AV494" s="561"/>
      <c r="AW494" s="562"/>
      <c r="AX494" s="132"/>
      <c r="AY494" s="133" t="s">
        <v>435</v>
      </c>
      <c r="AZ494">
        <f t="shared" si="303"/>
        <v>0</v>
      </c>
      <c r="BA494">
        <f t="shared" si="315"/>
        <v>0</v>
      </c>
      <c r="BB494" s="117"/>
      <c r="BC494" s="555"/>
      <c r="BD494" s="236"/>
      <c r="BE494" s="129">
        <v>4</v>
      </c>
      <c r="BF494" s="560" t="s">
        <v>410</v>
      </c>
      <c r="BG494" s="561"/>
      <c r="BH494" s="562"/>
      <c r="BI494" s="131" t="str">
        <f t="shared" si="316"/>
        <v/>
      </c>
      <c r="BJ494" s="131" t="str">
        <f t="shared" si="317"/>
        <v>NO</v>
      </c>
      <c r="BK494" s="237">
        <f t="shared" si="304"/>
        <v>0</v>
      </c>
      <c r="BL494" s="237">
        <f t="shared" si="305"/>
        <v>0</v>
      </c>
      <c r="BM494" s="237">
        <f t="shared" si="306"/>
        <v>1</v>
      </c>
      <c r="BN494" s="237">
        <f t="shared" si="307"/>
        <v>0</v>
      </c>
      <c r="BO494" s="237">
        <f t="shared" si="308"/>
        <v>0</v>
      </c>
      <c r="BP494" s="244">
        <f t="shared" si="309"/>
        <v>1</v>
      </c>
      <c r="BQ494" s="247">
        <f t="shared" si="310"/>
        <v>0</v>
      </c>
      <c r="BR494" s="249"/>
      <c r="BS494" s="555"/>
    </row>
    <row r="495" spans="1:71" s="186" customFormat="1" ht="21.75" customHeight="1" thickBot="1" x14ac:dyDescent="0.3">
      <c r="A495" s="188"/>
      <c r="B495" s="129">
        <v>5</v>
      </c>
      <c r="C495" s="560" t="s">
        <v>411</v>
      </c>
      <c r="D495" s="561"/>
      <c r="E495" s="562"/>
      <c r="F495" s="132" t="s">
        <v>434</v>
      </c>
      <c r="G495" s="133"/>
      <c r="H495">
        <f t="shared" si="299"/>
        <v>1</v>
      </c>
      <c r="I495">
        <f t="shared" si="311"/>
        <v>0</v>
      </c>
      <c r="J495" s="117"/>
      <c r="K495" s="555"/>
      <c r="L495" s="188"/>
      <c r="M495" s="129">
        <v>5</v>
      </c>
      <c r="N495" s="560" t="s">
        <v>411</v>
      </c>
      <c r="O495" s="561"/>
      <c r="P495" s="562"/>
      <c r="Q495" s="132"/>
      <c r="R495" s="133" t="s">
        <v>435</v>
      </c>
      <c r="S495">
        <f t="shared" si="300"/>
        <v>0</v>
      </c>
      <c r="T495">
        <f t="shared" si="312"/>
        <v>0</v>
      </c>
      <c r="U495" s="117"/>
      <c r="V495" s="555"/>
      <c r="W495" s="188"/>
      <c r="X495" s="129">
        <v>5</v>
      </c>
      <c r="Y495" s="560" t="s">
        <v>411</v>
      </c>
      <c r="Z495" s="561"/>
      <c r="AA495" s="562"/>
      <c r="AB495" s="132" t="s">
        <v>434</v>
      </c>
      <c r="AC495" s="133"/>
      <c r="AD495">
        <f t="shared" si="301"/>
        <v>1</v>
      </c>
      <c r="AE495">
        <f t="shared" si="313"/>
        <v>0</v>
      </c>
      <c r="AF495" s="117"/>
      <c r="AG495" s="555"/>
      <c r="AH495" s="188"/>
      <c r="AI495" s="129">
        <v>5</v>
      </c>
      <c r="AJ495" s="560" t="s">
        <v>411</v>
      </c>
      <c r="AK495" s="561"/>
      <c r="AL495" s="562"/>
      <c r="AM495" s="132" t="s">
        <v>434</v>
      </c>
      <c r="AN495" s="133"/>
      <c r="AO495">
        <f t="shared" si="302"/>
        <v>1</v>
      </c>
      <c r="AP495">
        <f t="shared" si="314"/>
        <v>0</v>
      </c>
      <c r="AQ495" s="117"/>
      <c r="AR495" s="555"/>
      <c r="AS495" s="188"/>
      <c r="AT495" s="129">
        <v>5</v>
      </c>
      <c r="AU495" s="560" t="s">
        <v>411</v>
      </c>
      <c r="AV495" s="561"/>
      <c r="AW495" s="562"/>
      <c r="AX495" s="132" t="s">
        <v>434</v>
      </c>
      <c r="AY495" s="133"/>
      <c r="AZ495">
        <f t="shared" si="303"/>
        <v>1</v>
      </c>
      <c r="BA495">
        <f t="shared" si="315"/>
        <v>0</v>
      </c>
      <c r="BB495" s="117"/>
      <c r="BC495" s="555"/>
      <c r="BD495" s="236"/>
      <c r="BE495" s="129">
        <v>5</v>
      </c>
      <c r="BF495" s="560" t="s">
        <v>411</v>
      </c>
      <c r="BG495" s="561"/>
      <c r="BH495" s="562"/>
      <c r="BI495" s="131" t="str">
        <f t="shared" si="316"/>
        <v>SI</v>
      </c>
      <c r="BJ495" s="131" t="str">
        <f t="shared" si="317"/>
        <v/>
      </c>
      <c r="BK495" s="237">
        <f t="shared" si="304"/>
        <v>1</v>
      </c>
      <c r="BL495" s="237">
        <f t="shared" si="305"/>
        <v>0</v>
      </c>
      <c r="BM495" s="237">
        <f t="shared" si="306"/>
        <v>1</v>
      </c>
      <c r="BN495" s="237">
        <f t="shared" si="307"/>
        <v>1</v>
      </c>
      <c r="BO495" s="237">
        <f t="shared" si="308"/>
        <v>1</v>
      </c>
      <c r="BP495" s="244">
        <f t="shared" si="309"/>
        <v>4</v>
      </c>
      <c r="BQ495" s="247">
        <f t="shared" si="310"/>
        <v>1</v>
      </c>
      <c r="BR495" s="249"/>
      <c r="BS495" s="555"/>
    </row>
    <row r="496" spans="1:71" s="186" customFormat="1" ht="21.75" customHeight="1" thickBot="1" x14ac:dyDescent="0.3">
      <c r="A496" s="188"/>
      <c r="B496" s="129">
        <v>6</v>
      </c>
      <c r="C496" s="560" t="s">
        <v>412</v>
      </c>
      <c r="D496" s="561"/>
      <c r="E496" s="562"/>
      <c r="F496" s="132" t="s">
        <v>434</v>
      </c>
      <c r="G496" s="133"/>
      <c r="H496">
        <f t="shared" si="299"/>
        <v>1</v>
      </c>
      <c r="I496">
        <f t="shared" si="311"/>
        <v>0</v>
      </c>
      <c r="J496" s="117"/>
      <c r="K496" s="555"/>
      <c r="L496" s="188"/>
      <c r="M496" s="129">
        <v>6</v>
      </c>
      <c r="N496" s="560" t="s">
        <v>412</v>
      </c>
      <c r="O496" s="561"/>
      <c r="P496" s="562"/>
      <c r="Q496" s="132" t="s">
        <v>434</v>
      </c>
      <c r="R496" s="133"/>
      <c r="S496">
        <f t="shared" si="300"/>
        <v>1</v>
      </c>
      <c r="T496">
        <f t="shared" si="312"/>
        <v>0</v>
      </c>
      <c r="U496" s="117"/>
      <c r="V496" s="555"/>
      <c r="W496" s="188"/>
      <c r="X496" s="129">
        <v>6</v>
      </c>
      <c r="Y496" s="560" t="s">
        <v>412</v>
      </c>
      <c r="Z496" s="561"/>
      <c r="AA496" s="562"/>
      <c r="AB496" s="132" t="s">
        <v>434</v>
      </c>
      <c r="AC496" s="133"/>
      <c r="AD496">
        <f t="shared" si="301"/>
        <v>1</v>
      </c>
      <c r="AE496">
        <f t="shared" si="313"/>
        <v>0</v>
      </c>
      <c r="AF496" s="117"/>
      <c r="AG496" s="555"/>
      <c r="AH496" s="188"/>
      <c r="AI496" s="129">
        <v>6</v>
      </c>
      <c r="AJ496" s="560" t="s">
        <v>412</v>
      </c>
      <c r="AK496" s="561"/>
      <c r="AL496" s="562"/>
      <c r="AM496" s="132" t="s">
        <v>434</v>
      </c>
      <c r="AN496" s="133"/>
      <c r="AO496">
        <f t="shared" si="302"/>
        <v>1</v>
      </c>
      <c r="AP496">
        <f t="shared" si="314"/>
        <v>0</v>
      </c>
      <c r="AQ496" s="117"/>
      <c r="AR496" s="555"/>
      <c r="AS496" s="188"/>
      <c r="AT496" s="129">
        <v>6</v>
      </c>
      <c r="AU496" s="560" t="s">
        <v>412</v>
      </c>
      <c r="AV496" s="561"/>
      <c r="AW496" s="562"/>
      <c r="AX496" s="132" t="s">
        <v>434</v>
      </c>
      <c r="AY496" s="133"/>
      <c r="AZ496">
        <f t="shared" si="303"/>
        <v>1</v>
      </c>
      <c r="BA496">
        <f t="shared" si="315"/>
        <v>0</v>
      </c>
      <c r="BB496" s="117"/>
      <c r="BC496" s="555"/>
      <c r="BD496" s="236"/>
      <c r="BE496" s="129">
        <v>6</v>
      </c>
      <c r="BF496" s="560" t="s">
        <v>412</v>
      </c>
      <c r="BG496" s="561"/>
      <c r="BH496" s="562"/>
      <c r="BI496" s="131" t="str">
        <f t="shared" si="316"/>
        <v>SI</v>
      </c>
      <c r="BJ496" s="131" t="str">
        <f t="shared" si="317"/>
        <v/>
      </c>
      <c r="BK496" s="237">
        <f t="shared" si="304"/>
        <v>1</v>
      </c>
      <c r="BL496" s="237">
        <f t="shared" si="305"/>
        <v>1</v>
      </c>
      <c r="BM496" s="237">
        <f t="shared" si="306"/>
        <v>1</v>
      </c>
      <c r="BN496" s="237">
        <f t="shared" si="307"/>
        <v>1</v>
      </c>
      <c r="BO496" s="237">
        <f t="shared" si="308"/>
        <v>1</v>
      </c>
      <c r="BP496" s="244">
        <f t="shared" si="309"/>
        <v>5</v>
      </c>
      <c r="BQ496" s="247">
        <f t="shared" si="310"/>
        <v>1</v>
      </c>
      <c r="BR496" s="249"/>
      <c r="BS496" s="555"/>
    </row>
    <row r="497" spans="1:71" ht="21.75" customHeight="1" thickBot="1" x14ac:dyDescent="0.3">
      <c r="A497" s="188"/>
      <c r="B497" s="129">
        <v>7</v>
      </c>
      <c r="C497" s="560" t="s">
        <v>413</v>
      </c>
      <c r="D497" s="561"/>
      <c r="E497" s="562"/>
      <c r="F497" s="132" t="s">
        <v>434</v>
      </c>
      <c r="G497" s="133"/>
      <c r="H497">
        <f t="shared" si="299"/>
        <v>1</v>
      </c>
      <c r="I497">
        <f t="shared" si="311"/>
        <v>0</v>
      </c>
      <c r="J497" s="117"/>
      <c r="K497" s="555"/>
      <c r="L497" s="188"/>
      <c r="M497" s="129">
        <v>7</v>
      </c>
      <c r="N497" s="560" t="s">
        <v>413</v>
      </c>
      <c r="O497" s="561"/>
      <c r="P497" s="562"/>
      <c r="Q497" s="132" t="s">
        <v>434</v>
      </c>
      <c r="R497" s="133"/>
      <c r="S497">
        <f t="shared" si="300"/>
        <v>1</v>
      </c>
      <c r="T497">
        <f t="shared" si="312"/>
        <v>0</v>
      </c>
      <c r="U497" s="117"/>
      <c r="V497" s="555"/>
      <c r="W497" s="188"/>
      <c r="X497" s="129">
        <v>7</v>
      </c>
      <c r="Y497" s="560" t="s">
        <v>413</v>
      </c>
      <c r="Z497" s="561"/>
      <c r="AA497" s="562"/>
      <c r="AB497" s="132" t="s">
        <v>434</v>
      </c>
      <c r="AC497" s="133"/>
      <c r="AD497">
        <f t="shared" si="301"/>
        <v>1</v>
      </c>
      <c r="AE497">
        <f t="shared" si="313"/>
        <v>0</v>
      </c>
      <c r="AF497" s="117"/>
      <c r="AG497" s="555"/>
      <c r="AH497" s="188"/>
      <c r="AI497" s="129">
        <v>7</v>
      </c>
      <c r="AJ497" s="560" t="s">
        <v>413</v>
      </c>
      <c r="AK497" s="561"/>
      <c r="AL497" s="562"/>
      <c r="AM497" s="132" t="s">
        <v>434</v>
      </c>
      <c r="AN497" s="133"/>
      <c r="AO497">
        <f t="shared" si="302"/>
        <v>1</v>
      </c>
      <c r="AP497">
        <f t="shared" si="314"/>
        <v>0</v>
      </c>
      <c r="AQ497" s="117"/>
      <c r="AR497" s="555"/>
      <c r="AS497" s="188"/>
      <c r="AT497" s="129">
        <v>7</v>
      </c>
      <c r="AU497" s="560" t="s">
        <v>413</v>
      </c>
      <c r="AV497" s="561"/>
      <c r="AW497" s="562"/>
      <c r="AX497" s="132" t="s">
        <v>434</v>
      </c>
      <c r="AY497" s="133"/>
      <c r="AZ497">
        <f t="shared" si="303"/>
        <v>1</v>
      </c>
      <c r="BA497">
        <f t="shared" si="315"/>
        <v>0</v>
      </c>
      <c r="BB497" s="117"/>
      <c r="BC497" s="555"/>
      <c r="BD497" s="236"/>
      <c r="BE497" s="129">
        <v>7</v>
      </c>
      <c r="BF497" s="560" t="s">
        <v>413</v>
      </c>
      <c r="BG497" s="561"/>
      <c r="BH497" s="562"/>
      <c r="BI497" s="131" t="str">
        <f t="shared" si="316"/>
        <v>SI</v>
      </c>
      <c r="BJ497" s="131" t="str">
        <f t="shared" si="317"/>
        <v/>
      </c>
      <c r="BK497" s="237">
        <f t="shared" si="304"/>
        <v>1</v>
      </c>
      <c r="BL497" s="237">
        <f t="shared" si="305"/>
        <v>1</v>
      </c>
      <c r="BM497" s="237">
        <f t="shared" si="306"/>
        <v>1</v>
      </c>
      <c r="BN497" s="237">
        <f t="shared" si="307"/>
        <v>1</v>
      </c>
      <c r="BO497" s="237">
        <f t="shared" si="308"/>
        <v>1</v>
      </c>
      <c r="BP497" s="244">
        <f t="shared" si="309"/>
        <v>5</v>
      </c>
      <c r="BQ497" s="247">
        <f t="shared" si="310"/>
        <v>1</v>
      </c>
      <c r="BR497" s="249"/>
      <c r="BS497" s="555"/>
    </row>
    <row r="498" spans="1:71" ht="35.25" customHeight="1" thickBot="1" x14ac:dyDescent="0.3">
      <c r="A498" s="188"/>
      <c r="B498" s="129">
        <v>8</v>
      </c>
      <c r="C498" s="560" t="s">
        <v>414</v>
      </c>
      <c r="D498" s="561"/>
      <c r="E498" s="562"/>
      <c r="F498" s="132"/>
      <c r="G498" s="133" t="s">
        <v>435</v>
      </c>
      <c r="H498">
        <f t="shared" si="299"/>
        <v>0</v>
      </c>
      <c r="I498">
        <f t="shared" si="311"/>
        <v>0</v>
      </c>
      <c r="J498" s="117"/>
      <c r="K498" s="555"/>
      <c r="L498" s="188"/>
      <c r="M498" s="129">
        <v>8</v>
      </c>
      <c r="N498" s="560" t="s">
        <v>414</v>
      </c>
      <c r="O498" s="561"/>
      <c r="P498" s="562"/>
      <c r="Q498" s="132"/>
      <c r="R498" s="133" t="s">
        <v>435</v>
      </c>
      <c r="S498">
        <f t="shared" si="300"/>
        <v>0</v>
      </c>
      <c r="T498">
        <f t="shared" si="312"/>
        <v>0</v>
      </c>
      <c r="U498" s="117"/>
      <c r="V498" s="555"/>
      <c r="W498" s="188"/>
      <c r="X498" s="129">
        <v>8</v>
      </c>
      <c r="Y498" s="560" t="s">
        <v>414</v>
      </c>
      <c r="Z498" s="561"/>
      <c r="AA498" s="562"/>
      <c r="AB498" s="132" t="s">
        <v>434</v>
      </c>
      <c r="AC498" s="133"/>
      <c r="AD498">
        <f t="shared" si="301"/>
        <v>1</v>
      </c>
      <c r="AE498">
        <f t="shared" si="313"/>
        <v>0</v>
      </c>
      <c r="AF498" s="117"/>
      <c r="AG498" s="555"/>
      <c r="AH498" s="188"/>
      <c r="AI498" s="129">
        <v>8</v>
      </c>
      <c r="AJ498" s="560" t="s">
        <v>414</v>
      </c>
      <c r="AK498" s="561"/>
      <c r="AL498" s="562"/>
      <c r="AM498" s="132"/>
      <c r="AN498" s="251" t="s">
        <v>435</v>
      </c>
      <c r="AO498">
        <f t="shared" si="302"/>
        <v>0</v>
      </c>
      <c r="AP498">
        <f t="shared" si="314"/>
        <v>0</v>
      </c>
      <c r="AQ498" s="117"/>
      <c r="AR498" s="555"/>
      <c r="AS498" s="188"/>
      <c r="AT498" s="129">
        <v>8</v>
      </c>
      <c r="AU498" s="560" t="s">
        <v>414</v>
      </c>
      <c r="AV498" s="561"/>
      <c r="AW498" s="562"/>
      <c r="AX498" s="132"/>
      <c r="AY498" s="133" t="s">
        <v>435</v>
      </c>
      <c r="AZ498">
        <f t="shared" si="303"/>
        <v>0</v>
      </c>
      <c r="BA498">
        <f t="shared" si="315"/>
        <v>0</v>
      </c>
      <c r="BB498" s="117"/>
      <c r="BC498" s="555"/>
      <c r="BD498" s="236"/>
      <c r="BE498" s="129">
        <v>8</v>
      </c>
      <c r="BF498" s="560" t="s">
        <v>414</v>
      </c>
      <c r="BG498" s="561"/>
      <c r="BH498" s="562"/>
      <c r="BI498" s="131" t="str">
        <f t="shared" si="316"/>
        <v/>
      </c>
      <c r="BJ498" s="131" t="str">
        <f t="shared" si="317"/>
        <v>NO</v>
      </c>
      <c r="BK498" s="237">
        <f t="shared" ref="BK498:BK509" si="318">H498</f>
        <v>0</v>
      </c>
      <c r="BL498" s="237">
        <f t="shared" ref="BL498:BL509" si="319">S498</f>
        <v>0</v>
      </c>
      <c r="BM498" s="237">
        <f t="shared" ref="BM498:BM509" si="320">AD498</f>
        <v>1</v>
      </c>
      <c r="BN498" s="237">
        <f t="shared" ref="BN498:BN509" si="321">AO498</f>
        <v>0</v>
      </c>
      <c r="BO498" s="237">
        <f t="shared" ref="BO498:BO509" si="322">AZ498</f>
        <v>0</v>
      </c>
      <c r="BP498" s="244">
        <f t="shared" ref="BP498:BP509" si="323">COUNTIF(BK498:BO498,1)</f>
        <v>1</v>
      </c>
      <c r="BQ498" s="247">
        <f t="shared" si="310"/>
        <v>0</v>
      </c>
      <c r="BR498" s="249"/>
      <c r="BS498" s="555"/>
    </row>
    <row r="499" spans="1:71" ht="28.5" customHeight="1" thickBot="1" x14ac:dyDescent="0.3">
      <c r="A499" s="188"/>
      <c r="B499" s="129">
        <v>9</v>
      </c>
      <c r="C499" s="560" t="s">
        <v>415</v>
      </c>
      <c r="D499" s="561"/>
      <c r="E499" s="562"/>
      <c r="F499" s="132" t="s">
        <v>434</v>
      </c>
      <c r="G499" s="133"/>
      <c r="H499">
        <f t="shared" si="299"/>
        <v>1</v>
      </c>
      <c r="I499">
        <f t="shared" si="311"/>
        <v>0</v>
      </c>
      <c r="J499" s="117"/>
      <c r="K499" s="555"/>
      <c r="L499" s="188"/>
      <c r="M499" s="129">
        <v>9</v>
      </c>
      <c r="N499" s="560" t="s">
        <v>415</v>
      </c>
      <c r="O499" s="561"/>
      <c r="P499" s="562"/>
      <c r="Q499" s="132"/>
      <c r="R499" s="133" t="s">
        <v>435</v>
      </c>
      <c r="S499">
        <f t="shared" si="300"/>
        <v>0</v>
      </c>
      <c r="T499">
        <f t="shared" si="312"/>
        <v>0</v>
      </c>
      <c r="U499" s="117"/>
      <c r="V499" s="555"/>
      <c r="W499" s="188"/>
      <c r="X499" s="129">
        <v>9</v>
      </c>
      <c r="Y499" s="560" t="s">
        <v>415</v>
      </c>
      <c r="Z499" s="561"/>
      <c r="AA499" s="562"/>
      <c r="AB499" s="132" t="s">
        <v>434</v>
      </c>
      <c r="AC499" s="133"/>
      <c r="AD499">
        <f t="shared" si="301"/>
        <v>1</v>
      </c>
      <c r="AE499">
        <f t="shared" si="313"/>
        <v>0</v>
      </c>
      <c r="AF499" s="117"/>
      <c r="AG499" s="555"/>
      <c r="AH499" s="188"/>
      <c r="AI499" s="129">
        <v>9</v>
      </c>
      <c r="AJ499" s="560" t="s">
        <v>415</v>
      </c>
      <c r="AK499" s="561"/>
      <c r="AL499" s="562"/>
      <c r="AM499" s="132"/>
      <c r="AN499" s="251" t="s">
        <v>435</v>
      </c>
      <c r="AO499">
        <f t="shared" si="302"/>
        <v>0</v>
      </c>
      <c r="AP499">
        <f t="shared" si="314"/>
        <v>0</v>
      </c>
      <c r="AQ499" s="117"/>
      <c r="AR499" s="555"/>
      <c r="AS499" s="188"/>
      <c r="AT499" s="129">
        <v>9</v>
      </c>
      <c r="AU499" s="560" t="s">
        <v>415</v>
      </c>
      <c r="AV499" s="561"/>
      <c r="AW499" s="562"/>
      <c r="AX499" s="132"/>
      <c r="AY499" s="133" t="s">
        <v>435</v>
      </c>
      <c r="AZ499">
        <f t="shared" si="303"/>
        <v>0</v>
      </c>
      <c r="BA499">
        <f t="shared" si="315"/>
        <v>0</v>
      </c>
      <c r="BB499" s="117"/>
      <c r="BC499" s="555"/>
      <c r="BD499" s="236"/>
      <c r="BE499" s="129">
        <v>9</v>
      </c>
      <c r="BF499" s="560" t="s">
        <v>415</v>
      </c>
      <c r="BG499" s="561"/>
      <c r="BH499" s="562"/>
      <c r="BI499" s="131" t="str">
        <f t="shared" si="316"/>
        <v/>
      </c>
      <c r="BJ499" s="131" t="str">
        <f t="shared" si="317"/>
        <v>NO</v>
      </c>
      <c r="BK499" s="237">
        <f t="shared" si="318"/>
        <v>1</v>
      </c>
      <c r="BL499" s="237">
        <f t="shared" si="319"/>
        <v>0</v>
      </c>
      <c r="BM499" s="237">
        <f t="shared" si="320"/>
        <v>1</v>
      </c>
      <c r="BN499" s="237">
        <f t="shared" si="321"/>
        <v>0</v>
      </c>
      <c r="BO499" s="237">
        <f t="shared" si="322"/>
        <v>0</v>
      </c>
      <c r="BP499" s="244">
        <f t="shared" si="323"/>
        <v>2</v>
      </c>
      <c r="BQ499" s="247">
        <f t="shared" si="310"/>
        <v>0</v>
      </c>
      <c r="BR499" s="249"/>
      <c r="BS499" s="555"/>
    </row>
    <row r="500" spans="1:71" ht="21.75" customHeight="1" thickBot="1" x14ac:dyDescent="0.3">
      <c r="A500" s="188"/>
      <c r="B500" s="129">
        <v>10</v>
      </c>
      <c r="C500" s="560" t="s">
        <v>416</v>
      </c>
      <c r="D500" s="561"/>
      <c r="E500" s="562"/>
      <c r="F500" s="132" t="s">
        <v>434</v>
      </c>
      <c r="G500" s="133"/>
      <c r="H500">
        <f t="shared" si="299"/>
        <v>1</v>
      </c>
      <c r="I500">
        <f t="shared" si="311"/>
        <v>0</v>
      </c>
      <c r="J500" s="117"/>
      <c r="K500" s="555"/>
      <c r="L500" s="188"/>
      <c r="M500" s="129">
        <v>10</v>
      </c>
      <c r="N500" s="560" t="s">
        <v>416</v>
      </c>
      <c r="O500" s="561"/>
      <c r="P500" s="562"/>
      <c r="Q500" s="132" t="s">
        <v>434</v>
      </c>
      <c r="R500" s="133"/>
      <c r="S500">
        <f t="shared" si="300"/>
        <v>1</v>
      </c>
      <c r="T500">
        <f t="shared" si="312"/>
        <v>0</v>
      </c>
      <c r="U500" s="117"/>
      <c r="V500" s="555"/>
      <c r="W500" s="188"/>
      <c r="X500" s="129">
        <v>10</v>
      </c>
      <c r="Y500" s="560" t="s">
        <v>416</v>
      </c>
      <c r="Z500" s="561"/>
      <c r="AA500" s="562"/>
      <c r="AB500" s="132" t="s">
        <v>434</v>
      </c>
      <c r="AC500" s="133"/>
      <c r="AD500">
        <f t="shared" si="301"/>
        <v>1</v>
      </c>
      <c r="AE500">
        <f t="shared" si="313"/>
        <v>0</v>
      </c>
      <c r="AF500" s="117"/>
      <c r="AG500" s="555"/>
      <c r="AH500" s="188"/>
      <c r="AI500" s="129">
        <v>10</v>
      </c>
      <c r="AJ500" s="560" t="s">
        <v>416</v>
      </c>
      <c r="AK500" s="561"/>
      <c r="AL500" s="562"/>
      <c r="AM500" s="132" t="s">
        <v>434</v>
      </c>
      <c r="AN500" s="133"/>
      <c r="AO500">
        <f t="shared" si="302"/>
        <v>1</v>
      </c>
      <c r="AP500">
        <f t="shared" si="314"/>
        <v>0</v>
      </c>
      <c r="AQ500" s="117"/>
      <c r="AR500" s="555"/>
      <c r="AS500" s="188"/>
      <c r="AT500" s="129">
        <v>10</v>
      </c>
      <c r="AU500" s="560" t="s">
        <v>416</v>
      </c>
      <c r="AV500" s="561"/>
      <c r="AW500" s="562"/>
      <c r="AX500" s="132" t="s">
        <v>434</v>
      </c>
      <c r="AY500" s="133"/>
      <c r="AZ500">
        <f t="shared" si="303"/>
        <v>1</v>
      </c>
      <c r="BA500">
        <f t="shared" si="315"/>
        <v>0</v>
      </c>
      <c r="BB500" s="117"/>
      <c r="BC500" s="555"/>
      <c r="BD500" s="236"/>
      <c r="BE500" s="129">
        <v>10</v>
      </c>
      <c r="BF500" s="560" t="s">
        <v>416</v>
      </c>
      <c r="BG500" s="561"/>
      <c r="BH500" s="562"/>
      <c r="BI500" s="131" t="str">
        <f t="shared" si="316"/>
        <v>SI</v>
      </c>
      <c r="BJ500" s="131" t="str">
        <f t="shared" si="317"/>
        <v/>
      </c>
      <c r="BK500" s="237">
        <f t="shared" si="318"/>
        <v>1</v>
      </c>
      <c r="BL500" s="237">
        <f t="shared" si="319"/>
        <v>1</v>
      </c>
      <c r="BM500" s="237">
        <f t="shared" si="320"/>
        <v>1</v>
      </c>
      <c r="BN500" s="237">
        <f t="shared" si="321"/>
        <v>1</v>
      </c>
      <c r="BO500" s="237">
        <f t="shared" si="322"/>
        <v>1</v>
      </c>
      <c r="BP500" s="244">
        <f t="shared" si="323"/>
        <v>5</v>
      </c>
      <c r="BQ500" s="247">
        <f t="shared" si="310"/>
        <v>1</v>
      </c>
      <c r="BR500" s="249"/>
      <c r="BS500" s="555"/>
    </row>
    <row r="501" spans="1:71" ht="21.75" customHeight="1" thickBot="1" x14ac:dyDescent="0.3">
      <c r="A501" s="188"/>
      <c r="B501" s="129">
        <v>11</v>
      </c>
      <c r="C501" s="560" t="s">
        <v>417</v>
      </c>
      <c r="D501" s="561"/>
      <c r="E501" s="562"/>
      <c r="F501" s="132" t="s">
        <v>434</v>
      </c>
      <c r="G501" s="133"/>
      <c r="H501">
        <f t="shared" si="299"/>
        <v>1</v>
      </c>
      <c r="I501">
        <f t="shared" si="311"/>
        <v>0</v>
      </c>
      <c r="J501" s="117"/>
      <c r="K501" s="555"/>
      <c r="L501" s="188"/>
      <c r="M501" s="129">
        <v>11</v>
      </c>
      <c r="N501" s="560" t="s">
        <v>417</v>
      </c>
      <c r="O501" s="561"/>
      <c r="P501" s="562"/>
      <c r="Q501" s="132" t="s">
        <v>434</v>
      </c>
      <c r="R501" s="133"/>
      <c r="S501">
        <f t="shared" si="300"/>
        <v>1</v>
      </c>
      <c r="T501">
        <f t="shared" si="312"/>
        <v>0</v>
      </c>
      <c r="U501" s="117"/>
      <c r="V501" s="555"/>
      <c r="W501" s="188"/>
      <c r="X501" s="129">
        <v>11</v>
      </c>
      <c r="Y501" s="560" t="s">
        <v>417</v>
      </c>
      <c r="Z501" s="561"/>
      <c r="AA501" s="562"/>
      <c r="AB501" s="132" t="s">
        <v>434</v>
      </c>
      <c r="AC501" s="133"/>
      <c r="AD501">
        <f t="shared" si="301"/>
        <v>1</v>
      </c>
      <c r="AE501">
        <f t="shared" si="313"/>
        <v>0</v>
      </c>
      <c r="AF501" s="117"/>
      <c r="AG501" s="555"/>
      <c r="AH501" s="188"/>
      <c r="AI501" s="129">
        <v>11</v>
      </c>
      <c r="AJ501" s="560" t="s">
        <v>417</v>
      </c>
      <c r="AK501" s="561"/>
      <c r="AL501" s="562"/>
      <c r="AM501" s="132" t="s">
        <v>434</v>
      </c>
      <c r="AN501" s="133"/>
      <c r="AO501">
        <f t="shared" si="302"/>
        <v>1</v>
      </c>
      <c r="AP501">
        <f t="shared" si="314"/>
        <v>0</v>
      </c>
      <c r="AQ501" s="117"/>
      <c r="AR501" s="555"/>
      <c r="AS501" s="188"/>
      <c r="AT501" s="129">
        <v>11</v>
      </c>
      <c r="AU501" s="560" t="s">
        <v>417</v>
      </c>
      <c r="AV501" s="561"/>
      <c r="AW501" s="562"/>
      <c r="AX501" s="132" t="s">
        <v>434</v>
      </c>
      <c r="AY501" s="133"/>
      <c r="AZ501">
        <f t="shared" si="303"/>
        <v>1</v>
      </c>
      <c r="BA501">
        <f t="shared" si="315"/>
        <v>0</v>
      </c>
      <c r="BB501" s="117"/>
      <c r="BC501" s="555"/>
      <c r="BD501" s="236"/>
      <c r="BE501" s="129">
        <v>11</v>
      </c>
      <c r="BF501" s="560" t="s">
        <v>417</v>
      </c>
      <c r="BG501" s="561"/>
      <c r="BH501" s="562"/>
      <c r="BI501" s="131" t="str">
        <f t="shared" si="316"/>
        <v>SI</v>
      </c>
      <c r="BJ501" s="131" t="str">
        <f t="shared" si="317"/>
        <v/>
      </c>
      <c r="BK501" s="237">
        <f t="shared" si="318"/>
        <v>1</v>
      </c>
      <c r="BL501" s="237">
        <f t="shared" si="319"/>
        <v>1</v>
      </c>
      <c r="BM501" s="237">
        <f t="shared" si="320"/>
        <v>1</v>
      </c>
      <c r="BN501" s="237">
        <f t="shared" si="321"/>
        <v>1</v>
      </c>
      <c r="BO501" s="237">
        <f t="shared" si="322"/>
        <v>1</v>
      </c>
      <c r="BP501" s="244">
        <f t="shared" si="323"/>
        <v>5</v>
      </c>
      <c r="BQ501" s="247">
        <f t="shared" si="310"/>
        <v>1</v>
      </c>
      <c r="BR501" s="249"/>
      <c r="BS501" s="555"/>
    </row>
    <row r="502" spans="1:71" ht="21.75" customHeight="1" thickBot="1" x14ac:dyDescent="0.3">
      <c r="A502" s="188"/>
      <c r="B502" s="129">
        <v>12</v>
      </c>
      <c r="C502" s="560" t="s">
        <v>418</v>
      </c>
      <c r="D502" s="561"/>
      <c r="E502" s="562"/>
      <c r="F502" s="132" t="s">
        <v>434</v>
      </c>
      <c r="G502" s="133"/>
      <c r="H502">
        <f t="shared" si="299"/>
        <v>1</v>
      </c>
      <c r="I502">
        <f t="shared" si="311"/>
        <v>0</v>
      </c>
      <c r="J502" s="117"/>
      <c r="K502" s="555"/>
      <c r="L502" s="188"/>
      <c r="M502" s="129">
        <v>12</v>
      </c>
      <c r="N502" s="560" t="s">
        <v>418</v>
      </c>
      <c r="O502" s="561"/>
      <c r="P502" s="562"/>
      <c r="Q502" s="132" t="s">
        <v>434</v>
      </c>
      <c r="R502" s="133"/>
      <c r="S502">
        <f t="shared" si="300"/>
        <v>1</v>
      </c>
      <c r="T502">
        <f t="shared" si="312"/>
        <v>0</v>
      </c>
      <c r="U502" s="117"/>
      <c r="V502" s="555"/>
      <c r="W502" s="188"/>
      <c r="X502" s="129">
        <v>12</v>
      </c>
      <c r="Y502" s="560" t="s">
        <v>418</v>
      </c>
      <c r="Z502" s="561"/>
      <c r="AA502" s="562"/>
      <c r="AB502" s="132" t="s">
        <v>434</v>
      </c>
      <c r="AC502" s="133"/>
      <c r="AD502">
        <f t="shared" si="301"/>
        <v>1</v>
      </c>
      <c r="AE502">
        <f t="shared" si="313"/>
        <v>0</v>
      </c>
      <c r="AF502" s="117"/>
      <c r="AG502" s="555"/>
      <c r="AH502" s="188"/>
      <c r="AI502" s="129">
        <v>12</v>
      </c>
      <c r="AJ502" s="560" t="s">
        <v>418</v>
      </c>
      <c r="AK502" s="561"/>
      <c r="AL502" s="562"/>
      <c r="AM502" s="132" t="s">
        <v>434</v>
      </c>
      <c r="AN502" s="133"/>
      <c r="AO502">
        <f t="shared" si="302"/>
        <v>1</v>
      </c>
      <c r="AP502">
        <f t="shared" si="314"/>
        <v>0</v>
      </c>
      <c r="AQ502" s="117"/>
      <c r="AR502" s="555"/>
      <c r="AS502" s="188"/>
      <c r="AT502" s="129">
        <v>12</v>
      </c>
      <c r="AU502" s="560" t="s">
        <v>418</v>
      </c>
      <c r="AV502" s="561"/>
      <c r="AW502" s="562"/>
      <c r="AX502" s="132" t="s">
        <v>434</v>
      </c>
      <c r="AY502" s="133"/>
      <c r="AZ502">
        <f t="shared" si="303"/>
        <v>1</v>
      </c>
      <c r="BA502">
        <f t="shared" si="315"/>
        <v>0</v>
      </c>
      <c r="BB502" s="117"/>
      <c r="BC502" s="555"/>
      <c r="BD502" s="236"/>
      <c r="BE502" s="129">
        <v>12</v>
      </c>
      <c r="BF502" s="560" t="s">
        <v>418</v>
      </c>
      <c r="BG502" s="561"/>
      <c r="BH502" s="562"/>
      <c r="BI502" s="131" t="str">
        <f t="shared" si="316"/>
        <v>SI</v>
      </c>
      <c r="BJ502" s="131" t="str">
        <f t="shared" si="317"/>
        <v/>
      </c>
      <c r="BK502" s="237">
        <f t="shared" si="318"/>
        <v>1</v>
      </c>
      <c r="BL502" s="237">
        <f t="shared" si="319"/>
        <v>1</v>
      </c>
      <c r="BM502" s="237">
        <f t="shared" si="320"/>
        <v>1</v>
      </c>
      <c r="BN502" s="237">
        <f t="shared" si="321"/>
        <v>1</v>
      </c>
      <c r="BO502" s="237">
        <f t="shared" si="322"/>
        <v>1</v>
      </c>
      <c r="BP502" s="244">
        <f t="shared" si="323"/>
        <v>5</v>
      </c>
      <c r="BQ502" s="247">
        <f t="shared" si="310"/>
        <v>1</v>
      </c>
      <c r="BR502" s="249"/>
      <c r="BS502" s="555"/>
    </row>
    <row r="503" spans="1:71" ht="21.75" customHeight="1" thickBot="1" x14ac:dyDescent="0.3">
      <c r="A503" s="188"/>
      <c r="B503" s="129">
        <v>13</v>
      </c>
      <c r="C503" s="560" t="s">
        <v>419</v>
      </c>
      <c r="D503" s="561"/>
      <c r="E503" s="562"/>
      <c r="F503" s="132"/>
      <c r="G503" s="133" t="s">
        <v>435</v>
      </c>
      <c r="H503">
        <f t="shared" si="299"/>
        <v>0</v>
      </c>
      <c r="I503">
        <f t="shared" si="311"/>
        <v>0</v>
      </c>
      <c r="J503" s="117"/>
      <c r="K503" s="555"/>
      <c r="L503" s="188"/>
      <c r="M503" s="129">
        <v>13</v>
      </c>
      <c r="N503" s="560" t="s">
        <v>419</v>
      </c>
      <c r="O503" s="561"/>
      <c r="P503" s="562"/>
      <c r="Q503" s="132" t="s">
        <v>434</v>
      </c>
      <c r="R503" s="133"/>
      <c r="S503">
        <f t="shared" si="300"/>
        <v>1</v>
      </c>
      <c r="T503">
        <f t="shared" si="312"/>
        <v>0</v>
      </c>
      <c r="U503" s="117"/>
      <c r="V503" s="555"/>
      <c r="W503" s="188"/>
      <c r="X503" s="129">
        <v>13</v>
      </c>
      <c r="Y503" s="560" t="s">
        <v>419</v>
      </c>
      <c r="Z503" s="561"/>
      <c r="AA503" s="562"/>
      <c r="AB503" s="132" t="s">
        <v>434</v>
      </c>
      <c r="AC503" s="133"/>
      <c r="AD503">
        <f t="shared" si="301"/>
        <v>1</v>
      </c>
      <c r="AE503">
        <f t="shared" si="313"/>
        <v>0</v>
      </c>
      <c r="AF503" s="117"/>
      <c r="AG503" s="555"/>
      <c r="AH503" s="188"/>
      <c r="AI503" s="129">
        <v>13</v>
      </c>
      <c r="AJ503" s="560" t="s">
        <v>419</v>
      </c>
      <c r="AK503" s="561"/>
      <c r="AL503" s="562"/>
      <c r="AM503" s="132" t="s">
        <v>434</v>
      </c>
      <c r="AN503" s="133"/>
      <c r="AO503">
        <f t="shared" si="302"/>
        <v>1</v>
      </c>
      <c r="AP503">
        <f t="shared" si="314"/>
        <v>0</v>
      </c>
      <c r="AQ503" s="117"/>
      <c r="AR503" s="555"/>
      <c r="AS503" s="188"/>
      <c r="AT503" s="129">
        <v>13</v>
      </c>
      <c r="AU503" s="560" t="s">
        <v>419</v>
      </c>
      <c r="AV503" s="561"/>
      <c r="AW503" s="562"/>
      <c r="AX503" s="132" t="s">
        <v>434</v>
      </c>
      <c r="AY503" s="133"/>
      <c r="AZ503">
        <f t="shared" si="303"/>
        <v>1</v>
      </c>
      <c r="BA503">
        <f t="shared" si="315"/>
        <v>0</v>
      </c>
      <c r="BB503" s="117"/>
      <c r="BC503" s="555"/>
      <c r="BD503" s="236"/>
      <c r="BE503" s="129">
        <v>13</v>
      </c>
      <c r="BF503" s="560" t="s">
        <v>419</v>
      </c>
      <c r="BG503" s="561"/>
      <c r="BH503" s="562"/>
      <c r="BI503" s="131" t="str">
        <f t="shared" si="316"/>
        <v>SI</v>
      </c>
      <c r="BJ503" s="131" t="str">
        <f t="shared" si="317"/>
        <v/>
      </c>
      <c r="BK503" s="237">
        <f t="shared" si="318"/>
        <v>0</v>
      </c>
      <c r="BL503" s="237">
        <f t="shared" si="319"/>
        <v>1</v>
      </c>
      <c r="BM503" s="237">
        <f t="shared" si="320"/>
        <v>1</v>
      </c>
      <c r="BN503" s="237">
        <f t="shared" si="321"/>
        <v>1</v>
      </c>
      <c r="BO503" s="237">
        <f t="shared" si="322"/>
        <v>1</v>
      </c>
      <c r="BP503" s="244">
        <f t="shared" si="323"/>
        <v>4</v>
      </c>
      <c r="BQ503" s="247">
        <f t="shared" si="310"/>
        <v>1</v>
      </c>
      <c r="BR503" s="249"/>
      <c r="BS503" s="555"/>
    </row>
    <row r="504" spans="1:71" ht="21.75" customHeight="1" thickBot="1" x14ac:dyDescent="0.3">
      <c r="A504" s="188"/>
      <c r="B504" s="129">
        <v>14</v>
      </c>
      <c r="C504" s="560" t="s">
        <v>420</v>
      </c>
      <c r="D504" s="561"/>
      <c r="E504" s="562"/>
      <c r="F504" s="132"/>
      <c r="G504" s="133" t="s">
        <v>435</v>
      </c>
      <c r="H504">
        <f t="shared" si="299"/>
        <v>0</v>
      </c>
      <c r="I504">
        <f t="shared" si="311"/>
        <v>0</v>
      </c>
      <c r="J504" s="117"/>
      <c r="K504" s="555"/>
      <c r="L504" s="188"/>
      <c r="M504" s="129">
        <v>14</v>
      </c>
      <c r="N504" s="560" t="s">
        <v>420</v>
      </c>
      <c r="O504" s="561"/>
      <c r="P504" s="562"/>
      <c r="Q504" s="132" t="s">
        <v>434</v>
      </c>
      <c r="R504" s="133"/>
      <c r="S504">
        <f t="shared" si="300"/>
        <v>1</v>
      </c>
      <c r="T504">
        <f t="shared" si="312"/>
        <v>0</v>
      </c>
      <c r="U504" s="117"/>
      <c r="V504" s="555"/>
      <c r="W504" s="188"/>
      <c r="X504" s="129">
        <v>14</v>
      </c>
      <c r="Y504" s="560" t="s">
        <v>420</v>
      </c>
      <c r="Z504" s="561"/>
      <c r="AA504" s="562"/>
      <c r="AB504" s="132"/>
      <c r="AC504" s="133"/>
      <c r="AD504">
        <f t="shared" si="301"/>
        <v>0</v>
      </c>
      <c r="AE504">
        <f t="shared" si="313"/>
        <v>0</v>
      </c>
      <c r="AF504" s="117"/>
      <c r="AG504" s="555"/>
      <c r="AH504" s="188"/>
      <c r="AI504" s="129">
        <v>14</v>
      </c>
      <c r="AJ504" s="560" t="s">
        <v>420</v>
      </c>
      <c r="AK504" s="561"/>
      <c r="AL504" s="562"/>
      <c r="AM504" s="132" t="s">
        <v>434</v>
      </c>
      <c r="AN504" s="133"/>
      <c r="AO504">
        <f t="shared" si="302"/>
        <v>1</v>
      </c>
      <c r="AP504">
        <f t="shared" si="314"/>
        <v>0</v>
      </c>
      <c r="AQ504" s="117"/>
      <c r="AR504" s="555"/>
      <c r="AS504" s="188"/>
      <c r="AT504" s="129">
        <v>14</v>
      </c>
      <c r="AU504" s="560" t="s">
        <v>420</v>
      </c>
      <c r="AV504" s="561"/>
      <c r="AW504" s="562"/>
      <c r="AX504" s="132" t="s">
        <v>434</v>
      </c>
      <c r="AY504" s="133"/>
      <c r="AZ504">
        <f t="shared" si="303"/>
        <v>1</v>
      </c>
      <c r="BA504">
        <f t="shared" si="315"/>
        <v>0</v>
      </c>
      <c r="BB504" s="117"/>
      <c r="BC504" s="555"/>
      <c r="BD504" s="236"/>
      <c r="BE504" s="129">
        <v>14</v>
      </c>
      <c r="BF504" s="560" t="s">
        <v>420</v>
      </c>
      <c r="BG504" s="561"/>
      <c r="BH504" s="562"/>
      <c r="BI504" s="131" t="str">
        <f t="shared" si="316"/>
        <v>SI</v>
      </c>
      <c r="BJ504" s="131" t="str">
        <f t="shared" si="317"/>
        <v/>
      </c>
      <c r="BK504" s="237">
        <f t="shared" si="318"/>
        <v>0</v>
      </c>
      <c r="BL504" s="237">
        <f t="shared" si="319"/>
        <v>1</v>
      </c>
      <c r="BM504" s="237">
        <f t="shared" si="320"/>
        <v>0</v>
      </c>
      <c r="BN504" s="237">
        <f t="shared" si="321"/>
        <v>1</v>
      </c>
      <c r="BO504" s="237">
        <f t="shared" si="322"/>
        <v>1</v>
      </c>
      <c r="BP504" s="244">
        <f t="shared" si="323"/>
        <v>3</v>
      </c>
      <c r="BQ504" s="247">
        <f t="shared" si="310"/>
        <v>1</v>
      </c>
      <c r="BR504" s="249"/>
      <c r="BS504" s="555"/>
    </row>
    <row r="505" spans="1:71" ht="21.75" customHeight="1" thickBot="1" x14ac:dyDescent="0.3">
      <c r="A505" s="188"/>
      <c r="B505" s="129">
        <v>15</v>
      </c>
      <c r="C505" s="560" t="s">
        <v>421</v>
      </c>
      <c r="D505" s="561"/>
      <c r="E505" s="562"/>
      <c r="F505" s="132" t="s">
        <v>434</v>
      </c>
      <c r="G505" s="133"/>
      <c r="H505">
        <f t="shared" si="299"/>
        <v>1</v>
      </c>
      <c r="I505">
        <f t="shared" si="311"/>
        <v>0</v>
      </c>
      <c r="J505" s="117"/>
      <c r="K505" s="555"/>
      <c r="L505" s="188"/>
      <c r="M505" s="129">
        <v>15</v>
      </c>
      <c r="N505" s="560" t="s">
        <v>421</v>
      </c>
      <c r="O505" s="561"/>
      <c r="P505" s="562"/>
      <c r="Q505" s="132"/>
      <c r="R505" s="133" t="s">
        <v>435</v>
      </c>
      <c r="S505">
        <f t="shared" si="300"/>
        <v>0</v>
      </c>
      <c r="T505">
        <f t="shared" si="312"/>
        <v>0</v>
      </c>
      <c r="U505" s="117"/>
      <c r="V505" s="555"/>
      <c r="W505" s="188"/>
      <c r="X505" s="129">
        <v>15</v>
      </c>
      <c r="Y505" s="560" t="s">
        <v>421</v>
      </c>
      <c r="Z505" s="561"/>
      <c r="AA505" s="562"/>
      <c r="AB505" s="132" t="s">
        <v>434</v>
      </c>
      <c r="AC505" s="133"/>
      <c r="AD505">
        <f t="shared" si="301"/>
        <v>1</v>
      </c>
      <c r="AE505">
        <f t="shared" si="313"/>
        <v>0</v>
      </c>
      <c r="AF505" s="117"/>
      <c r="AG505" s="555"/>
      <c r="AH505" s="188"/>
      <c r="AI505" s="129">
        <v>15</v>
      </c>
      <c r="AJ505" s="560" t="s">
        <v>421</v>
      </c>
      <c r="AK505" s="561"/>
      <c r="AL505" s="562"/>
      <c r="AM505" s="132" t="s">
        <v>434</v>
      </c>
      <c r="AN505" s="133"/>
      <c r="AO505">
        <f t="shared" si="302"/>
        <v>1</v>
      </c>
      <c r="AP505">
        <f t="shared" si="314"/>
        <v>0</v>
      </c>
      <c r="AQ505" s="117"/>
      <c r="AR505" s="555"/>
      <c r="AS505" s="188"/>
      <c r="AT505" s="129">
        <v>15</v>
      </c>
      <c r="AU505" s="560" t="s">
        <v>421</v>
      </c>
      <c r="AV505" s="561"/>
      <c r="AW505" s="562"/>
      <c r="AX505" s="132"/>
      <c r="AY505" s="133" t="s">
        <v>435</v>
      </c>
      <c r="AZ505">
        <f t="shared" si="303"/>
        <v>0</v>
      </c>
      <c r="BA505">
        <f t="shared" si="315"/>
        <v>0</v>
      </c>
      <c r="BB505" s="117"/>
      <c r="BC505" s="555"/>
      <c r="BD505" s="236"/>
      <c r="BE505" s="129">
        <v>15</v>
      </c>
      <c r="BF505" s="560" t="s">
        <v>421</v>
      </c>
      <c r="BG505" s="561"/>
      <c r="BH505" s="562"/>
      <c r="BI505" s="131" t="str">
        <f t="shared" si="316"/>
        <v>SI</v>
      </c>
      <c r="BJ505" s="131" t="str">
        <f t="shared" si="317"/>
        <v/>
      </c>
      <c r="BK505" s="237">
        <f t="shared" si="318"/>
        <v>1</v>
      </c>
      <c r="BL505" s="237">
        <f t="shared" si="319"/>
        <v>0</v>
      </c>
      <c r="BM505" s="237">
        <f t="shared" si="320"/>
        <v>1</v>
      </c>
      <c r="BN505" s="237">
        <f t="shared" si="321"/>
        <v>1</v>
      </c>
      <c r="BO505" s="237">
        <f t="shared" si="322"/>
        <v>0</v>
      </c>
      <c r="BP505" s="244">
        <f t="shared" si="323"/>
        <v>3</v>
      </c>
      <c r="BQ505" s="247">
        <f t="shared" si="310"/>
        <v>1</v>
      </c>
      <c r="BR505" s="249"/>
      <c r="BS505" s="555"/>
    </row>
    <row r="506" spans="1:71" ht="21.75" customHeight="1" thickBot="1" x14ac:dyDescent="0.3">
      <c r="A506" s="188"/>
      <c r="B506" s="129">
        <v>16</v>
      </c>
      <c r="C506" s="560" t="s">
        <v>422</v>
      </c>
      <c r="D506" s="561"/>
      <c r="E506" s="562"/>
      <c r="F506" s="132"/>
      <c r="G506" s="133" t="s">
        <v>435</v>
      </c>
      <c r="H506">
        <f t="shared" si="299"/>
        <v>0</v>
      </c>
      <c r="I506">
        <f t="shared" si="311"/>
        <v>0</v>
      </c>
      <c r="J506" s="117"/>
      <c r="K506" s="555"/>
      <c r="L506" s="188"/>
      <c r="M506" s="129">
        <v>16</v>
      </c>
      <c r="N506" s="560" t="s">
        <v>422</v>
      </c>
      <c r="O506" s="561"/>
      <c r="P506" s="562"/>
      <c r="Q506" s="132"/>
      <c r="R506" s="133" t="s">
        <v>435</v>
      </c>
      <c r="S506">
        <f t="shared" si="300"/>
        <v>0</v>
      </c>
      <c r="T506">
        <f t="shared" si="312"/>
        <v>0</v>
      </c>
      <c r="U506" s="117"/>
      <c r="V506" s="555"/>
      <c r="W506" s="188"/>
      <c r="X506" s="129">
        <v>16</v>
      </c>
      <c r="Y506" s="560" t="s">
        <v>422</v>
      </c>
      <c r="Z506" s="561"/>
      <c r="AA506" s="562"/>
      <c r="AB506" s="132"/>
      <c r="AC506" s="133" t="s">
        <v>435</v>
      </c>
      <c r="AD506">
        <f t="shared" si="301"/>
        <v>0</v>
      </c>
      <c r="AE506">
        <f t="shared" si="313"/>
        <v>0</v>
      </c>
      <c r="AF506" s="117"/>
      <c r="AG506" s="555"/>
      <c r="AH506" s="188"/>
      <c r="AI506" s="129">
        <v>16</v>
      </c>
      <c r="AJ506" s="560" t="s">
        <v>422</v>
      </c>
      <c r="AK506" s="561"/>
      <c r="AL506" s="562"/>
      <c r="AM506" s="132"/>
      <c r="AN506" s="251" t="s">
        <v>435</v>
      </c>
      <c r="AO506">
        <f t="shared" si="302"/>
        <v>0</v>
      </c>
      <c r="AP506">
        <f t="shared" si="314"/>
        <v>0</v>
      </c>
      <c r="AQ506" s="117"/>
      <c r="AR506" s="555"/>
      <c r="AS506" s="188"/>
      <c r="AT506" s="129">
        <v>16</v>
      </c>
      <c r="AU506" s="560" t="s">
        <v>422</v>
      </c>
      <c r="AV506" s="561"/>
      <c r="AW506" s="562"/>
      <c r="AX506" s="132"/>
      <c r="AY506" s="133" t="s">
        <v>435</v>
      </c>
      <c r="AZ506">
        <f t="shared" si="303"/>
        <v>0</v>
      </c>
      <c r="BA506">
        <f t="shared" si="315"/>
        <v>0</v>
      </c>
      <c r="BB506" s="117"/>
      <c r="BC506" s="555"/>
      <c r="BD506" s="236"/>
      <c r="BE506" s="129">
        <v>16</v>
      </c>
      <c r="BF506" s="560" t="s">
        <v>422</v>
      </c>
      <c r="BG506" s="561"/>
      <c r="BH506" s="562"/>
      <c r="BI506" s="131" t="str">
        <f t="shared" si="316"/>
        <v/>
      </c>
      <c r="BJ506" s="131" t="str">
        <f t="shared" si="317"/>
        <v>NO</v>
      </c>
      <c r="BK506" s="237">
        <f t="shared" si="318"/>
        <v>0</v>
      </c>
      <c r="BL506" s="237">
        <f t="shared" si="319"/>
        <v>0</v>
      </c>
      <c r="BM506" s="237">
        <f t="shared" si="320"/>
        <v>0</v>
      </c>
      <c r="BN506" s="237">
        <f t="shared" si="321"/>
        <v>0</v>
      </c>
      <c r="BO506" s="237">
        <f t="shared" si="322"/>
        <v>0</v>
      </c>
      <c r="BP506" s="244">
        <f t="shared" si="323"/>
        <v>0</v>
      </c>
      <c r="BQ506" s="247">
        <f t="shared" si="310"/>
        <v>0</v>
      </c>
      <c r="BR506" s="249"/>
      <c r="BS506" s="555"/>
    </row>
    <row r="507" spans="1:71" ht="21.75" customHeight="1" thickBot="1" x14ac:dyDescent="0.3">
      <c r="A507" s="188"/>
      <c r="B507" s="129">
        <v>17</v>
      </c>
      <c r="C507" s="560" t="s">
        <v>423</v>
      </c>
      <c r="D507" s="561"/>
      <c r="E507" s="562"/>
      <c r="F507" s="132" t="s">
        <v>434</v>
      </c>
      <c r="G507" s="133"/>
      <c r="H507">
        <f t="shared" si="299"/>
        <v>1</v>
      </c>
      <c r="I507">
        <f t="shared" si="311"/>
        <v>0</v>
      </c>
      <c r="J507" s="117"/>
      <c r="K507" s="555"/>
      <c r="L507" s="188"/>
      <c r="M507" s="129">
        <v>17</v>
      </c>
      <c r="N507" s="560" t="s">
        <v>423</v>
      </c>
      <c r="O507" s="561"/>
      <c r="P507" s="562"/>
      <c r="Q507" s="132"/>
      <c r="R507" s="133" t="s">
        <v>435</v>
      </c>
      <c r="S507">
        <f t="shared" si="300"/>
        <v>0</v>
      </c>
      <c r="T507">
        <f t="shared" si="312"/>
        <v>0</v>
      </c>
      <c r="U507" s="117"/>
      <c r="V507" s="555"/>
      <c r="W507" s="188"/>
      <c r="X507" s="129">
        <v>17</v>
      </c>
      <c r="Y507" s="560" t="s">
        <v>423</v>
      </c>
      <c r="Z507" s="561"/>
      <c r="AA507" s="562"/>
      <c r="AB507" s="132" t="s">
        <v>434</v>
      </c>
      <c r="AC507" s="133"/>
      <c r="AD507">
        <f t="shared" si="301"/>
        <v>1</v>
      </c>
      <c r="AE507">
        <f t="shared" si="313"/>
        <v>0</v>
      </c>
      <c r="AF507" s="117"/>
      <c r="AG507" s="555"/>
      <c r="AH507" s="188"/>
      <c r="AI507" s="129">
        <v>17</v>
      </c>
      <c r="AJ507" s="560" t="s">
        <v>423</v>
      </c>
      <c r="AK507" s="561"/>
      <c r="AL507" s="562"/>
      <c r="AM507" s="132" t="s">
        <v>434</v>
      </c>
      <c r="AN507" s="133"/>
      <c r="AO507">
        <f t="shared" si="302"/>
        <v>1</v>
      </c>
      <c r="AP507">
        <f t="shared" si="314"/>
        <v>0</v>
      </c>
      <c r="AQ507" s="117"/>
      <c r="AR507" s="555"/>
      <c r="AS507" s="188"/>
      <c r="AT507" s="129">
        <v>17</v>
      </c>
      <c r="AU507" s="560" t="s">
        <v>423</v>
      </c>
      <c r="AV507" s="561"/>
      <c r="AW507" s="562"/>
      <c r="AX507" s="132"/>
      <c r="AY507" s="133" t="s">
        <v>435</v>
      </c>
      <c r="AZ507">
        <f t="shared" si="303"/>
        <v>0</v>
      </c>
      <c r="BA507">
        <f t="shared" si="315"/>
        <v>0</v>
      </c>
      <c r="BB507" s="117"/>
      <c r="BC507" s="555"/>
      <c r="BD507" s="236"/>
      <c r="BE507" s="129">
        <v>17</v>
      </c>
      <c r="BF507" s="560" t="s">
        <v>423</v>
      </c>
      <c r="BG507" s="561"/>
      <c r="BH507" s="562"/>
      <c r="BI507" s="131" t="str">
        <f t="shared" si="316"/>
        <v>SI</v>
      </c>
      <c r="BJ507" s="131" t="str">
        <f t="shared" si="317"/>
        <v/>
      </c>
      <c r="BK507" s="237">
        <f t="shared" si="318"/>
        <v>1</v>
      </c>
      <c r="BL507" s="237">
        <f t="shared" si="319"/>
        <v>0</v>
      </c>
      <c r="BM507" s="237">
        <f t="shared" si="320"/>
        <v>1</v>
      </c>
      <c r="BN507" s="237">
        <f t="shared" si="321"/>
        <v>1</v>
      </c>
      <c r="BO507" s="237">
        <f t="shared" si="322"/>
        <v>0</v>
      </c>
      <c r="BP507" s="244">
        <f t="shared" si="323"/>
        <v>3</v>
      </c>
      <c r="BQ507" s="247">
        <f t="shared" si="310"/>
        <v>1</v>
      </c>
      <c r="BR507" s="249"/>
      <c r="BS507" s="555"/>
    </row>
    <row r="508" spans="1:71" ht="21.75" customHeight="1" thickBot="1" x14ac:dyDescent="0.3">
      <c r="A508" s="188"/>
      <c r="B508" s="129">
        <v>18</v>
      </c>
      <c r="C508" s="560" t="s">
        <v>424</v>
      </c>
      <c r="D508" s="561"/>
      <c r="E508" s="562"/>
      <c r="F508" s="132"/>
      <c r="G508" s="133" t="s">
        <v>435</v>
      </c>
      <c r="H508"/>
      <c r="I508"/>
      <c r="J508" s="117"/>
      <c r="K508" s="555"/>
      <c r="L508" s="188"/>
      <c r="M508" s="129">
        <v>18</v>
      </c>
      <c r="N508" s="560" t="s">
        <v>424</v>
      </c>
      <c r="O508" s="561"/>
      <c r="P508" s="562"/>
      <c r="Q508" s="132"/>
      <c r="R508" s="133" t="s">
        <v>435</v>
      </c>
      <c r="S508"/>
      <c r="T508">
        <f t="shared" si="312"/>
        <v>0</v>
      </c>
      <c r="U508" s="117"/>
      <c r="V508" s="555"/>
      <c r="W508" s="188"/>
      <c r="X508" s="129">
        <v>18</v>
      </c>
      <c r="Y508" s="560" t="s">
        <v>424</v>
      </c>
      <c r="Z508" s="561"/>
      <c r="AA508" s="562"/>
      <c r="AB508" s="132" t="s">
        <v>434</v>
      </c>
      <c r="AC508" s="133"/>
      <c r="AD508">
        <f t="shared" si="301"/>
        <v>1</v>
      </c>
      <c r="AE508"/>
      <c r="AF508" s="117"/>
      <c r="AG508" s="555"/>
      <c r="AH508" s="188"/>
      <c r="AI508" s="129">
        <v>18</v>
      </c>
      <c r="AJ508" s="560" t="s">
        <v>424</v>
      </c>
      <c r="AK508" s="561"/>
      <c r="AL508" s="562"/>
      <c r="AM508" s="132" t="s">
        <v>434</v>
      </c>
      <c r="AN508" s="133"/>
      <c r="AO508">
        <f t="shared" si="302"/>
        <v>1</v>
      </c>
      <c r="AP508"/>
      <c r="AQ508" s="117"/>
      <c r="AR508" s="555"/>
      <c r="AS508" s="188"/>
      <c r="AT508" s="129">
        <v>18</v>
      </c>
      <c r="AU508" s="560" t="s">
        <v>424</v>
      </c>
      <c r="AV508" s="561"/>
      <c r="AW508" s="562"/>
      <c r="AX508" s="132"/>
      <c r="AY508" s="133" t="s">
        <v>435</v>
      </c>
      <c r="AZ508"/>
      <c r="BA508">
        <f t="shared" si="315"/>
        <v>0</v>
      </c>
      <c r="BB508" s="117"/>
      <c r="BC508" s="555"/>
      <c r="BD508" s="236"/>
      <c r="BE508" s="129">
        <v>18</v>
      </c>
      <c r="BF508" s="560" t="s">
        <v>424</v>
      </c>
      <c r="BG508" s="561"/>
      <c r="BH508" s="562"/>
      <c r="BI508" s="131" t="str">
        <f t="shared" si="316"/>
        <v/>
      </c>
      <c r="BJ508" s="131" t="str">
        <f t="shared" si="317"/>
        <v>NO</v>
      </c>
      <c r="BK508" s="237">
        <f t="shared" si="318"/>
        <v>0</v>
      </c>
      <c r="BL508" s="237">
        <f t="shared" si="319"/>
        <v>0</v>
      </c>
      <c r="BM508" s="237">
        <f t="shared" si="320"/>
        <v>1</v>
      </c>
      <c r="BN508" s="237">
        <f t="shared" si="321"/>
        <v>1</v>
      </c>
      <c r="BO508" s="237">
        <f t="shared" si="322"/>
        <v>0</v>
      </c>
      <c r="BP508" s="244">
        <f t="shared" si="323"/>
        <v>2</v>
      </c>
      <c r="BQ508" s="247">
        <f t="shared" si="310"/>
        <v>0</v>
      </c>
      <c r="BR508" s="249"/>
      <c r="BS508" s="555"/>
    </row>
    <row r="509" spans="1:71" ht="21.75" customHeight="1" thickBot="1" x14ac:dyDescent="0.3">
      <c r="A509" s="188"/>
      <c r="B509" s="130">
        <v>19</v>
      </c>
      <c r="C509" s="563" t="s">
        <v>436</v>
      </c>
      <c r="D509" s="564"/>
      <c r="E509" s="565"/>
      <c r="F509" s="134"/>
      <c r="G509" s="135" t="s">
        <v>435</v>
      </c>
      <c r="H509">
        <f>IF(F509="SI",1,0)</f>
        <v>0</v>
      </c>
      <c r="I509">
        <f>IF(G509="SI",1,0)</f>
        <v>0</v>
      </c>
      <c r="J509" s="117"/>
      <c r="K509" s="555"/>
      <c r="L509" s="188"/>
      <c r="M509" s="130">
        <v>19</v>
      </c>
      <c r="N509" s="563" t="s">
        <v>436</v>
      </c>
      <c r="O509" s="564"/>
      <c r="P509" s="565"/>
      <c r="Q509" s="134"/>
      <c r="R509" s="135" t="s">
        <v>435</v>
      </c>
      <c r="S509">
        <f>IF(Q509="SI",1,0)</f>
        <v>0</v>
      </c>
      <c r="T509">
        <f>IF(R509="SI",1,0)</f>
        <v>0</v>
      </c>
      <c r="U509" s="117"/>
      <c r="V509" s="555"/>
      <c r="W509" s="188"/>
      <c r="X509" s="130">
        <v>19</v>
      </c>
      <c r="Y509" s="563" t="s">
        <v>436</v>
      </c>
      <c r="Z509" s="564"/>
      <c r="AA509" s="565"/>
      <c r="AB509" s="134"/>
      <c r="AC509" s="135" t="s">
        <v>435</v>
      </c>
      <c r="AD509">
        <f>IF(AB509="SI",1,0)</f>
        <v>0</v>
      </c>
      <c r="AE509">
        <f>IF(AC509="SI",1,0)</f>
        <v>0</v>
      </c>
      <c r="AF509" s="117"/>
      <c r="AG509" s="555"/>
      <c r="AH509" s="188"/>
      <c r="AI509" s="130">
        <v>19</v>
      </c>
      <c r="AJ509" s="563" t="s">
        <v>436</v>
      </c>
      <c r="AK509" s="564"/>
      <c r="AL509" s="565"/>
      <c r="AM509" s="134" t="s">
        <v>434</v>
      </c>
      <c r="AN509" s="135"/>
      <c r="AO509">
        <f>IF(AM509="SI",1,0)</f>
        <v>1</v>
      </c>
      <c r="AP509">
        <f>IF(AN509="SI",1,0)</f>
        <v>0</v>
      </c>
      <c r="AQ509" s="117"/>
      <c r="AR509" s="555"/>
      <c r="AS509" s="188"/>
      <c r="AT509" s="130">
        <v>19</v>
      </c>
      <c r="AU509" s="563" t="s">
        <v>436</v>
      </c>
      <c r="AV509" s="564"/>
      <c r="AW509" s="565"/>
      <c r="AX509" s="134"/>
      <c r="AY509" s="135" t="s">
        <v>435</v>
      </c>
      <c r="AZ509">
        <f>IF(AX509="SI",1,0)</f>
        <v>0</v>
      </c>
      <c r="BA509">
        <f>IF(AY509="SI",1,0)</f>
        <v>0</v>
      </c>
      <c r="BB509" s="117"/>
      <c r="BC509" s="555"/>
      <c r="BD509" s="236"/>
      <c r="BE509" s="130">
        <v>19</v>
      </c>
      <c r="BF509" s="563" t="s">
        <v>436</v>
      </c>
      <c r="BG509" s="564"/>
      <c r="BH509" s="565"/>
      <c r="BI509" s="131" t="str">
        <f t="shared" si="316"/>
        <v/>
      </c>
      <c r="BJ509" s="131" t="str">
        <f t="shared" si="317"/>
        <v>NO</v>
      </c>
      <c r="BK509" s="237">
        <f t="shared" si="318"/>
        <v>0</v>
      </c>
      <c r="BL509" s="237">
        <f t="shared" si="319"/>
        <v>0</v>
      </c>
      <c r="BM509" s="237">
        <f t="shared" si="320"/>
        <v>0</v>
      </c>
      <c r="BN509" s="237">
        <f t="shared" si="321"/>
        <v>1</v>
      </c>
      <c r="BO509" s="237">
        <f t="shared" si="322"/>
        <v>0</v>
      </c>
      <c r="BP509" s="244">
        <f t="shared" si="323"/>
        <v>1</v>
      </c>
      <c r="BQ509" s="247">
        <f t="shared" si="310"/>
        <v>0</v>
      </c>
      <c r="BR509" s="249"/>
      <c r="BS509" s="555"/>
    </row>
    <row r="510" spans="1:71" x14ac:dyDescent="0.25">
      <c r="A510" s="188"/>
      <c r="B510" s="116"/>
      <c r="C510" s="116"/>
      <c r="D510" s="116"/>
      <c r="E510" s="116"/>
      <c r="F510" s="116"/>
      <c r="G510" s="116"/>
      <c r="H510" s="116"/>
      <c r="I510" s="116"/>
      <c r="J510" s="117"/>
      <c r="K510" s="555"/>
      <c r="L510" s="188"/>
      <c r="M510" s="116"/>
      <c r="N510" s="116"/>
      <c r="O510" s="116"/>
      <c r="P510" s="116"/>
      <c r="Q510" s="116"/>
      <c r="R510" s="116"/>
      <c r="S510" s="116"/>
      <c r="T510" s="116"/>
      <c r="U510" s="117"/>
      <c r="V510" s="555"/>
      <c r="W510" s="188"/>
      <c r="X510" s="116"/>
      <c r="Y510" s="116"/>
      <c r="Z510" s="116"/>
      <c r="AA510" s="116"/>
      <c r="AB510" s="116"/>
      <c r="AC510" s="116"/>
      <c r="AD510" s="116"/>
      <c r="AE510" s="116"/>
      <c r="AF510" s="117"/>
      <c r="AG510" s="555"/>
      <c r="AH510" s="188"/>
      <c r="AI510" s="116"/>
      <c r="AJ510" s="116"/>
      <c r="AK510" s="116"/>
      <c r="AL510" s="116"/>
      <c r="AM510" s="116"/>
      <c r="AN510" s="116"/>
      <c r="AO510" s="116"/>
      <c r="AP510" s="116"/>
      <c r="AQ510" s="117"/>
      <c r="AR510" s="555"/>
      <c r="AS510" s="188"/>
      <c r="AT510" s="116"/>
      <c r="AU510" s="116"/>
      <c r="AV510" s="116"/>
      <c r="AW510" s="116"/>
      <c r="AX510" s="116"/>
      <c r="AY510" s="116"/>
      <c r="AZ510" s="116"/>
      <c r="BA510" s="116"/>
      <c r="BB510" s="117"/>
      <c r="BC510" s="555"/>
      <c r="BD510" s="236"/>
      <c r="BE510" s="237"/>
      <c r="BF510" s="237"/>
      <c r="BG510" s="237"/>
      <c r="BH510" s="237"/>
      <c r="BI510" s="237"/>
      <c r="BJ510" s="237"/>
      <c r="BK510" s="237"/>
      <c r="BL510" s="237"/>
      <c r="BM510" s="237"/>
      <c r="BN510" s="237"/>
      <c r="BO510" s="237"/>
      <c r="BP510" s="238"/>
      <c r="BQ510" s="248"/>
      <c r="BR510" s="249"/>
      <c r="BS510" s="555"/>
    </row>
    <row r="511" spans="1:71" ht="15.75" thickBot="1" x14ac:dyDescent="0.3">
      <c r="A511" s="188"/>
      <c r="B511" s="116"/>
      <c r="C511" s="116"/>
      <c r="D511" s="116"/>
      <c r="E511" s="116"/>
      <c r="F511" s="116"/>
      <c r="G511" s="116"/>
      <c r="H511" s="116"/>
      <c r="I511" s="116"/>
      <c r="J511" s="117"/>
      <c r="K511" s="555"/>
      <c r="L511" s="188"/>
      <c r="M511" s="116"/>
      <c r="N511" s="116"/>
      <c r="O511" s="116"/>
      <c r="P511" s="116"/>
      <c r="Q511" s="116"/>
      <c r="R511" s="116"/>
      <c r="S511" s="116"/>
      <c r="T511" s="116"/>
      <c r="U511" s="117"/>
      <c r="V511" s="555"/>
      <c r="W511" s="188"/>
      <c r="X511" s="116"/>
      <c r="Y511" s="116"/>
      <c r="Z511" s="116"/>
      <c r="AA511" s="116"/>
      <c r="AB511" s="116"/>
      <c r="AC511" s="116"/>
      <c r="AD511" s="116"/>
      <c r="AE511" s="116"/>
      <c r="AF511" s="117"/>
      <c r="AG511" s="555"/>
      <c r="AH511" s="188"/>
      <c r="AI511" s="116"/>
      <c r="AJ511" s="116"/>
      <c r="AK511" s="116"/>
      <c r="AL511" s="116"/>
      <c r="AM511" s="116"/>
      <c r="AN511" s="116"/>
      <c r="AO511" s="116"/>
      <c r="AP511" s="116"/>
      <c r="AQ511" s="117"/>
      <c r="AR511" s="555"/>
      <c r="AS511" s="188"/>
      <c r="AT511" s="116"/>
      <c r="AU511" s="116"/>
      <c r="AV511" s="116"/>
      <c r="AW511" s="116"/>
      <c r="AX511" s="116"/>
      <c r="AY511" s="116"/>
      <c r="AZ511" s="116"/>
      <c r="BA511" s="116"/>
      <c r="BB511" s="117"/>
      <c r="BC511" s="555"/>
      <c r="BD511" s="236"/>
      <c r="BE511" s="237"/>
      <c r="BF511" s="237"/>
      <c r="BG511" s="237"/>
      <c r="BH511" s="237"/>
      <c r="BI511" s="237"/>
      <c r="BJ511" s="237"/>
      <c r="BK511" s="237"/>
      <c r="BL511" s="237"/>
      <c r="BM511" s="237"/>
      <c r="BN511" s="237"/>
      <c r="BO511" s="237"/>
      <c r="BP511" s="238"/>
      <c r="BQ511" s="248"/>
      <c r="BR511" s="249"/>
      <c r="BS511" s="555"/>
    </row>
    <row r="512" spans="1:71" s="186" customFormat="1" ht="30.75" thickBot="1" x14ac:dyDescent="0.3">
      <c r="A512" s="188"/>
      <c r="B512" s="116"/>
      <c r="C512" s="120" t="s">
        <v>425</v>
      </c>
      <c r="D512" s="566">
        <f>IF(F506="SI",19,SUM(H491:H509))</f>
        <v>12</v>
      </c>
      <c r="E512" s="567"/>
      <c r="F512" s="568"/>
      <c r="G512" s="116"/>
      <c r="H512"/>
      <c r="I512"/>
      <c r="J512" s="117"/>
      <c r="K512" s="555"/>
      <c r="L512" s="188"/>
      <c r="M512" s="116"/>
      <c r="N512" s="120" t="s">
        <v>425</v>
      </c>
      <c r="O512" s="566">
        <f>IF(Q506="SI",19,SUM(S491:S509))</f>
        <v>9</v>
      </c>
      <c r="P512" s="567"/>
      <c r="Q512" s="568"/>
      <c r="R512" s="116"/>
      <c r="S512"/>
      <c r="T512"/>
      <c r="U512" s="117"/>
      <c r="V512" s="555"/>
      <c r="W512" s="188"/>
      <c r="X512" s="116"/>
      <c r="Y512" s="120" t="s">
        <v>425</v>
      </c>
      <c r="Z512" s="566">
        <f>IF(AB506="SI",19,SUM(AD491:AD509))</f>
        <v>14</v>
      </c>
      <c r="AA512" s="567"/>
      <c r="AB512" s="568"/>
      <c r="AC512" s="116"/>
      <c r="AD512"/>
      <c r="AE512"/>
      <c r="AF512" s="117"/>
      <c r="AG512" s="555"/>
      <c r="AH512" s="188"/>
      <c r="AI512" s="116"/>
      <c r="AJ512" s="120" t="s">
        <v>425</v>
      </c>
      <c r="AK512" s="566">
        <f>IF(AM506="SI",19,SUM(AO491:AO509))</f>
        <v>13</v>
      </c>
      <c r="AL512" s="567"/>
      <c r="AM512" s="568"/>
      <c r="AN512" s="116"/>
      <c r="AO512"/>
      <c r="AP512"/>
      <c r="AQ512" s="117"/>
      <c r="AR512" s="555"/>
      <c r="AS512" s="188"/>
      <c r="AT512" s="116"/>
      <c r="AU512" s="120" t="s">
        <v>425</v>
      </c>
      <c r="AV512" s="566">
        <f>IF(AX506="SI",19,SUM(AZ491:AZ509))</f>
        <v>10</v>
      </c>
      <c r="AW512" s="567"/>
      <c r="AX512" s="568"/>
      <c r="AY512" s="116"/>
      <c r="AZ512"/>
      <c r="BA512"/>
      <c r="BB512" s="117"/>
      <c r="BC512" s="555"/>
      <c r="BD512" s="236"/>
      <c r="BE512" s="237"/>
      <c r="BF512" s="120" t="s">
        <v>425</v>
      </c>
      <c r="BG512" s="566">
        <f>IF(BI506="SI",19,SUM(BQ491:BQ509))</f>
        <v>12</v>
      </c>
      <c r="BH512" s="567"/>
      <c r="BI512" s="568"/>
      <c r="BJ512" s="237"/>
      <c r="BK512" s="237"/>
      <c r="BL512" s="237"/>
      <c r="BM512" s="237"/>
      <c r="BN512" s="237"/>
      <c r="BO512" s="237"/>
      <c r="BP512" s="238"/>
      <c r="BQ512" s="248"/>
      <c r="BR512" s="249"/>
      <c r="BS512" s="555"/>
    </row>
    <row r="513" spans="1:71" s="186" customFormat="1" ht="30.75" thickBot="1" x14ac:dyDescent="0.3">
      <c r="A513" s="188"/>
      <c r="B513" s="116"/>
      <c r="C513" s="121" t="s">
        <v>437</v>
      </c>
      <c r="D513" s="144" t="s">
        <v>23</v>
      </c>
      <c r="E513" s="145" t="s">
        <v>22</v>
      </c>
      <c r="F513" s="146" t="s">
        <v>25</v>
      </c>
      <c r="G513" s="116"/>
      <c r="H513"/>
      <c r="I513"/>
      <c r="J513" s="117"/>
      <c r="K513" s="555"/>
      <c r="L513" s="188"/>
      <c r="M513" s="116"/>
      <c r="N513" s="121" t="s">
        <v>437</v>
      </c>
      <c r="O513" s="144" t="s">
        <v>23</v>
      </c>
      <c r="P513" s="145" t="s">
        <v>22</v>
      </c>
      <c r="Q513" s="146" t="s">
        <v>25</v>
      </c>
      <c r="R513" s="116"/>
      <c r="S513"/>
      <c r="T513"/>
      <c r="U513" s="117"/>
      <c r="V513" s="555"/>
      <c r="W513" s="188"/>
      <c r="X513" s="116"/>
      <c r="Y513" s="121" t="s">
        <v>437</v>
      </c>
      <c r="Z513" s="144" t="s">
        <v>23</v>
      </c>
      <c r="AA513" s="145" t="s">
        <v>22</v>
      </c>
      <c r="AB513" s="146" t="s">
        <v>25</v>
      </c>
      <c r="AC513" s="116"/>
      <c r="AD513"/>
      <c r="AE513"/>
      <c r="AF513" s="117"/>
      <c r="AG513" s="555"/>
      <c r="AH513" s="188"/>
      <c r="AI513" s="116"/>
      <c r="AJ513" s="121" t="s">
        <v>437</v>
      </c>
      <c r="AK513" s="144" t="s">
        <v>23</v>
      </c>
      <c r="AL513" s="145" t="s">
        <v>22</v>
      </c>
      <c r="AM513" s="146" t="s">
        <v>25</v>
      </c>
      <c r="AN513" s="116"/>
      <c r="AO513"/>
      <c r="AP513"/>
      <c r="AQ513" s="117"/>
      <c r="AR513" s="555"/>
      <c r="AS513" s="188"/>
      <c r="AT513" s="116"/>
      <c r="AU513" s="121" t="s">
        <v>437</v>
      </c>
      <c r="AV513" s="144" t="s">
        <v>23</v>
      </c>
      <c r="AW513" s="145" t="s">
        <v>22</v>
      </c>
      <c r="AX513" s="146" t="s">
        <v>25</v>
      </c>
      <c r="AY513" s="116"/>
      <c r="AZ513"/>
      <c r="BA513"/>
      <c r="BB513" s="117"/>
      <c r="BC513" s="555"/>
      <c r="BD513" s="236"/>
      <c r="BE513" s="237"/>
      <c r="BF513" s="121" t="s">
        <v>437</v>
      </c>
      <c r="BG513" s="144" t="s">
        <v>23</v>
      </c>
      <c r="BH513" s="145" t="s">
        <v>22</v>
      </c>
      <c r="BI513" s="146" t="s">
        <v>25</v>
      </c>
      <c r="BJ513" s="237"/>
      <c r="BK513" s="237"/>
      <c r="BL513" s="237"/>
      <c r="BM513" s="237"/>
      <c r="BN513" s="237"/>
      <c r="BO513" s="237"/>
      <c r="BP513" s="238"/>
      <c r="BQ513" s="248"/>
      <c r="BR513" s="249"/>
      <c r="BS513" s="555"/>
    </row>
    <row r="514" spans="1:71" s="186" customFormat="1" ht="30.75" thickBot="1" x14ac:dyDescent="0.3">
      <c r="A514" s="188"/>
      <c r="B514" s="116"/>
      <c r="C514" s="121" t="s">
        <v>426</v>
      </c>
      <c r="D514" s="122" t="s">
        <v>427</v>
      </c>
      <c r="E514" s="119" t="s">
        <v>428</v>
      </c>
      <c r="F514" s="122" t="s">
        <v>438</v>
      </c>
      <c r="G514" s="116"/>
      <c r="H514"/>
      <c r="I514"/>
      <c r="J514" s="117"/>
      <c r="K514" s="555"/>
      <c r="L514" s="188"/>
      <c r="M514" s="116"/>
      <c r="N514" s="121" t="s">
        <v>426</v>
      </c>
      <c r="O514" s="122" t="s">
        <v>427</v>
      </c>
      <c r="P514" s="119" t="s">
        <v>428</v>
      </c>
      <c r="Q514" s="122" t="s">
        <v>438</v>
      </c>
      <c r="R514" s="116"/>
      <c r="S514"/>
      <c r="T514"/>
      <c r="U514" s="117"/>
      <c r="V514" s="555"/>
      <c r="W514" s="188"/>
      <c r="X514" s="116"/>
      <c r="Y514" s="121" t="s">
        <v>426</v>
      </c>
      <c r="Z514" s="122" t="s">
        <v>427</v>
      </c>
      <c r="AA514" s="119" t="s">
        <v>428</v>
      </c>
      <c r="AB514" s="122" t="s">
        <v>438</v>
      </c>
      <c r="AC514" s="116"/>
      <c r="AD514"/>
      <c r="AE514"/>
      <c r="AF514" s="117"/>
      <c r="AG514" s="555"/>
      <c r="AH514" s="188"/>
      <c r="AI514" s="116"/>
      <c r="AJ514" s="121" t="s">
        <v>426</v>
      </c>
      <c r="AK514" s="122" t="s">
        <v>427</v>
      </c>
      <c r="AL514" s="119" t="s">
        <v>428</v>
      </c>
      <c r="AM514" s="122" t="s">
        <v>438</v>
      </c>
      <c r="AN514" s="116"/>
      <c r="AO514"/>
      <c r="AP514"/>
      <c r="AQ514" s="117"/>
      <c r="AR514" s="555"/>
      <c r="AS514" s="188"/>
      <c r="AT514" s="116"/>
      <c r="AU514" s="121" t="s">
        <v>426</v>
      </c>
      <c r="AV514" s="122" t="s">
        <v>427</v>
      </c>
      <c r="AW514" s="119" t="s">
        <v>428</v>
      </c>
      <c r="AX514" s="122" t="s">
        <v>438</v>
      </c>
      <c r="AY514" s="116"/>
      <c r="AZ514"/>
      <c r="BA514"/>
      <c r="BB514" s="117"/>
      <c r="BC514" s="555"/>
      <c r="BD514" s="236"/>
      <c r="BE514" s="237"/>
      <c r="BF514" s="121" t="s">
        <v>426</v>
      </c>
      <c r="BG514" s="122" t="s">
        <v>427</v>
      </c>
      <c r="BH514" s="119" t="s">
        <v>428</v>
      </c>
      <c r="BI514" s="122" t="s">
        <v>438</v>
      </c>
      <c r="BJ514" s="237"/>
      <c r="BK514" s="237"/>
      <c r="BL514" s="237"/>
      <c r="BM514" s="237"/>
      <c r="BN514" s="237"/>
      <c r="BO514" s="237"/>
      <c r="BP514" s="238"/>
      <c r="BQ514" s="248"/>
      <c r="BR514" s="249"/>
      <c r="BS514" s="555"/>
    </row>
    <row r="515" spans="1:71" s="186" customFormat="1" x14ac:dyDescent="0.25">
      <c r="A515" s="188"/>
      <c r="B515" s="116"/>
      <c r="C515" s="116"/>
      <c r="D515" s="116"/>
      <c r="E515" s="116"/>
      <c r="F515" s="116"/>
      <c r="G515" s="116"/>
      <c r="H515"/>
      <c r="I515"/>
      <c r="J515" s="117"/>
      <c r="K515" s="555"/>
      <c r="L515" s="188"/>
      <c r="M515" s="116"/>
      <c r="N515" s="116"/>
      <c r="O515" s="116"/>
      <c r="P515" s="116"/>
      <c r="Q515" s="116"/>
      <c r="R515" s="116"/>
      <c r="S515"/>
      <c r="T515"/>
      <c r="U515" s="117"/>
      <c r="V515" s="555"/>
      <c r="W515" s="188"/>
      <c r="X515" s="116"/>
      <c r="Y515" s="116"/>
      <c r="Z515" s="116"/>
      <c r="AA515" s="116"/>
      <c r="AB515" s="116"/>
      <c r="AC515" s="116"/>
      <c r="AD515"/>
      <c r="AE515"/>
      <c r="AF515" s="117"/>
      <c r="AG515" s="555"/>
      <c r="AH515" s="188"/>
      <c r="AI515" s="116"/>
      <c r="AJ515" s="116"/>
      <c r="AK515" s="116"/>
      <c r="AL515" s="116"/>
      <c r="AM515" s="116"/>
      <c r="AN515" s="116"/>
      <c r="AO515"/>
      <c r="AP515"/>
      <c r="AQ515" s="117"/>
      <c r="AR515" s="555"/>
      <c r="AS515" s="188"/>
      <c r="AT515" s="116"/>
      <c r="AU515" s="116"/>
      <c r="AV515" s="116"/>
      <c r="AW515" s="116"/>
      <c r="AX515" s="116"/>
      <c r="AY515" s="116"/>
      <c r="AZ515"/>
      <c r="BA515"/>
      <c r="BB515" s="117"/>
      <c r="BC515" s="555"/>
      <c r="BD515" s="236"/>
      <c r="BE515" s="237"/>
      <c r="BF515" s="237"/>
      <c r="BG515" s="237"/>
      <c r="BH515" s="237"/>
      <c r="BI515" s="237"/>
      <c r="BJ515" s="237"/>
      <c r="BK515" s="237"/>
      <c r="BL515" s="237"/>
      <c r="BM515" s="237"/>
      <c r="BN515" s="237"/>
      <c r="BO515" s="237"/>
      <c r="BP515" s="238"/>
      <c r="BQ515" s="248"/>
      <c r="BR515" s="249"/>
      <c r="BS515" s="555"/>
    </row>
    <row r="516" spans="1:71" s="186" customFormat="1" x14ac:dyDescent="0.25">
      <c r="A516" s="188"/>
      <c r="B516" s="116"/>
      <c r="C516" s="116"/>
      <c r="D516" s="116"/>
      <c r="E516" s="116"/>
      <c r="F516" s="116"/>
      <c r="G516" s="116"/>
      <c r="H516"/>
      <c r="I516"/>
      <c r="J516" s="117"/>
      <c r="K516" s="555"/>
      <c r="L516" s="188"/>
      <c r="M516" s="116"/>
      <c r="N516" s="116"/>
      <c r="O516" s="116"/>
      <c r="P516" s="116"/>
      <c r="Q516" s="116"/>
      <c r="R516" s="116"/>
      <c r="S516"/>
      <c r="T516"/>
      <c r="U516" s="117"/>
      <c r="V516" s="555"/>
      <c r="W516" s="188"/>
      <c r="X516" s="116"/>
      <c r="Y516" s="116"/>
      <c r="Z516" s="116"/>
      <c r="AA516" s="116"/>
      <c r="AB516" s="116"/>
      <c r="AC516" s="116"/>
      <c r="AD516"/>
      <c r="AE516"/>
      <c r="AF516" s="117"/>
      <c r="AG516" s="555"/>
      <c r="AH516" s="188"/>
      <c r="AI516" s="116"/>
      <c r="AJ516" s="116"/>
      <c r="AK516" s="116"/>
      <c r="AL516" s="116"/>
      <c r="AM516" s="116"/>
      <c r="AN516" s="116"/>
      <c r="AO516"/>
      <c r="AP516"/>
      <c r="AQ516" s="117"/>
      <c r="AR516" s="555"/>
      <c r="AS516" s="188"/>
      <c r="AT516" s="116"/>
      <c r="AU516" s="116"/>
      <c r="AV516" s="116"/>
      <c r="AW516" s="116"/>
      <c r="AX516" s="116"/>
      <c r="AY516" s="116"/>
      <c r="AZ516"/>
      <c r="BA516"/>
      <c r="BB516" s="117"/>
      <c r="BC516" s="555"/>
      <c r="BD516" s="236"/>
      <c r="BE516" s="237"/>
      <c r="BF516" s="237"/>
      <c r="BG516" s="237"/>
      <c r="BH516" s="237"/>
      <c r="BI516" s="237"/>
      <c r="BJ516" s="237"/>
      <c r="BK516" s="237"/>
      <c r="BL516" s="237"/>
      <c r="BM516" s="237"/>
      <c r="BN516" s="237"/>
      <c r="BO516" s="237"/>
      <c r="BP516" s="238"/>
      <c r="BQ516" s="248"/>
      <c r="BR516" s="249"/>
      <c r="BS516" s="555"/>
    </row>
    <row r="517" spans="1:71" s="186" customFormat="1" x14ac:dyDescent="0.25">
      <c r="A517" s="188"/>
      <c r="B517" s="116" t="s">
        <v>600</v>
      </c>
      <c r="C517" s="116"/>
      <c r="D517" s="116"/>
      <c r="E517" s="123" t="s">
        <v>604</v>
      </c>
      <c r="F517" s="123"/>
      <c r="G517" s="116"/>
      <c r="H517"/>
      <c r="I517"/>
      <c r="J517" s="117"/>
      <c r="K517" s="555"/>
      <c r="L517" s="188"/>
      <c r="M517" s="116"/>
      <c r="N517" s="116"/>
      <c r="O517" s="116"/>
      <c r="P517" s="123"/>
      <c r="Q517" s="123"/>
      <c r="R517" s="116"/>
      <c r="S517"/>
      <c r="T517"/>
      <c r="U517" s="117"/>
      <c r="V517" s="555"/>
      <c r="W517" s="188"/>
      <c r="X517" s="116"/>
      <c r="Y517" s="116"/>
      <c r="Z517" s="116"/>
      <c r="AA517" s="123"/>
      <c r="AB517" s="123"/>
      <c r="AC517" s="116"/>
      <c r="AD517"/>
      <c r="AE517"/>
      <c r="AF517" s="117"/>
      <c r="AG517" s="555"/>
      <c r="AH517" s="188"/>
      <c r="AI517" s="116"/>
      <c r="AJ517" s="116"/>
      <c r="AK517" s="116"/>
      <c r="AL517" s="123"/>
      <c r="AM517" s="123"/>
      <c r="AN517" s="116"/>
      <c r="AO517"/>
      <c r="AP517"/>
      <c r="AQ517" s="117"/>
      <c r="AR517" s="555"/>
      <c r="AS517" s="188"/>
      <c r="AT517" s="116"/>
      <c r="AU517" s="116"/>
      <c r="AV517" s="116"/>
      <c r="AW517" s="123"/>
      <c r="AX517" s="123"/>
      <c r="AY517" s="116"/>
      <c r="AZ517"/>
      <c r="BA517"/>
      <c r="BB517" s="117"/>
      <c r="BC517" s="555"/>
      <c r="BD517" s="236"/>
      <c r="BE517" s="237"/>
      <c r="BF517" s="237"/>
      <c r="BG517" s="237"/>
      <c r="BH517" s="239"/>
      <c r="BI517" s="239"/>
      <c r="BJ517" s="237"/>
      <c r="BK517" s="237"/>
      <c r="BL517" s="237"/>
      <c r="BM517" s="237"/>
      <c r="BN517" s="237"/>
      <c r="BO517" s="237"/>
      <c r="BP517" s="238"/>
      <c r="BQ517" s="248"/>
      <c r="BR517" s="249"/>
      <c r="BS517" s="555"/>
    </row>
    <row r="518" spans="1:71" s="186" customFormat="1" ht="18.75" x14ac:dyDescent="0.3">
      <c r="A518" s="188"/>
      <c r="B518" s="124" t="s">
        <v>358</v>
      </c>
      <c r="C518" s="124"/>
      <c r="D518" s="125"/>
      <c r="E518" s="125" t="s">
        <v>603</v>
      </c>
      <c r="F518" s="125"/>
      <c r="G518" s="116"/>
      <c r="H518"/>
      <c r="I518"/>
      <c r="J518" s="117"/>
      <c r="K518" s="555"/>
      <c r="L518" s="188"/>
      <c r="M518" s="124" t="s">
        <v>358</v>
      </c>
      <c r="N518" s="124"/>
      <c r="O518" s="125"/>
      <c r="P518" s="125" t="s">
        <v>359</v>
      </c>
      <c r="Q518" s="125"/>
      <c r="R518" s="116"/>
      <c r="S518"/>
      <c r="T518"/>
      <c r="U518" s="117"/>
      <c r="V518" s="555"/>
      <c r="W518" s="188"/>
      <c r="X518" s="124" t="s">
        <v>358</v>
      </c>
      <c r="Y518" s="124"/>
      <c r="Z518" s="125"/>
      <c r="AA518" s="125" t="s">
        <v>359</v>
      </c>
      <c r="AB518" s="125"/>
      <c r="AC518" s="116"/>
      <c r="AD518"/>
      <c r="AE518"/>
      <c r="AF518" s="117"/>
      <c r="AG518" s="555"/>
      <c r="AH518" s="188"/>
      <c r="AI518" s="124" t="s">
        <v>358</v>
      </c>
      <c r="AJ518" s="124"/>
      <c r="AK518" s="125"/>
      <c r="AL518" s="125" t="s">
        <v>359</v>
      </c>
      <c r="AM518" s="125"/>
      <c r="AN518" s="116"/>
      <c r="AO518"/>
      <c r="AP518"/>
      <c r="AQ518" s="117"/>
      <c r="AR518" s="555"/>
      <c r="AS518" s="188"/>
      <c r="AT518" s="124" t="s">
        <v>358</v>
      </c>
      <c r="AU518" s="124"/>
      <c r="AV518" s="125"/>
      <c r="AW518" s="125" t="s">
        <v>359</v>
      </c>
      <c r="AX518" s="125"/>
      <c r="AY518" s="116"/>
      <c r="AZ518"/>
      <c r="BA518"/>
      <c r="BB518" s="117"/>
      <c r="BC518" s="555"/>
      <c r="BD518" s="236"/>
      <c r="BE518" s="240" t="s">
        <v>358</v>
      </c>
      <c r="BF518" s="240"/>
      <c r="BG518" s="241"/>
      <c r="BH518" s="241" t="s">
        <v>359</v>
      </c>
      <c r="BI518" s="241"/>
      <c r="BJ518" s="237"/>
      <c r="BK518" s="237"/>
      <c r="BL518" s="237"/>
      <c r="BM518" s="237"/>
      <c r="BN518" s="237"/>
      <c r="BO518" s="237"/>
      <c r="BP518" s="238"/>
      <c r="BQ518" s="248"/>
      <c r="BR518" s="249"/>
      <c r="BS518" s="555"/>
    </row>
    <row r="519" spans="1:71" s="186" customFormat="1" x14ac:dyDescent="0.25">
      <c r="A519" s="188"/>
      <c r="B519" s="116"/>
      <c r="C519" s="116"/>
      <c r="D519" s="116"/>
      <c r="E519" s="116"/>
      <c r="F519" s="116"/>
      <c r="G519" s="116"/>
      <c r="H519" s="116"/>
      <c r="I519" s="116"/>
      <c r="J519" s="117"/>
      <c r="K519" s="555"/>
      <c r="L519" s="188"/>
      <c r="M519" s="116"/>
      <c r="N519" s="116"/>
      <c r="O519" s="116"/>
      <c r="P519" s="116"/>
      <c r="Q519" s="116"/>
      <c r="R519" s="116"/>
      <c r="S519" s="116"/>
      <c r="T519" s="116"/>
      <c r="U519" s="117"/>
      <c r="V519" s="555"/>
      <c r="W519" s="188"/>
      <c r="X519" s="116"/>
      <c r="Y519" s="116"/>
      <c r="Z519" s="116"/>
      <c r="AA519" s="116"/>
      <c r="AB519" s="116"/>
      <c r="AC519" s="116"/>
      <c r="AD519" s="116"/>
      <c r="AE519" s="116"/>
      <c r="AF519" s="117"/>
      <c r="AG519" s="555"/>
      <c r="AH519" s="188"/>
      <c r="AI519" s="116"/>
      <c r="AJ519" s="116"/>
      <c r="AK519" s="116"/>
      <c r="AL519" s="116"/>
      <c r="AM519" s="116"/>
      <c r="AN519" s="116"/>
      <c r="AO519" s="116"/>
      <c r="AP519" s="116"/>
      <c r="AQ519" s="117"/>
      <c r="AR519" s="555"/>
      <c r="AS519" s="188"/>
      <c r="AT519" s="116"/>
      <c r="AU519" s="116"/>
      <c r="AV519" s="116"/>
      <c r="AW519" s="116"/>
      <c r="AX519" s="116"/>
      <c r="AY519" s="116"/>
      <c r="AZ519" s="116"/>
      <c r="BA519" s="116"/>
      <c r="BB519" s="117"/>
      <c r="BC519" s="555"/>
      <c r="BD519" s="236"/>
      <c r="BE519" s="237"/>
      <c r="BF519" s="237"/>
      <c r="BG519" s="237"/>
      <c r="BH519" s="237"/>
      <c r="BI519" s="237"/>
      <c r="BJ519" s="237"/>
      <c r="BK519" s="237"/>
      <c r="BL519" s="237"/>
      <c r="BM519" s="237"/>
      <c r="BN519" s="237"/>
      <c r="BO519" s="237"/>
      <c r="BP519" s="238"/>
      <c r="BQ519" s="248"/>
      <c r="BR519" s="249"/>
      <c r="BS519" s="555"/>
    </row>
    <row r="520" spans="1:71" s="186" customFormat="1" x14ac:dyDescent="0.25">
      <c r="A520" s="558"/>
      <c r="B520" s="558"/>
      <c r="C520" s="558"/>
      <c r="D520" s="558"/>
      <c r="E520" s="558"/>
      <c r="F520" s="558"/>
      <c r="G520" s="558"/>
      <c r="H520" s="558"/>
      <c r="I520" s="558"/>
      <c r="J520" s="558"/>
      <c r="K520" s="558"/>
      <c r="L520" s="558"/>
      <c r="M520" s="558"/>
      <c r="N520" s="558"/>
      <c r="O520" s="558"/>
      <c r="P520" s="558"/>
      <c r="Q520" s="558"/>
      <c r="R520" s="558"/>
      <c r="S520" s="558"/>
      <c r="T520" s="558"/>
      <c r="U520" s="558"/>
      <c r="V520" s="558"/>
      <c r="W520" s="558"/>
      <c r="X520" s="558"/>
      <c r="Y520" s="558"/>
      <c r="Z520" s="558"/>
      <c r="AA520" s="558"/>
      <c r="AB520" s="558"/>
      <c r="AC520" s="558"/>
      <c r="AD520" s="558"/>
      <c r="AE520" s="558"/>
      <c r="AF520" s="558"/>
      <c r="AG520" s="558"/>
      <c r="AH520" s="558"/>
      <c r="AI520" s="558"/>
      <c r="AJ520" s="558"/>
      <c r="AK520" s="558"/>
      <c r="AL520" s="558"/>
      <c r="AM520" s="558"/>
      <c r="AN520" s="558"/>
      <c r="AO520" s="558"/>
      <c r="AP520" s="558"/>
      <c r="AQ520" s="558"/>
      <c r="AR520" s="558"/>
      <c r="AS520" s="558"/>
      <c r="AT520" s="558"/>
      <c r="AU520" s="558"/>
      <c r="AV520" s="558"/>
      <c r="AW520" s="558"/>
      <c r="AX520" s="558"/>
      <c r="AY520" s="558"/>
      <c r="AZ520" s="558"/>
      <c r="BA520" s="558"/>
      <c r="BB520" s="558"/>
      <c r="BC520" s="558"/>
      <c r="BD520" s="558"/>
      <c r="BE520" s="558"/>
      <c r="BF520" s="558"/>
      <c r="BG520" s="558"/>
      <c r="BH520" s="558"/>
      <c r="BI520" s="558"/>
      <c r="BJ520" s="558"/>
      <c r="BK520" s="558"/>
      <c r="BL520" s="558"/>
      <c r="BM520" s="558"/>
      <c r="BN520" s="558"/>
      <c r="BO520" s="558"/>
      <c r="BP520" s="558"/>
      <c r="BQ520" s="558"/>
      <c r="BR520" s="559"/>
      <c r="BS520" s="250"/>
    </row>
    <row r="521" spans="1:71" ht="15.75" thickBot="1" x14ac:dyDescent="0.3">
      <c r="A521" s="188"/>
      <c r="B521" s="116"/>
      <c r="C521" s="116"/>
      <c r="D521" s="116"/>
      <c r="E521" s="116"/>
      <c r="F521" s="116"/>
      <c r="G521" s="116"/>
      <c r="H521" s="116"/>
      <c r="I521" s="116"/>
      <c r="J521" s="116"/>
      <c r="K521" s="555"/>
      <c r="L521" s="188"/>
      <c r="M521" s="116"/>
      <c r="N521" s="116"/>
      <c r="O521" s="116"/>
      <c r="P521" s="116"/>
      <c r="Q521" s="116"/>
      <c r="R521" s="116"/>
      <c r="S521" s="116"/>
      <c r="T521" s="116"/>
      <c r="U521" s="116"/>
      <c r="V521" s="555"/>
      <c r="W521" s="188"/>
      <c r="X521" s="116"/>
      <c r="Y521" s="116"/>
      <c r="Z521" s="116"/>
      <c r="AA521" s="116"/>
      <c r="AB521" s="116"/>
      <c r="AC521" s="116"/>
      <c r="AD521" s="116"/>
      <c r="AE521" s="116"/>
      <c r="AF521" s="116"/>
      <c r="AG521" s="555"/>
      <c r="AH521" s="188"/>
      <c r="AI521" s="116"/>
      <c r="AJ521" s="116"/>
      <c r="AK521" s="116"/>
      <c r="AL521" s="116"/>
      <c r="AM521" s="116"/>
      <c r="AN521" s="116"/>
      <c r="AO521" s="116"/>
      <c r="AP521" s="116"/>
      <c r="AQ521" s="116"/>
      <c r="AR521" s="555"/>
      <c r="AS521" s="188"/>
      <c r="AT521" s="116"/>
      <c r="AU521" s="116"/>
      <c r="AV521" s="116"/>
      <c r="AW521" s="116"/>
      <c r="AX521" s="116"/>
      <c r="AY521" s="116"/>
      <c r="AZ521" s="116"/>
      <c r="BA521" s="116"/>
      <c r="BB521" s="116"/>
      <c r="BC521" s="555"/>
      <c r="BD521" s="236"/>
      <c r="BE521" s="237"/>
      <c r="BF521" s="237"/>
      <c r="BG521" s="237"/>
      <c r="BH521" s="237"/>
      <c r="BI521" s="237"/>
      <c r="BJ521" s="237"/>
      <c r="BK521" s="237"/>
      <c r="BL521" s="237"/>
      <c r="BM521" s="237"/>
      <c r="BN521" s="237"/>
      <c r="BO521" s="237"/>
      <c r="BP521" s="237"/>
      <c r="BQ521" s="245"/>
      <c r="BR521" s="249"/>
      <c r="BS521" s="555"/>
    </row>
    <row r="522" spans="1:71" ht="15.75" customHeight="1" thickBot="1" x14ac:dyDescent="0.3">
      <c r="A522" s="188"/>
      <c r="B522" s="569" t="s">
        <v>399</v>
      </c>
      <c r="C522" s="570"/>
      <c r="D522" s="571" t="s">
        <v>440</v>
      </c>
      <c r="E522" s="572"/>
      <c r="F522" s="572"/>
      <c r="G522" s="573"/>
      <c r="H522"/>
      <c r="I522"/>
      <c r="J522" s="117"/>
      <c r="K522" s="555"/>
      <c r="L522" s="188"/>
      <c r="M522" s="569" t="s">
        <v>399</v>
      </c>
      <c r="N522" s="570"/>
      <c r="O522" s="571" t="s">
        <v>440</v>
      </c>
      <c r="P522" s="572"/>
      <c r="Q522" s="572"/>
      <c r="R522" s="573"/>
      <c r="S522"/>
      <c r="T522"/>
      <c r="U522" s="117"/>
      <c r="V522" s="555"/>
      <c r="W522" s="188"/>
      <c r="X522" s="569" t="s">
        <v>399</v>
      </c>
      <c r="Y522" s="570"/>
      <c r="Z522" s="571" t="s">
        <v>440</v>
      </c>
      <c r="AA522" s="572"/>
      <c r="AB522" s="572"/>
      <c r="AC522" s="573"/>
      <c r="AD522"/>
      <c r="AE522"/>
      <c r="AF522" s="117"/>
      <c r="AG522" s="555"/>
      <c r="AH522" s="188"/>
      <c r="AI522" s="569" t="s">
        <v>399</v>
      </c>
      <c r="AJ522" s="570"/>
      <c r="AK522" s="571" t="s">
        <v>440</v>
      </c>
      <c r="AL522" s="572"/>
      <c r="AM522" s="572"/>
      <c r="AN522" s="573"/>
      <c r="AO522"/>
      <c r="AP522"/>
      <c r="AQ522" s="117"/>
      <c r="AR522" s="555"/>
      <c r="AS522" s="188"/>
      <c r="AT522" s="569" t="s">
        <v>399</v>
      </c>
      <c r="AU522" s="570"/>
      <c r="AV522" s="571" t="s">
        <v>440</v>
      </c>
      <c r="AW522" s="572"/>
      <c r="AX522" s="572"/>
      <c r="AY522" s="573"/>
      <c r="AZ522"/>
      <c r="BA522"/>
      <c r="BB522" s="117"/>
      <c r="BC522" s="555"/>
      <c r="BD522" s="236"/>
      <c r="BE522" s="569" t="s">
        <v>399</v>
      </c>
      <c r="BF522" s="570"/>
      <c r="BG522" s="571" t="s">
        <v>440</v>
      </c>
      <c r="BH522" s="572"/>
      <c r="BI522" s="572"/>
      <c r="BJ522" s="573"/>
      <c r="BK522" s="237"/>
      <c r="BL522" s="237"/>
      <c r="BM522" s="237"/>
      <c r="BN522" s="237"/>
      <c r="BO522" s="237"/>
      <c r="BP522" s="238"/>
      <c r="BQ522" s="246"/>
      <c r="BR522" s="249"/>
      <c r="BS522" s="555"/>
    </row>
    <row r="523" spans="1:71" ht="55.5" customHeight="1" thickBot="1" x14ac:dyDescent="0.3">
      <c r="A523" s="188"/>
      <c r="B523" s="574" t="s">
        <v>448</v>
      </c>
      <c r="C523" s="575"/>
      <c r="D523" s="576" t="str">
        <f>'MRC CONTRATACIÓN - COVID19'!D70</f>
        <v>Posibilidad de no atender las denuncias o la información de la ciudadanía sobre preocupaciones acerca de la contratación de emergencia que esté ejecutando y que proyecte celebrar, por intereses particulares.</v>
      </c>
      <c r="E523" s="577"/>
      <c r="F523" s="577"/>
      <c r="G523" s="578"/>
      <c r="H523"/>
      <c r="I523"/>
      <c r="J523" s="117"/>
      <c r="K523" s="555"/>
      <c r="L523" s="188"/>
      <c r="M523" s="574" t="s">
        <v>448</v>
      </c>
      <c r="N523" s="575"/>
      <c r="O523" s="576" t="str">
        <f>$D523</f>
        <v>Posibilidad de no atender las denuncias o la información de la ciudadanía sobre preocupaciones acerca de la contratación de emergencia que esté ejecutando y que proyecte celebrar, por intereses particulares.</v>
      </c>
      <c r="P523" s="577"/>
      <c r="Q523" s="577"/>
      <c r="R523" s="578"/>
      <c r="S523"/>
      <c r="T523"/>
      <c r="U523" s="117"/>
      <c r="V523" s="555"/>
      <c r="W523" s="188"/>
      <c r="X523" s="574" t="s">
        <v>448</v>
      </c>
      <c r="Y523" s="575"/>
      <c r="Z523" s="576" t="str">
        <f>$D523</f>
        <v>Posibilidad de no atender las denuncias o la información de la ciudadanía sobre preocupaciones acerca de la contratación de emergencia que esté ejecutando y que proyecte celebrar, por intereses particulares.</v>
      </c>
      <c r="AA523" s="577"/>
      <c r="AB523" s="577"/>
      <c r="AC523" s="578"/>
      <c r="AD523"/>
      <c r="AE523"/>
      <c r="AF523" s="117"/>
      <c r="AG523" s="555"/>
      <c r="AH523" s="188"/>
      <c r="AI523" s="574" t="s">
        <v>448</v>
      </c>
      <c r="AJ523" s="575"/>
      <c r="AK523" s="576" t="str">
        <f>$D523</f>
        <v>Posibilidad de no atender las denuncias o la información de la ciudadanía sobre preocupaciones acerca de la contratación de emergencia que esté ejecutando y que proyecte celebrar, por intereses particulares.</v>
      </c>
      <c r="AL523" s="577"/>
      <c r="AM523" s="577"/>
      <c r="AN523" s="578"/>
      <c r="AO523"/>
      <c r="AP523"/>
      <c r="AQ523" s="117"/>
      <c r="AR523" s="555"/>
      <c r="AS523" s="188"/>
      <c r="AT523" s="574" t="s">
        <v>448</v>
      </c>
      <c r="AU523" s="575"/>
      <c r="AV523" s="576" t="str">
        <f>$D523</f>
        <v>Posibilidad de no atender las denuncias o la información de la ciudadanía sobre preocupaciones acerca de la contratación de emergencia que esté ejecutando y que proyecte celebrar, por intereses particulares.</v>
      </c>
      <c r="AW523" s="577"/>
      <c r="AX523" s="577"/>
      <c r="AY523" s="578"/>
      <c r="AZ523"/>
      <c r="BA523"/>
      <c r="BB523" s="117"/>
      <c r="BC523" s="555"/>
      <c r="BD523" s="236"/>
      <c r="BE523" s="574" t="s">
        <v>448</v>
      </c>
      <c r="BF523" s="575"/>
      <c r="BG523" s="576" t="str">
        <f>$D523</f>
        <v>Posibilidad de no atender las denuncias o la información de la ciudadanía sobre preocupaciones acerca de la contratación de emergencia que esté ejecutando y que proyecte celebrar, por intereses particulares.</v>
      </c>
      <c r="BH523" s="577"/>
      <c r="BI523" s="577"/>
      <c r="BJ523" s="578"/>
      <c r="BK523" s="237"/>
      <c r="BL523" s="237"/>
      <c r="BM523" s="237"/>
      <c r="BN523" s="237"/>
      <c r="BO523" s="237"/>
      <c r="BP523" s="238"/>
      <c r="BQ523" s="246"/>
      <c r="BR523" s="249"/>
      <c r="BS523" s="555"/>
    </row>
    <row r="524" spans="1:71" ht="15.75" customHeight="1" thickBot="1" x14ac:dyDescent="0.3">
      <c r="A524" s="188"/>
      <c r="B524" s="579" t="s">
        <v>401</v>
      </c>
      <c r="C524" s="580"/>
      <c r="D524" s="571" t="s">
        <v>601</v>
      </c>
      <c r="E524" s="572"/>
      <c r="F524" s="572"/>
      <c r="G524" s="573"/>
      <c r="H524"/>
      <c r="I524"/>
      <c r="J524" s="117"/>
      <c r="K524" s="555"/>
      <c r="L524" s="188"/>
      <c r="M524" s="579" t="s">
        <v>401</v>
      </c>
      <c r="N524" s="580"/>
      <c r="O524" s="571"/>
      <c r="P524" s="572"/>
      <c r="Q524" s="572"/>
      <c r="R524" s="573"/>
      <c r="S524"/>
      <c r="T524"/>
      <c r="U524" s="117"/>
      <c r="V524" s="555"/>
      <c r="W524" s="188"/>
      <c r="X524" s="579" t="s">
        <v>401</v>
      </c>
      <c r="Y524" s="580"/>
      <c r="Z524" s="571"/>
      <c r="AA524" s="572"/>
      <c r="AB524" s="572"/>
      <c r="AC524" s="573"/>
      <c r="AD524"/>
      <c r="AE524"/>
      <c r="AF524" s="117"/>
      <c r="AG524" s="555"/>
      <c r="AH524" s="188"/>
      <c r="AI524" s="579" t="s">
        <v>401</v>
      </c>
      <c r="AJ524" s="580"/>
      <c r="AK524" s="571"/>
      <c r="AL524" s="572"/>
      <c r="AM524" s="572"/>
      <c r="AN524" s="573"/>
      <c r="AO524"/>
      <c r="AP524"/>
      <c r="AQ524" s="117"/>
      <c r="AR524" s="555"/>
      <c r="AS524" s="188"/>
      <c r="AT524" s="579" t="s">
        <v>401</v>
      </c>
      <c r="AU524" s="580"/>
      <c r="AV524" s="571"/>
      <c r="AW524" s="572"/>
      <c r="AX524" s="572"/>
      <c r="AY524" s="573"/>
      <c r="AZ524"/>
      <c r="BA524"/>
      <c r="BB524" s="117"/>
      <c r="BC524" s="555"/>
      <c r="BD524" s="236"/>
      <c r="BE524" s="579" t="s">
        <v>401</v>
      </c>
      <c r="BF524" s="580"/>
      <c r="BG524" s="571"/>
      <c r="BH524" s="572"/>
      <c r="BI524" s="572"/>
      <c r="BJ524" s="573"/>
      <c r="BK524" s="237"/>
      <c r="BL524" s="237"/>
      <c r="BM524" s="237"/>
      <c r="BN524" s="237"/>
      <c r="BO524" s="237"/>
      <c r="BP524" s="238"/>
      <c r="BQ524" s="246"/>
      <c r="BR524" s="249"/>
      <c r="BS524" s="555"/>
    </row>
    <row r="525" spans="1:71" ht="15.75" thickBot="1" x14ac:dyDescent="0.3">
      <c r="A525" s="188"/>
      <c r="B525" s="581" t="s">
        <v>402</v>
      </c>
      <c r="C525" s="582"/>
      <c r="D525" s="571" t="s">
        <v>600</v>
      </c>
      <c r="E525" s="572"/>
      <c r="F525" s="572"/>
      <c r="G525" s="573"/>
      <c r="H525"/>
      <c r="I525"/>
      <c r="J525" s="117"/>
      <c r="K525" s="555"/>
      <c r="L525" s="188"/>
      <c r="M525" s="581" t="s">
        <v>402</v>
      </c>
      <c r="N525" s="582"/>
      <c r="O525" s="571" t="s">
        <v>608</v>
      </c>
      <c r="P525" s="572"/>
      <c r="Q525" s="572"/>
      <c r="R525" s="573"/>
      <c r="S525"/>
      <c r="T525"/>
      <c r="U525" s="117"/>
      <c r="V525" s="555"/>
      <c r="W525" s="188"/>
      <c r="X525" s="581" t="s">
        <v>402</v>
      </c>
      <c r="Y525" s="582"/>
      <c r="Z525" s="616" t="s">
        <v>614</v>
      </c>
      <c r="AA525" s="617"/>
      <c r="AB525" s="617"/>
      <c r="AC525" s="618"/>
      <c r="AD525"/>
      <c r="AE525"/>
      <c r="AF525" s="117"/>
      <c r="AG525" s="555"/>
      <c r="AH525" s="188"/>
      <c r="AI525" s="581" t="s">
        <v>402</v>
      </c>
      <c r="AJ525" s="582"/>
      <c r="AK525" s="616" t="s">
        <v>606</v>
      </c>
      <c r="AL525" s="617"/>
      <c r="AM525" s="617"/>
      <c r="AN525" s="618"/>
      <c r="AO525"/>
      <c r="AP525"/>
      <c r="AQ525" s="117"/>
      <c r="AR525" s="555"/>
      <c r="AS525" s="188"/>
      <c r="AT525" s="581" t="s">
        <v>402</v>
      </c>
      <c r="AU525" s="582"/>
      <c r="AV525" s="571"/>
      <c r="AW525" s="572"/>
      <c r="AX525" s="572"/>
      <c r="AY525" s="573"/>
      <c r="AZ525"/>
      <c r="BA525"/>
      <c r="BB525" s="117"/>
      <c r="BC525" s="555"/>
      <c r="BD525" s="236"/>
      <c r="BE525" s="581" t="s">
        <v>402</v>
      </c>
      <c r="BF525" s="582"/>
      <c r="BG525" s="571"/>
      <c r="BH525" s="572"/>
      <c r="BI525" s="572"/>
      <c r="BJ525" s="573"/>
      <c r="BK525" s="237"/>
      <c r="BL525" s="237"/>
      <c r="BM525" s="237"/>
      <c r="BN525" s="237"/>
      <c r="BO525" s="237"/>
      <c r="BP525" s="238"/>
      <c r="BQ525" s="246"/>
      <c r="BR525" s="249"/>
      <c r="BS525" s="555"/>
    </row>
    <row r="526" spans="1:71" ht="15.75" thickBot="1" x14ac:dyDescent="0.3">
      <c r="A526" s="188"/>
      <c r="B526" s="583" t="s">
        <v>403</v>
      </c>
      <c r="C526" s="584"/>
      <c r="D526" s="571" t="s">
        <v>602</v>
      </c>
      <c r="E526" s="572"/>
      <c r="F526" s="572"/>
      <c r="G526" s="573"/>
      <c r="H526"/>
      <c r="I526"/>
      <c r="J526" s="117"/>
      <c r="K526" s="555"/>
      <c r="L526" s="188"/>
      <c r="M526" s="583" t="s">
        <v>403</v>
      </c>
      <c r="N526" s="584"/>
      <c r="O526" s="571"/>
      <c r="P526" s="572"/>
      <c r="Q526" s="572"/>
      <c r="R526" s="573"/>
      <c r="S526"/>
      <c r="T526"/>
      <c r="U526" s="117"/>
      <c r="V526" s="555"/>
      <c r="W526" s="188"/>
      <c r="X526" s="583" t="s">
        <v>403</v>
      </c>
      <c r="Y526" s="584"/>
      <c r="Z526" s="616" t="s">
        <v>602</v>
      </c>
      <c r="AA526" s="617"/>
      <c r="AB526" s="617"/>
      <c r="AC526" s="618"/>
      <c r="AD526"/>
      <c r="AE526"/>
      <c r="AF526" s="117"/>
      <c r="AG526" s="555"/>
      <c r="AH526" s="188"/>
      <c r="AI526" s="583" t="s">
        <v>403</v>
      </c>
      <c r="AJ526" s="584"/>
      <c r="AK526" s="571"/>
      <c r="AL526" s="572"/>
      <c r="AM526" s="572"/>
      <c r="AN526" s="573"/>
      <c r="AO526"/>
      <c r="AP526"/>
      <c r="AQ526" s="117"/>
      <c r="AR526" s="555"/>
      <c r="AS526" s="188"/>
      <c r="AT526" s="583" t="s">
        <v>403</v>
      </c>
      <c r="AU526" s="584"/>
      <c r="AV526" s="571"/>
      <c r="AW526" s="572"/>
      <c r="AX526" s="572"/>
      <c r="AY526" s="573"/>
      <c r="AZ526"/>
      <c r="BA526"/>
      <c r="BB526" s="117"/>
      <c r="BC526" s="555"/>
      <c r="BD526" s="236"/>
      <c r="BE526" s="583" t="s">
        <v>403</v>
      </c>
      <c r="BF526" s="584"/>
      <c r="BG526" s="571"/>
      <c r="BH526" s="572"/>
      <c r="BI526" s="572"/>
      <c r="BJ526" s="573"/>
      <c r="BK526" s="237"/>
      <c r="BL526" s="237"/>
      <c r="BM526" s="237"/>
      <c r="BN526" s="237"/>
      <c r="BO526" s="237"/>
      <c r="BP526" s="238"/>
      <c r="BQ526" s="246"/>
      <c r="BR526" s="249"/>
      <c r="BS526" s="555"/>
    </row>
    <row r="527" spans="1:71" x14ac:dyDescent="0.25">
      <c r="A527" s="188"/>
      <c r="B527" s="118"/>
      <c r="C527" s="116"/>
      <c r="D527" s="116"/>
      <c r="E527" s="116"/>
      <c r="F527" s="116"/>
      <c r="G527" s="116"/>
      <c r="H527" s="116"/>
      <c r="I527" s="116"/>
      <c r="J527" s="117"/>
      <c r="K527" s="555"/>
      <c r="L527" s="188"/>
      <c r="M527" s="118"/>
      <c r="N527" s="116"/>
      <c r="O527" s="116"/>
      <c r="P527" s="116"/>
      <c r="Q527" s="116"/>
      <c r="R527" s="116"/>
      <c r="S527" s="116"/>
      <c r="T527" s="116"/>
      <c r="U527" s="117"/>
      <c r="V527" s="555"/>
      <c r="W527" s="188"/>
      <c r="X527" s="118"/>
      <c r="Y527" s="116"/>
      <c r="Z527" s="116"/>
      <c r="AA527" s="116"/>
      <c r="AB527" s="116"/>
      <c r="AC527" s="116"/>
      <c r="AD527" s="116"/>
      <c r="AE527" s="116"/>
      <c r="AF527" s="117"/>
      <c r="AG527" s="555"/>
      <c r="AH527" s="188"/>
      <c r="AI527" s="118"/>
      <c r="AJ527" s="116"/>
      <c r="AK527" s="116"/>
      <c r="AL527" s="116"/>
      <c r="AM527" s="116"/>
      <c r="AN527" s="116"/>
      <c r="AO527" s="116"/>
      <c r="AP527" s="116"/>
      <c r="AQ527" s="117"/>
      <c r="AR527" s="555"/>
      <c r="AS527" s="188"/>
      <c r="AT527" s="118"/>
      <c r="AU527" s="116"/>
      <c r="AV527" s="116"/>
      <c r="AW527" s="116"/>
      <c r="AX527" s="116"/>
      <c r="AY527" s="116"/>
      <c r="AZ527" s="116"/>
      <c r="BA527" s="116"/>
      <c r="BB527" s="117"/>
      <c r="BC527" s="555"/>
      <c r="BD527" s="236"/>
      <c r="BE527" s="242"/>
      <c r="BF527" s="237"/>
      <c r="BG527" s="237"/>
      <c r="BH527" s="237"/>
      <c r="BI527" s="237"/>
      <c r="BJ527" s="237"/>
      <c r="BK527" s="237"/>
      <c r="BL527" s="237"/>
      <c r="BM527" s="237"/>
      <c r="BN527" s="237"/>
      <c r="BO527" s="237"/>
      <c r="BP527" s="238"/>
      <c r="BQ527" s="246"/>
      <c r="BR527" s="249"/>
      <c r="BS527" s="555"/>
    </row>
    <row r="528" spans="1:71" ht="15.75" thickBot="1" x14ac:dyDescent="0.3">
      <c r="A528" s="188"/>
      <c r="B528" s="116"/>
      <c r="C528" s="116"/>
      <c r="D528" s="116"/>
      <c r="E528" s="116"/>
      <c r="F528" s="116"/>
      <c r="G528" s="116"/>
      <c r="H528" s="116"/>
      <c r="I528" s="116"/>
      <c r="J528" s="117"/>
      <c r="K528" s="555"/>
      <c r="L528" s="188"/>
      <c r="M528" s="116"/>
      <c r="N528" s="116"/>
      <c r="O528" s="116"/>
      <c r="P528" s="116"/>
      <c r="Q528" s="116"/>
      <c r="R528" s="116"/>
      <c r="S528" s="116"/>
      <c r="T528" s="116"/>
      <c r="U528" s="117"/>
      <c r="V528" s="555"/>
      <c r="W528" s="188"/>
      <c r="X528" s="116"/>
      <c r="Y528" s="116"/>
      <c r="Z528" s="116"/>
      <c r="AA528" s="116"/>
      <c r="AB528" s="116"/>
      <c r="AC528" s="116"/>
      <c r="AD528" s="116"/>
      <c r="AE528" s="116"/>
      <c r="AF528" s="117"/>
      <c r="AG528" s="555"/>
      <c r="AH528" s="188"/>
      <c r="AI528" s="116"/>
      <c r="AJ528" s="116"/>
      <c r="AK528" s="116"/>
      <c r="AL528" s="116"/>
      <c r="AM528" s="116"/>
      <c r="AN528" s="116"/>
      <c r="AO528" s="116"/>
      <c r="AP528" s="116"/>
      <c r="AQ528" s="117"/>
      <c r="AR528" s="555"/>
      <c r="AS528" s="188"/>
      <c r="AT528" s="116"/>
      <c r="AU528" s="116"/>
      <c r="AV528" s="116"/>
      <c r="AW528" s="116"/>
      <c r="AX528" s="116"/>
      <c r="AY528" s="116"/>
      <c r="AZ528" s="116"/>
      <c r="BA528" s="116"/>
      <c r="BB528" s="117"/>
      <c r="BC528" s="555"/>
      <c r="BD528" s="236"/>
      <c r="BE528" s="237"/>
      <c r="BF528" s="237"/>
      <c r="BG528" s="237"/>
      <c r="BH528" s="237"/>
      <c r="BI528" s="237"/>
      <c r="BJ528" s="237"/>
      <c r="BK528" s="237"/>
      <c r="BL528" s="237"/>
      <c r="BM528" s="237"/>
      <c r="BN528" s="237"/>
      <c r="BO528" s="237"/>
      <c r="BP528" s="238"/>
      <c r="BQ528" s="246"/>
      <c r="BR528" s="249"/>
      <c r="BS528" s="555"/>
    </row>
    <row r="529" spans="1:71" s="186" customFormat="1" ht="15.75" thickBot="1" x14ac:dyDescent="0.3">
      <c r="A529" s="188"/>
      <c r="B529" s="585" t="s">
        <v>404</v>
      </c>
      <c r="C529" s="585" t="s">
        <v>439</v>
      </c>
      <c r="D529" s="587"/>
      <c r="E529" s="588"/>
      <c r="F529" s="589" t="s">
        <v>405</v>
      </c>
      <c r="G529" s="590"/>
      <c r="H529"/>
      <c r="I529"/>
      <c r="J529" s="117"/>
      <c r="K529" s="555"/>
      <c r="L529" s="188"/>
      <c r="M529" s="619" t="s">
        <v>404</v>
      </c>
      <c r="N529" s="585" t="s">
        <v>439</v>
      </c>
      <c r="O529" s="587"/>
      <c r="P529" s="588"/>
      <c r="Q529" s="589" t="s">
        <v>405</v>
      </c>
      <c r="R529" s="590"/>
      <c r="S529"/>
      <c r="T529"/>
      <c r="U529" s="117"/>
      <c r="V529" s="555"/>
      <c r="W529" s="188"/>
      <c r="X529" s="619" t="s">
        <v>404</v>
      </c>
      <c r="Y529" s="585" t="s">
        <v>439</v>
      </c>
      <c r="Z529" s="587"/>
      <c r="AA529" s="588"/>
      <c r="AB529" s="589" t="s">
        <v>405</v>
      </c>
      <c r="AC529" s="590"/>
      <c r="AD529"/>
      <c r="AE529"/>
      <c r="AF529" s="117"/>
      <c r="AG529" s="555"/>
      <c r="AH529" s="188"/>
      <c r="AI529" s="619" t="s">
        <v>404</v>
      </c>
      <c r="AJ529" s="585" t="s">
        <v>439</v>
      </c>
      <c r="AK529" s="587"/>
      <c r="AL529" s="588"/>
      <c r="AM529" s="589" t="s">
        <v>405</v>
      </c>
      <c r="AN529" s="590"/>
      <c r="AO529"/>
      <c r="AP529"/>
      <c r="AQ529" s="117"/>
      <c r="AR529" s="555"/>
      <c r="AS529" s="188"/>
      <c r="AT529" s="619" t="s">
        <v>404</v>
      </c>
      <c r="AU529" s="585" t="s">
        <v>439</v>
      </c>
      <c r="AV529" s="587"/>
      <c r="AW529" s="588"/>
      <c r="AX529" s="589" t="s">
        <v>405</v>
      </c>
      <c r="AY529" s="590"/>
      <c r="AZ529"/>
      <c r="BA529"/>
      <c r="BB529" s="117"/>
      <c r="BC529" s="555"/>
      <c r="BD529" s="236"/>
      <c r="BE529" s="585" t="s">
        <v>404</v>
      </c>
      <c r="BF529" s="585" t="s">
        <v>439</v>
      </c>
      <c r="BG529" s="587"/>
      <c r="BH529" s="588"/>
      <c r="BI529" s="589" t="s">
        <v>405</v>
      </c>
      <c r="BJ529" s="590"/>
      <c r="BK529" s="237"/>
      <c r="BL529" s="237"/>
      <c r="BM529" s="237"/>
      <c r="BN529" s="237"/>
      <c r="BO529" s="237"/>
      <c r="BP529" s="238"/>
      <c r="BQ529" s="246"/>
      <c r="BR529" s="249"/>
      <c r="BS529" s="555"/>
    </row>
    <row r="530" spans="1:71" s="186" customFormat="1" ht="30.75" customHeight="1" thickBot="1" x14ac:dyDescent="0.3">
      <c r="A530" s="188"/>
      <c r="B530" s="586"/>
      <c r="C530" s="591" t="s">
        <v>406</v>
      </c>
      <c r="D530" s="592"/>
      <c r="E530" s="593"/>
      <c r="F530" s="126" t="s">
        <v>434</v>
      </c>
      <c r="G530" s="127" t="s">
        <v>435</v>
      </c>
      <c r="H530"/>
      <c r="I530"/>
      <c r="J530" s="117"/>
      <c r="K530" s="555"/>
      <c r="L530" s="188"/>
      <c r="M530" s="620"/>
      <c r="N530" s="591" t="s">
        <v>406</v>
      </c>
      <c r="O530" s="621"/>
      <c r="P530" s="622"/>
      <c r="Q530" s="126" t="s">
        <v>434</v>
      </c>
      <c r="R530" s="127" t="s">
        <v>435</v>
      </c>
      <c r="S530"/>
      <c r="T530"/>
      <c r="U530" s="117"/>
      <c r="V530" s="555"/>
      <c r="W530" s="188"/>
      <c r="X530" s="620"/>
      <c r="Y530" s="591" t="s">
        <v>406</v>
      </c>
      <c r="Z530" s="621"/>
      <c r="AA530" s="622"/>
      <c r="AB530" s="126" t="s">
        <v>434</v>
      </c>
      <c r="AC530" s="127" t="s">
        <v>435</v>
      </c>
      <c r="AD530"/>
      <c r="AE530"/>
      <c r="AF530" s="117"/>
      <c r="AG530" s="555"/>
      <c r="AH530" s="188"/>
      <c r="AI530" s="620"/>
      <c r="AJ530" s="591" t="s">
        <v>406</v>
      </c>
      <c r="AK530" s="621"/>
      <c r="AL530" s="622"/>
      <c r="AM530" s="126" t="s">
        <v>434</v>
      </c>
      <c r="AN530" s="127" t="s">
        <v>435</v>
      </c>
      <c r="AO530"/>
      <c r="AP530"/>
      <c r="AQ530" s="117"/>
      <c r="AR530" s="555"/>
      <c r="AS530" s="188"/>
      <c r="AT530" s="620"/>
      <c r="AU530" s="591" t="s">
        <v>406</v>
      </c>
      <c r="AV530" s="621"/>
      <c r="AW530" s="622"/>
      <c r="AX530" s="126" t="s">
        <v>434</v>
      </c>
      <c r="AY530" s="127" t="s">
        <v>435</v>
      </c>
      <c r="AZ530"/>
      <c r="BA530"/>
      <c r="BB530" s="117"/>
      <c r="BC530" s="555"/>
      <c r="BD530" s="236"/>
      <c r="BE530" s="586"/>
      <c r="BF530" s="591" t="s">
        <v>406</v>
      </c>
      <c r="BG530" s="592"/>
      <c r="BH530" s="593"/>
      <c r="BI530" s="126" t="s">
        <v>434</v>
      </c>
      <c r="BJ530" s="127" t="s">
        <v>435</v>
      </c>
      <c r="BK530" s="237"/>
      <c r="BL530" s="237"/>
      <c r="BM530" s="237"/>
      <c r="BN530" s="237"/>
      <c r="BO530" s="237"/>
      <c r="BP530" s="238"/>
      <c r="BQ530" s="246"/>
      <c r="BR530" s="249"/>
      <c r="BS530" s="555"/>
    </row>
    <row r="531" spans="1:71" s="186" customFormat="1" ht="21.75" customHeight="1" thickBot="1" x14ac:dyDescent="0.3">
      <c r="A531" s="188"/>
      <c r="B531" s="128">
        <v>1</v>
      </c>
      <c r="C531" s="594" t="s">
        <v>407</v>
      </c>
      <c r="D531" s="595"/>
      <c r="E531" s="596"/>
      <c r="F531" s="131" t="s">
        <v>434</v>
      </c>
      <c r="G531" s="131"/>
      <c r="H531">
        <f t="shared" ref="H531:H548" si="324">IF(F531="SI",1,0)</f>
        <v>1</v>
      </c>
      <c r="I531">
        <f>IF(G531="NO",1,0)</f>
        <v>0</v>
      </c>
      <c r="J531" s="117"/>
      <c r="K531" s="555"/>
      <c r="L531" s="188"/>
      <c r="M531" s="128">
        <v>1</v>
      </c>
      <c r="N531" s="594" t="s">
        <v>407</v>
      </c>
      <c r="O531" s="595"/>
      <c r="P531" s="596"/>
      <c r="Q531" s="131"/>
      <c r="R531" s="131"/>
      <c r="S531">
        <f t="shared" ref="S531:S549" si="325">IF(Q531="SI",1,0)</f>
        <v>0</v>
      </c>
      <c r="T531">
        <f>IF(R531="NO",1,0)</f>
        <v>0</v>
      </c>
      <c r="U531" s="117"/>
      <c r="V531" s="555"/>
      <c r="W531" s="188"/>
      <c r="X531" s="128">
        <v>1</v>
      </c>
      <c r="Y531" s="594" t="s">
        <v>407</v>
      </c>
      <c r="Z531" s="595"/>
      <c r="AA531" s="596"/>
      <c r="AB531" s="131" t="s">
        <v>434</v>
      </c>
      <c r="AC531" s="131"/>
      <c r="AD531">
        <f t="shared" ref="AD531:AD549" si="326">IF(AB531="SI",1,0)</f>
        <v>1</v>
      </c>
      <c r="AE531">
        <f>IF(AC531="NO",1,0)</f>
        <v>0</v>
      </c>
      <c r="AF531" s="117"/>
      <c r="AG531" s="555"/>
      <c r="AH531" s="188"/>
      <c r="AI531" s="128">
        <v>1</v>
      </c>
      <c r="AJ531" s="594" t="s">
        <v>407</v>
      </c>
      <c r="AK531" s="595"/>
      <c r="AL531" s="596"/>
      <c r="AM531" s="131" t="s">
        <v>434</v>
      </c>
      <c r="AN531" s="131"/>
      <c r="AO531">
        <f t="shared" ref="AO531:AO549" si="327">IF(AM531="SI",1,0)</f>
        <v>1</v>
      </c>
      <c r="AP531">
        <f>IF(AN531="NO",1,0)</f>
        <v>0</v>
      </c>
      <c r="AQ531" s="117"/>
      <c r="AR531" s="555"/>
      <c r="AS531" s="188"/>
      <c r="AT531" s="128">
        <v>1</v>
      </c>
      <c r="AU531" s="594" t="s">
        <v>407</v>
      </c>
      <c r="AV531" s="595"/>
      <c r="AW531" s="596"/>
      <c r="AX531" s="131"/>
      <c r="AY531" s="131" t="s">
        <v>435</v>
      </c>
      <c r="AZ531">
        <f t="shared" ref="AZ531:AZ549" si="328">IF(AX531="SI",1,0)</f>
        <v>0</v>
      </c>
      <c r="BA531">
        <f>IF(AY531="NO",1,0)</f>
        <v>1</v>
      </c>
      <c r="BB531" s="117"/>
      <c r="BC531" s="555"/>
      <c r="BD531" s="236"/>
      <c r="BE531" s="128">
        <v>1</v>
      </c>
      <c r="BF531" s="594" t="s">
        <v>407</v>
      </c>
      <c r="BG531" s="595"/>
      <c r="BH531" s="596"/>
      <c r="BI531" s="131" t="str">
        <f>IF($BQ531=1,"SI","")</f>
        <v>SI</v>
      </c>
      <c r="BJ531" s="131" t="str">
        <f>IF($BQ531=0,"NO","")</f>
        <v/>
      </c>
      <c r="BK531" s="237">
        <f t="shared" ref="BK531:BK537" si="329">H531</f>
        <v>1</v>
      </c>
      <c r="BL531" s="237">
        <f t="shared" ref="BL531:BL537" si="330">S531</f>
        <v>0</v>
      </c>
      <c r="BM531" s="237">
        <f t="shared" ref="BM531:BM537" si="331">AD531</f>
        <v>1</v>
      </c>
      <c r="BN531" s="237">
        <f t="shared" ref="BN531:BN537" si="332">AO531</f>
        <v>1</v>
      </c>
      <c r="BO531" s="237">
        <f t="shared" ref="BO531:BO537" si="333">AZ531</f>
        <v>0</v>
      </c>
      <c r="BP531" s="244">
        <f t="shared" ref="BP531:BP537" si="334">COUNTIF(BK531:BO531,1)</f>
        <v>3</v>
      </c>
      <c r="BQ531" s="247">
        <f t="shared" ref="BQ531:BQ549" si="335">IF(BP531&gt;=3,1,0)</f>
        <v>1</v>
      </c>
      <c r="BR531" s="249"/>
      <c r="BS531" s="555"/>
    </row>
    <row r="532" spans="1:71" s="186" customFormat="1" ht="21.75" customHeight="1" thickBot="1" x14ac:dyDescent="0.3">
      <c r="A532" s="188"/>
      <c r="B532" s="129">
        <v>2</v>
      </c>
      <c r="C532" s="560" t="s">
        <v>408</v>
      </c>
      <c r="D532" s="561"/>
      <c r="E532" s="562"/>
      <c r="F532" s="132" t="s">
        <v>434</v>
      </c>
      <c r="G532" s="133"/>
      <c r="H532">
        <f t="shared" si="324"/>
        <v>1</v>
      </c>
      <c r="I532">
        <f t="shared" ref="I532:I547" si="336">IF(G532="SI",1,0)</f>
        <v>0</v>
      </c>
      <c r="J532" s="117"/>
      <c r="K532" s="555"/>
      <c r="L532" s="188"/>
      <c r="M532" s="129">
        <v>2</v>
      </c>
      <c r="N532" s="560" t="s">
        <v>408</v>
      </c>
      <c r="O532" s="561"/>
      <c r="P532" s="562"/>
      <c r="Q532" s="132"/>
      <c r="R532" s="133"/>
      <c r="S532">
        <f t="shared" si="325"/>
        <v>0</v>
      </c>
      <c r="T532">
        <f t="shared" ref="T532:T547" si="337">IF(R532="SI",1,0)</f>
        <v>0</v>
      </c>
      <c r="U532" s="117"/>
      <c r="V532" s="555"/>
      <c r="W532" s="188"/>
      <c r="X532" s="129">
        <v>2</v>
      </c>
      <c r="Y532" s="560" t="s">
        <v>408</v>
      </c>
      <c r="Z532" s="561"/>
      <c r="AA532" s="562"/>
      <c r="AB532" s="132" t="s">
        <v>434</v>
      </c>
      <c r="AC532" s="133"/>
      <c r="AD532">
        <f t="shared" si="326"/>
        <v>1</v>
      </c>
      <c r="AE532">
        <f t="shared" ref="AE532:AE547" si="338">IF(AC532="SI",1,0)</f>
        <v>0</v>
      </c>
      <c r="AF532" s="117"/>
      <c r="AG532" s="555"/>
      <c r="AH532" s="188"/>
      <c r="AI532" s="129">
        <v>2</v>
      </c>
      <c r="AJ532" s="560" t="s">
        <v>408</v>
      </c>
      <c r="AK532" s="561"/>
      <c r="AL532" s="562"/>
      <c r="AM532" s="132"/>
      <c r="AN532" s="133" t="s">
        <v>435</v>
      </c>
      <c r="AO532">
        <f t="shared" si="327"/>
        <v>0</v>
      </c>
      <c r="AP532">
        <f t="shared" ref="AP532:AP547" si="339">IF(AN532="SI",1,0)</f>
        <v>0</v>
      </c>
      <c r="AQ532" s="117"/>
      <c r="AR532" s="555"/>
      <c r="AS532" s="188"/>
      <c r="AT532" s="129">
        <v>2</v>
      </c>
      <c r="AU532" s="560" t="s">
        <v>408</v>
      </c>
      <c r="AV532" s="561"/>
      <c r="AW532" s="562"/>
      <c r="AX532" s="132" t="s">
        <v>434</v>
      </c>
      <c r="AY532" s="133"/>
      <c r="AZ532">
        <f t="shared" si="328"/>
        <v>1</v>
      </c>
      <c r="BA532">
        <f t="shared" ref="BA532:BA548" si="340">IF(AY532="SI",1,0)</f>
        <v>0</v>
      </c>
      <c r="BB532" s="117"/>
      <c r="BC532" s="555"/>
      <c r="BD532" s="236"/>
      <c r="BE532" s="129">
        <v>2</v>
      </c>
      <c r="BF532" s="560" t="s">
        <v>408</v>
      </c>
      <c r="BG532" s="561"/>
      <c r="BH532" s="562"/>
      <c r="BI532" s="131" t="str">
        <f t="shared" ref="BI532:BI549" si="341">IF($BQ532=1,"SI","")</f>
        <v>SI</v>
      </c>
      <c r="BJ532" s="131" t="str">
        <f t="shared" ref="BJ532:BJ549" si="342">IF($BQ532=0,"NO","")</f>
        <v/>
      </c>
      <c r="BK532" s="237">
        <f t="shared" si="329"/>
        <v>1</v>
      </c>
      <c r="BL532" s="237">
        <f t="shared" si="330"/>
        <v>0</v>
      </c>
      <c r="BM532" s="237">
        <f t="shared" si="331"/>
        <v>1</v>
      </c>
      <c r="BN532" s="237">
        <f t="shared" si="332"/>
        <v>0</v>
      </c>
      <c r="BO532" s="237">
        <f t="shared" si="333"/>
        <v>1</v>
      </c>
      <c r="BP532" s="244">
        <f t="shared" si="334"/>
        <v>3</v>
      </c>
      <c r="BQ532" s="247">
        <f t="shared" si="335"/>
        <v>1</v>
      </c>
      <c r="BR532" s="249"/>
      <c r="BS532" s="555"/>
    </row>
    <row r="533" spans="1:71" s="186" customFormat="1" ht="21.75" customHeight="1" thickBot="1" x14ac:dyDescent="0.3">
      <c r="A533" s="188"/>
      <c r="B533" s="129">
        <v>3</v>
      </c>
      <c r="C533" s="560" t="s">
        <v>409</v>
      </c>
      <c r="D533" s="561"/>
      <c r="E533" s="562"/>
      <c r="F533" s="132"/>
      <c r="G533" s="133" t="s">
        <v>435</v>
      </c>
      <c r="H533">
        <f t="shared" si="324"/>
        <v>0</v>
      </c>
      <c r="I533">
        <f t="shared" si="336"/>
        <v>0</v>
      </c>
      <c r="J533" s="117"/>
      <c r="K533" s="555"/>
      <c r="L533" s="188"/>
      <c r="M533" s="129">
        <v>3</v>
      </c>
      <c r="N533" s="560" t="s">
        <v>409</v>
      </c>
      <c r="O533" s="561"/>
      <c r="P533" s="562"/>
      <c r="Q533" s="132"/>
      <c r="R533" s="133"/>
      <c r="S533">
        <f t="shared" si="325"/>
        <v>0</v>
      </c>
      <c r="T533">
        <f t="shared" si="337"/>
        <v>0</v>
      </c>
      <c r="U533" s="117"/>
      <c r="V533" s="555"/>
      <c r="W533" s="188"/>
      <c r="X533" s="129">
        <v>3</v>
      </c>
      <c r="Y533" s="560" t="s">
        <v>409</v>
      </c>
      <c r="Z533" s="561"/>
      <c r="AA533" s="562"/>
      <c r="AB533" s="132" t="s">
        <v>434</v>
      </c>
      <c r="AC533" s="133"/>
      <c r="AD533">
        <f t="shared" si="326"/>
        <v>1</v>
      </c>
      <c r="AE533">
        <f t="shared" si="338"/>
        <v>0</v>
      </c>
      <c r="AF533" s="117"/>
      <c r="AG533" s="555"/>
      <c r="AH533" s="188"/>
      <c r="AI533" s="129">
        <v>3</v>
      </c>
      <c r="AJ533" s="560" t="s">
        <v>409</v>
      </c>
      <c r="AK533" s="561"/>
      <c r="AL533" s="562"/>
      <c r="AM533" s="132"/>
      <c r="AN533" s="133" t="s">
        <v>435</v>
      </c>
      <c r="AO533">
        <f t="shared" si="327"/>
        <v>0</v>
      </c>
      <c r="AP533">
        <f t="shared" si="339"/>
        <v>0</v>
      </c>
      <c r="AQ533" s="117"/>
      <c r="AR533" s="555"/>
      <c r="AS533" s="188"/>
      <c r="AT533" s="129">
        <v>3</v>
      </c>
      <c r="AU533" s="560" t="s">
        <v>409</v>
      </c>
      <c r="AV533" s="561"/>
      <c r="AW533" s="562"/>
      <c r="AX533" s="132"/>
      <c r="AY533" s="133" t="s">
        <v>435</v>
      </c>
      <c r="AZ533">
        <f t="shared" si="328"/>
        <v>0</v>
      </c>
      <c r="BA533">
        <f t="shared" si="340"/>
        <v>0</v>
      </c>
      <c r="BB533" s="117"/>
      <c r="BC533" s="555"/>
      <c r="BD533" s="236"/>
      <c r="BE533" s="129">
        <v>3</v>
      </c>
      <c r="BF533" s="560" t="s">
        <v>409</v>
      </c>
      <c r="BG533" s="561"/>
      <c r="BH533" s="562"/>
      <c r="BI533" s="131" t="str">
        <f t="shared" si="341"/>
        <v/>
      </c>
      <c r="BJ533" s="131" t="str">
        <f t="shared" si="342"/>
        <v>NO</v>
      </c>
      <c r="BK533" s="237">
        <f t="shared" si="329"/>
        <v>0</v>
      </c>
      <c r="BL533" s="237">
        <f t="shared" si="330"/>
        <v>0</v>
      </c>
      <c r="BM533" s="237">
        <f t="shared" si="331"/>
        <v>1</v>
      </c>
      <c r="BN533" s="237">
        <f t="shared" si="332"/>
        <v>0</v>
      </c>
      <c r="BO533" s="237">
        <f t="shared" si="333"/>
        <v>0</v>
      </c>
      <c r="BP533" s="244">
        <f t="shared" si="334"/>
        <v>1</v>
      </c>
      <c r="BQ533" s="247">
        <f t="shared" si="335"/>
        <v>0</v>
      </c>
      <c r="BR533" s="249"/>
      <c r="BS533" s="555"/>
    </row>
    <row r="534" spans="1:71" s="186" customFormat="1" ht="21.75" customHeight="1" thickBot="1" x14ac:dyDescent="0.3">
      <c r="A534" s="188"/>
      <c r="B534" s="129">
        <v>4</v>
      </c>
      <c r="C534" s="560" t="s">
        <v>410</v>
      </c>
      <c r="D534" s="561"/>
      <c r="E534" s="562"/>
      <c r="F534" s="132"/>
      <c r="G534" s="133" t="s">
        <v>435</v>
      </c>
      <c r="H534">
        <f t="shared" si="324"/>
        <v>0</v>
      </c>
      <c r="I534">
        <f t="shared" si="336"/>
        <v>0</v>
      </c>
      <c r="J534" s="117"/>
      <c r="K534" s="555"/>
      <c r="L534" s="188"/>
      <c r="M534" s="129">
        <v>4</v>
      </c>
      <c r="N534" s="560" t="s">
        <v>410</v>
      </c>
      <c r="O534" s="561"/>
      <c r="P534" s="562"/>
      <c r="Q534" s="132"/>
      <c r="R534" s="133"/>
      <c r="S534">
        <f t="shared" si="325"/>
        <v>0</v>
      </c>
      <c r="T534">
        <f t="shared" si="337"/>
        <v>0</v>
      </c>
      <c r="U534" s="117"/>
      <c r="V534" s="555"/>
      <c r="W534" s="188"/>
      <c r="X534" s="129">
        <v>4</v>
      </c>
      <c r="Y534" s="560" t="s">
        <v>410</v>
      </c>
      <c r="Z534" s="561"/>
      <c r="AA534" s="562"/>
      <c r="AB534" s="132" t="s">
        <v>434</v>
      </c>
      <c r="AC534" s="133"/>
      <c r="AD534">
        <f t="shared" si="326"/>
        <v>1</v>
      </c>
      <c r="AE534">
        <f t="shared" si="338"/>
        <v>0</v>
      </c>
      <c r="AF534" s="117"/>
      <c r="AG534" s="555"/>
      <c r="AH534" s="188"/>
      <c r="AI534" s="129">
        <v>4</v>
      </c>
      <c r="AJ534" s="560" t="s">
        <v>410</v>
      </c>
      <c r="AK534" s="561"/>
      <c r="AL534" s="562"/>
      <c r="AM534" s="132"/>
      <c r="AN534" s="133" t="s">
        <v>435</v>
      </c>
      <c r="AO534">
        <f t="shared" si="327"/>
        <v>0</v>
      </c>
      <c r="AP534">
        <f t="shared" si="339"/>
        <v>0</v>
      </c>
      <c r="AQ534" s="117"/>
      <c r="AR534" s="555"/>
      <c r="AS534" s="188"/>
      <c r="AT534" s="129">
        <v>4</v>
      </c>
      <c r="AU534" s="560" t="s">
        <v>410</v>
      </c>
      <c r="AV534" s="561"/>
      <c r="AW534" s="562"/>
      <c r="AX534" s="132"/>
      <c r="AY534" s="133" t="s">
        <v>435</v>
      </c>
      <c r="AZ534">
        <f t="shared" si="328"/>
        <v>0</v>
      </c>
      <c r="BA534">
        <f t="shared" si="340"/>
        <v>0</v>
      </c>
      <c r="BB534" s="117"/>
      <c r="BC534" s="555"/>
      <c r="BD534" s="236"/>
      <c r="BE534" s="129">
        <v>4</v>
      </c>
      <c r="BF534" s="560" t="s">
        <v>410</v>
      </c>
      <c r="BG534" s="561"/>
      <c r="BH534" s="562"/>
      <c r="BI534" s="131" t="str">
        <f t="shared" si="341"/>
        <v/>
      </c>
      <c r="BJ534" s="131" t="str">
        <f t="shared" si="342"/>
        <v>NO</v>
      </c>
      <c r="BK534" s="237">
        <f t="shared" si="329"/>
        <v>0</v>
      </c>
      <c r="BL534" s="237">
        <f t="shared" si="330"/>
        <v>0</v>
      </c>
      <c r="BM534" s="237">
        <f t="shared" si="331"/>
        <v>1</v>
      </c>
      <c r="BN534" s="237">
        <f t="shared" si="332"/>
        <v>0</v>
      </c>
      <c r="BO534" s="237">
        <f t="shared" si="333"/>
        <v>0</v>
      </c>
      <c r="BP534" s="244">
        <f t="shared" si="334"/>
        <v>1</v>
      </c>
      <c r="BQ534" s="247">
        <f t="shared" si="335"/>
        <v>0</v>
      </c>
      <c r="BR534" s="249"/>
      <c r="BS534" s="555"/>
    </row>
    <row r="535" spans="1:71" s="186" customFormat="1" ht="21.75" customHeight="1" thickBot="1" x14ac:dyDescent="0.3">
      <c r="A535" s="188"/>
      <c r="B535" s="129">
        <v>5</v>
      </c>
      <c r="C535" s="560" t="s">
        <v>411</v>
      </c>
      <c r="D535" s="561"/>
      <c r="E535" s="562"/>
      <c r="F535" s="132" t="s">
        <v>434</v>
      </c>
      <c r="G535" s="133"/>
      <c r="H535">
        <f t="shared" si="324"/>
        <v>1</v>
      </c>
      <c r="I535">
        <f t="shared" si="336"/>
        <v>0</v>
      </c>
      <c r="J535" s="117"/>
      <c r="K535" s="555"/>
      <c r="L535" s="188"/>
      <c r="M535" s="129">
        <v>5</v>
      </c>
      <c r="N535" s="560" t="s">
        <v>411</v>
      </c>
      <c r="O535" s="561"/>
      <c r="P535" s="562"/>
      <c r="Q535" s="132"/>
      <c r="R535" s="133"/>
      <c r="S535">
        <f t="shared" si="325"/>
        <v>0</v>
      </c>
      <c r="T535">
        <f t="shared" si="337"/>
        <v>0</v>
      </c>
      <c r="U535" s="117"/>
      <c r="V535" s="555"/>
      <c r="W535" s="188"/>
      <c r="X535" s="129">
        <v>5</v>
      </c>
      <c r="Y535" s="560" t="s">
        <v>411</v>
      </c>
      <c r="Z535" s="561"/>
      <c r="AA535" s="562"/>
      <c r="AB535" s="132" t="s">
        <v>434</v>
      </c>
      <c r="AC535" s="133"/>
      <c r="AD535">
        <f t="shared" si="326"/>
        <v>1</v>
      </c>
      <c r="AE535">
        <f t="shared" si="338"/>
        <v>0</v>
      </c>
      <c r="AF535" s="117"/>
      <c r="AG535" s="555"/>
      <c r="AH535" s="188"/>
      <c r="AI535" s="129">
        <v>5</v>
      </c>
      <c r="AJ535" s="560" t="s">
        <v>411</v>
      </c>
      <c r="AK535" s="561"/>
      <c r="AL535" s="562"/>
      <c r="AM535" s="132" t="s">
        <v>434</v>
      </c>
      <c r="AN535" s="133"/>
      <c r="AO535">
        <f t="shared" si="327"/>
        <v>1</v>
      </c>
      <c r="AP535">
        <f t="shared" si="339"/>
        <v>0</v>
      </c>
      <c r="AQ535" s="117"/>
      <c r="AR535" s="555"/>
      <c r="AS535" s="188"/>
      <c r="AT535" s="129" t="s">
        <v>625</v>
      </c>
      <c r="AU535" s="560" t="s">
        <v>406</v>
      </c>
      <c r="AV535" s="561"/>
      <c r="AW535" s="562"/>
      <c r="AX535" s="132" t="s">
        <v>434</v>
      </c>
      <c r="AY535" s="133"/>
      <c r="AZ535">
        <f t="shared" si="328"/>
        <v>1</v>
      </c>
      <c r="BA535">
        <f t="shared" si="340"/>
        <v>0</v>
      </c>
      <c r="BB535" s="117"/>
      <c r="BC535" s="555"/>
      <c r="BD535" s="236"/>
      <c r="BE535" s="129">
        <v>5</v>
      </c>
      <c r="BF535" s="560" t="s">
        <v>411</v>
      </c>
      <c r="BG535" s="561"/>
      <c r="BH535" s="562"/>
      <c r="BI535" s="131" t="str">
        <f t="shared" si="341"/>
        <v>SI</v>
      </c>
      <c r="BJ535" s="131" t="str">
        <f t="shared" si="342"/>
        <v/>
      </c>
      <c r="BK535" s="237">
        <f t="shared" si="329"/>
        <v>1</v>
      </c>
      <c r="BL535" s="237">
        <f t="shared" si="330"/>
        <v>0</v>
      </c>
      <c r="BM535" s="237">
        <f t="shared" si="331"/>
        <v>1</v>
      </c>
      <c r="BN535" s="237">
        <f t="shared" si="332"/>
        <v>1</v>
      </c>
      <c r="BO535" s="237">
        <f t="shared" si="333"/>
        <v>1</v>
      </c>
      <c r="BP535" s="244">
        <f t="shared" si="334"/>
        <v>4</v>
      </c>
      <c r="BQ535" s="247">
        <f t="shared" si="335"/>
        <v>1</v>
      </c>
      <c r="BR535" s="249"/>
      <c r="BS535" s="555"/>
    </row>
    <row r="536" spans="1:71" s="186" customFormat="1" ht="21.75" customHeight="1" thickBot="1" x14ac:dyDescent="0.3">
      <c r="A536" s="188"/>
      <c r="B536" s="129">
        <v>6</v>
      </c>
      <c r="C536" s="560" t="s">
        <v>412</v>
      </c>
      <c r="D536" s="561"/>
      <c r="E536" s="562"/>
      <c r="F536" s="132" t="s">
        <v>434</v>
      </c>
      <c r="G536" s="133"/>
      <c r="H536">
        <f t="shared" si="324"/>
        <v>1</v>
      </c>
      <c r="I536">
        <f t="shared" si="336"/>
        <v>0</v>
      </c>
      <c r="J536" s="117"/>
      <c r="K536" s="555"/>
      <c r="L536" s="188"/>
      <c r="M536" s="129">
        <v>6</v>
      </c>
      <c r="N536" s="560" t="s">
        <v>412</v>
      </c>
      <c r="O536" s="561"/>
      <c r="P536" s="562"/>
      <c r="Q536" s="132"/>
      <c r="R536" s="133"/>
      <c r="S536">
        <f t="shared" si="325"/>
        <v>0</v>
      </c>
      <c r="T536">
        <f t="shared" si="337"/>
        <v>0</v>
      </c>
      <c r="U536" s="117"/>
      <c r="V536" s="555"/>
      <c r="W536" s="188"/>
      <c r="X536" s="129">
        <v>6</v>
      </c>
      <c r="Y536" s="560" t="s">
        <v>412</v>
      </c>
      <c r="Z536" s="561"/>
      <c r="AA536" s="562"/>
      <c r="AB536" s="132" t="s">
        <v>434</v>
      </c>
      <c r="AC536" s="133"/>
      <c r="AD536">
        <f t="shared" si="326"/>
        <v>1</v>
      </c>
      <c r="AE536">
        <f t="shared" si="338"/>
        <v>0</v>
      </c>
      <c r="AF536" s="117"/>
      <c r="AG536" s="555"/>
      <c r="AH536" s="188"/>
      <c r="AI536" s="129">
        <v>6</v>
      </c>
      <c r="AJ536" s="560" t="s">
        <v>412</v>
      </c>
      <c r="AK536" s="561"/>
      <c r="AL536" s="562"/>
      <c r="AM536" s="132" t="s">
        <v>434</v>
      </c>
      <c r="AN536" s="133"/>
      <c r="AO536">
        <f t="shared" si="327"/>
        <v>1</v>
      </c>
      <c r="AP536">
        <f t="shared" si="339"/>
        <v>0</v>
      </c>
      <c r="AQ536" s="117"/>
      <c r="AR536" s="555"/>
      <c r="AS536" s="188"/>
      <c r="AT536" s="129">
        <v>6</v>
      </c>
      <c r="AU536" s="560" t="s">
        <v>412</v>
      </c>
      <c r="AV536" s="561"/>
      <c r="AW536" s="562"/>
      <c r="AX536" s="132" t="s">
        <v>434</v>
      </c>
      <c r="AY536" s="133"/>
      <c r="AZ536">
        <f t="shared" si="328"/>
        <v>1</v>
      </c>
      <c r="BA536">
        <f t="shared" si="340"/>
        <v>0</v>
      </c>
      <c r="BB536" s="117"/>
      <c r="BC536" s="555"/>
      <c r="BD536" s="236"/>
      <c r="BE536" s="129">
        <v>6</v>
      </c>
      <c r="BF536" s="560" t="s">
        <v>412</v>
      </c>
      <c r="BG536" s="561"/>
      <c r="BH536" s="562"/>
      <c r="BI536" s="131" t="str">
        <f t="shared" si="341"/>
        <v>SI</v>
      </c>
      <c r="BJ536" s="131" t="str">
        <f t="shared" si="342"/>
        <v/>
      </c>
      <c r="BK536" s="237">
        <f t="shared" si="329"/>
        <v>1</v>
      </c>
      <c r="BL536" s="237">
        <f t="shared" si="330"/>
        <v>0</v>
      </c>
      <c r="BM536" s="237">
        <f t="shared" si="331"/>
        <v>1</v>
      </c>
      <c r="BN536" s="237">
        <f t="shared" si="332"/>
        <v>1</v>
      </c>
      <c r="BO536" s="237">
        <f t="shared" si="333"/>
        <v>1</v>
      </c>
      <c r="BP536" s="244">
        <f t="shared" si="334"/>
        <v>4</v>
      </c>
      <c r="BQ536" s="247">
        <f t="shared" si="335"/>
        <v>1</v>
      </c>
      <c r="BR536" s="249"/>
      <c r="BS536" s="555"/>
    </row>
    <row r="537" spans="1:71" s="186" customFormat="1" ht="21.75" customHeight="1" thickBot="1" x14ac:dyDescent="0.3">
      <c r="A537" s="188"/>
      <c r="B537" s="129">
        <v>7</v>
      </c>
      <c r="C537" s="560" t="s">
        <v>413</v>
      </c>
      <c r="D537" s="561"/>
      <c r="E537" s="562"/>
      <c r="F537" s="132" t="s">
        <v>434</v>
      </c>
      <c r="G537" s="133"/>
      <c r="H537">
        <f t="shared" si="324"/>
        <v>1</v>
      </c>
      <c r="I537">
        <f t="shared" si="336"/>
        <v>0</v>
      </c>
      <c r="J537" s="117"/>
      <c r="K537" s="555"/>
      <c r="L537" s="188"/>
      <c r="M537" s="129">
        <v>7</v>
      </c>
      <c r="N537" s="560" t="s">
        <v>413</v>
      </c>
      <c r="O537" s="561"/>
      <c r="P537" s="562"/>
      <c r="Q537" s="132"/>
      <c r="R537" s="133"/>
      <c r="S537">
        <f t="shared" si="325"/>
        <v>0</v>
      </c>
      <c r="T537">
        <f t="shared" si="337"/>
        <v>0</v>
      </c>
      <c r="U537" s="117"/>
      <c r="V537" s="555"/>
      <c r="W537" s="188"/>
      <c r="X537" s="129">
        <v>7</v>
      </c>
      <c r="Y537" s="560" t="s">
        <v>413</v>
      </c>
      <c r="Z537" s="561"/>
      <c r="AA537" s="562"/>
      <c r="AB537" s="132" t="s">
        <v>434</v>
      </c>
      <c r="AC537" s="133"/>
      <c r="AD537">
        <f t="shared" si="326"/>
        <v>1</v>
      </c>
      <c r="AE537">
        <f t="shared" si="338"/>
        <v>0</v>
      </c>
      <c r="AF537" s="117"/>
      <c r="AG537" s="555"/>
      <c r="AH537" s="188"/>
      <c r="AI537" s="129">
        <v>7</v>
      </c>
      <c r="AJ537" s="560" t="s">
        <v>413</v>
      </c>
      <c r="AK537" s="561"/>
      <c r="AL537" s="562"/>
      <c r="AM537" s="132" t="s">
        <v>434</v>
      </c>
      <c r="AN537" s="133"/>
      <c r="AO537">
        <f t="shared" si="327"/>
        <v>1</v>
      </c>
      <c r="AP537">
        <f t="shared" si="339"/>
        <v>0</v>
      </c>
      <c r="AQ537" s="117"/>
      <c r="AR537" s="555"/>
      <c r="AS537" s="188"/>
      <c r="AT537" s="129">
        <v>7</v>
      </c>
      <c r="AU537" s="560" t="s">
        <v>413</v>
      </c>
      <c r="AV537" s="561"/>
      <c r="AW537" s="562"/>
      <c r="AX537" s="132" t="s">
        <v>434</v>
      </c>
      <c r="AY537" s="133"/>
      <c r="AZ537">
        <f t="shared" si="328"/>
        <v>1</v>
      </c>
      <c r="BA537">
        <f t="shared" si="340"/>
        <v>0</v>
      </c>
      <c r="BB537" s="117"/>
      <c r="BC537" s="555"/>
      <c r="BD537" s="236"/>
      <c r="BE537" s="129">
        <v>7</v>
      </c>
      <c r="BF537" s="560" t="s">
        <v>413</v>
      </c>
      <c r="BG537" s="561"/>
      <c r="BH537" s="562"/>
      <c r="BI537" s="131" t="str">
        <f t="shared" si="341"/>
        <v>SI</v>
      </c>
      <c r="BJ537" s="131" t="str">
        <f t="shared" si="342"/>
        <v/>
      </c>
      <c r="BK537" s="237">
        <f t="shared" si="329"/>
        <v>1</v>
      </c>
      <c r="BL537" s="237">
        <f t="shared" si="330"/>
        <v>0</v>
      </c>
      <c r="BM537" s="237">
        <f t="shared" si="331"/>
        <v>1</v>
      </c>
      <c r="BN537" s="237">
        <f t="shared" si="332"/>
        <v>1</v>
      </c>
      <c r="BO537" s="237">
        <f t="shared" si="333"/>
        <v>1</v>
      </c>
      <c r="BP537" s="244">
        <f t="shared" si="334"/>
        <v>4</v>
      </c>
      <c r="BQ537" s="247">
        <f t="shared" si="335"/>
        <v>1</v>
      </c>
      <c r="BR537" s="249"/>
      <c r="BS537" s="555"/>
    </row>
    <row r="538" spans="1:71" s="186" customFormat="1" ht="35.25" customHeight="1" thickBot="1" x14ac:dyDescent="0.3">
      <c r="A538" s="188"/>
      <c r="B538" s="129">
        <v>8</v>
      </c>
      <c r="C538" s="560" t="s">
        <v>414</v>
      </c>
      <c r="D538" s="561"/>
      <c r="E538" s="562"/>
      <c r="F538" s="132"/>
      <c r="G538" s="133" t="s">
        <v>435</v>
      </c>
      <c r="H538">
        <f t="shared" si="324"/>
        <v>0</v>
      </c>
      <c r="I538">
        <f t="shared" si="336"/>
        <v>0</v>
      </c>
      <c r="J538" s="117"/>
      <c r="K538" s="555"/>
      <c r="L538" s="188"/>
      <c r="M538" s="129">
        <v>8</v>
      </c>
      <c r="N538" s="560" t="s">
        <v>414</v>
      </c>
      <c r="O538" s="561"/>
      <c r="P538" s="562"/>
      <c r="Q538" s="132"/>
      <c r="R538" s="133"/>
      <c r="S538">
        <f t="shared" si="325"/>
        <v>0</v>
      </c>
      <c r="T538">
        <f t="shared" si="337"/>
        <v>0</v>
      </c>
      <c r="U538" s="117"/>
      <c r="V538" s="555"/>
      <c r="W538" s="188"/>
      <c r="X538" s="129">
        <v>8</v>
      </c>
      <c r="Y538" s="560" t="s">
        <v>414</v>
      </c>
      <c r="Z538" s="561"/>
      <c r="AA538" s="562"/>
      <c r="AB538" s="132" t="s">
        <v>434</v>
      </c>
      <c r="AC538" s="133"/>
      <c r="AD538">
        <f t="shared" si="326"/>
        <v>1</v>
      </c>
      <c r="AE538">
        <f t="shared" si="338"/>
        <v>0</v>
      </c>
      <c r="AF538" s="117"/>
      <c r="AG538" s="555"/>
      <c r="AH538" s="188"/>
      <c r="AI538" s="129">
        <v>8</v>
      </c>
      <c r="AJ538" s="560" t="s">
        <v>414</v>
      </c>
      <c r="AK538" s="561"/>
      <c r="AL538" s="562"/>
      <c r="AM538" s="132"/>
      <c r="AN538" s="251" t="s">
        <v>435</v>
      </c>
      <c r="AO538">
        <f t="shared" si="327"/>
        <v>0</v>
      </c>
      <c r="AP538">
        <f t="shared" si="339"/>
        <v>0</v>
      </c>
      <c r="AQ538" s="117"/>
      <c r="AR538" s="555"/>
      <c r="AS538" s="188"/>
      <c r="AT538" s="129">
        <v>8</v>
      </c>
      <c r="AU538" s="560" t="s">
        <v>414</v>
      </c>
      <c r="AV538" s="561"/>
      <c r="AW538" s="562"/>
      <c r="AX538" s="132"/>
      <c r="AY538" s="133" t="s">
        <v>435</v>
      </c>
      <c r="AZ538">
        <f t="shared" si="328"/>
        <v>0</v>
      </c>
      <c r="BA538">
        <f t="shared" si="340"/>
        <v>0</v>
      </c>
      <c r="BB538" s="117"/>
      <c r="BC538" s="555"/>
      <c r="BD538" s="236"/>
      <c r="BE538" s="129">
        <v>8</v>
      </c>
      <c r="BF538" s="560" t="s">
        <v>414</v>
      </c>
      <c r="BG538" s="561"/>
      <c r="BH538" s="562"/>
      <c r="BI538" s="131" t="str">
        <f t="shared" si="341"/>
        <v/>
      </c>
      <c r="BJ538" s="131" t="str">
        <f t="shared" si="342"/>
        <v>NO</v>
      </c>
      <c r="BK538" s="237">
        <f t="shared" ref="BK538:BK549" si="343">H538</f>
        <v>0</v>
      </c>
      <c r="BL538" s="237">
        <f t="shared" ref="BL538:BL549" si="344">S538</f>
        <v>0</v>
      </c>
      <c r="BM538" s="237">
        <f t="shared" ref="BM538:BM549" si="345">AD538</f>
        <v>1</v>
      </c>
      <c r="BN538" s="237">
        <f t="shared" ref="BN538:BN549" si="346">AO538</f>
        <v>0</v>
      </c>
      <c r="BO538" s="237">
        <f t="shared" ref="BO538:BO549" si="347">AZ538</f>
        <v>0</v>
      </c>
      <c r="BP538" s="244">
        <f t="shared" ref="BP538:BP549" si="348">COUNTIF(BK538:BO538,1)</f>
        <v>1</v>
      </c>
      <c r="BQ538" s="247">
        <f t="shared" si="335"/>
        <v>0</v>
      </c>
      <c r="BR538" s="249"/>
      <c r="BS538" s="555"/>
    </row>
    <row r="539" spans="1:71" s="186" customFormat="1" ht="28.5" customHeight="1" thickBot="1" x14ac:dyDescent="0.3">
      <c r="A539" s="188"/>
      <c r="B539" s="129">
        <v>9</v>
      </c>
      <c r="C539" s="560" t="s">
        <v>415</v>
      </c>
      <c r="D539" s="561"/>
      <c r="E539" s="562"/>
      <c r="F539" s="132" t="s">
        <v>434</v>
      </c>
      <c r="G539" s="133"/>
      <c r="H539">
        <f t="shared" si="324"/>
        <v>1</v>
      </c>
      <c r="I539">
        <f t="shared" si="336"/>
        <v>0</v>
      </c>
      <c r="J539" s="117"/>
      <c r="K539" s="555"/>
      <c r="L539" s="188"/>
      <c r="M539" s="129">
        <v>9</v>
      </c>
      <c r="N539" s="560" t="s">
        <v>415</v>
      </c>
      <c r="O539" s="561"/>
      <c r="P539" s="562"/>
      <c r="Q539" s="132"/>
      <c r="R539" s="133"/>
      <c r="S539">
        <f t="shared" si="325"/>
        <v>0</v>
      </c>
      <c r="T539">
        <f t="shared" si="337"/>
        <v>0</v>
      </c>
      <c r="U539" s="117"/>
      <c r="V539" s="555"/>
      <c r="W539" s="188"/>
      <c r="X539" s="129">
        <v>9</v>
      </c>
      <c r="Y539" s="560" t="s">
        <v>415</v>
      </c>
      <c r="Z539" s="561"/>
      <c r="AA539" s="562"/>
      <c r="AB539" s="132" t="s">
        <v>434</v>
      </c>
      <c r="AC539" s="133"/>
      <c r="AD539">
        <f t="shared" si="326"/>
        <v>1</v>
      </c>
      <c r="AE539">
        <f t="shared" si="338"/>
        <v>0</v>
      </c>
      <c r="AF539" s="117"/>
      <c r="AG539" s="555"/>
      <c r="AH539" s="188"/>
      <c r="AI539" s="129">
        <v>9</v>
      </c>
      <c r="AJ539" s="560" t="s">
        <v>415</v>
      </c>
      <c r="AK539" s="561"/>
      <c r="AL539" s="562"/>
      <c r="AM539" s="132"/>
      <c r="AN539" s="251" t="s">
        <v>435</v>
      </c>
      <c r="AO539">
        <f t="shared" si="327"/>
        <v>0</v>
      </c>
      <c r="AP539">
        <f t="shared" si="339"/>
        <v>0</v>
      </c>
      <c r="AQ539" s="117"/>
      <c r="AR539" s="555"/>
      <c r="AS539" s="188"/>
      <c r="AT539" s="129">
        <v>9</v>
      </c>
      <c r="AU539" s="560" t="s">
        <v>415</v>
      </c>
      <c r="AV539" s="561"/>
      <c r="AW539" s="562"/>
      <c r="AX539" s="132"/>
      <c r="AY539" s="133" t="s">
        <v>435</v>
      </c>
      <c r="AZ539">
        <f t="shared" si="328"/>
        <v>0</v>
      </c>
      <c r="BA539">
        <f t="shared" si="340"/>
        <v>0</v>
      </c>
      <c r="BB539" s="117"/>
      <c r="BC539" s="555"/>
      <c r="BD539" s="236"/>
      <c r="BE539" s="129">
        <v>9</v>
      </c>
      <c r="BF539" s="560" t="s">
        <v>415</v>
      </c>
      <c r="BG539" s="561"/>
      <c r="BH539" s="562"/>
      <c r="BI539" s="131" t="str">
        <f t="shared" si="341"/>
        <v/>
      </c>
      <c r="BJ539" s="131" t="str">
        <f t="shared" si="342"/>
        <v>NO</v>
      </c>
      <c r="BK539" s="237">
        <f t="shared" si="343"/>
        <v>1</v>
      </c>
      <c r="BL539" s="237">
        <f t="shared" si="344"/>
        <v>0</v>
      </c>
      <c r="BM539" s="237">
        <f t="shared" si="345"/>
        <v>1</v>
      </c>
      <c r="BN539" s="237">
        <f t="shared" si="346"/>
        <v>0</v>
      </c>
      <c r="BO539" s="237">
        <f t="shared" si="347"/>
        <v>0</v>
      </c>
      <c r="BP539" s="244">
        <f t="shared" si="348"/>
        <v>2</v>
      </c>
      <c r="BQ539" s="247">
        <f t="shared" si="335"/>
        <v>0</v>
      </c>
      <c r="BR539" s="249"/>
      <c r="BS539" s="555"/>
    </row>
    <row r="540" spans="1:71" s="186" customFormat="1" ht="21.75" customHeight="1" thickBot="1" x14ac:dyDescent="0.3">
      <c r="A540" s="188"/>
      <c r="B540" s="129">
        <v>10</v>
      </c>
      <c r="C540" s="560" t="s">
        <v>416</v>
      </c>
      <c r="D540" s="561"/>
      <c r="E540" s="562"/>
      <c r="F540" s="132" t="s">
        <v>434</v>
      </c>
      <c r="G540" s="133"/>
      <c r="H540">
        <f t="shared" si="324"/>
        <v>1</v>
      </c>
      <c r="I540">
        <f t="shared" si="336"/>
        <v>0</v>
      </c>
      <c r="J540" s="117"/>
      <c r="K540" s="555"/>
      <c r="L540" s="188"/>
      <c r="M540" s="129">
        <v>10</v>
      </c>
      <c r="N540" s="560" t="s">
        <v>416</v>
      </c>
      <c r="O540" s="561"/>
      <c r="P540" s="562"/>
      <c r="Q540" s="132"/>
      <c r="R540" s="133"/>
      <c r="S540">
        <f t="shared" si="325"/>
        <v>0</v>
      </c>
      <c r="T540">
        <f t="shared" si="337"/>
        <v>0</v>
      </c>
      <c r="U540" s="117"/>
      <c r="V540" s="555"/>
      <c r="W540" s="188"/>
      <c r="X540" s="129">
        <v>10</v>
      </c>
      <c r="Y540" s="560" t="s">
        <v>416</v>
      </c>
      <c r="Z540" s="561"/>
      <c r="AA540" s="562"/>
      <c r="AB540" s="132" t="s">
        <v>434</v>
      </c>
      <c r="AC540" s="133"/>
      <c r="AD540">
        <f t="shared" si="326"/>
        <v>1</v>
      </c>
      <c r="AE540">
        <f t="shared" si="338"/>
        <v>0</v>
      </c>
      <c r="AF540" s="117"/>
      <c r="AG540" s="555"/>
      <c r="AH540" s="188"/>
      <c r="AI540" s="129">
        <v>10</v>
      </c>
      <c r="AJ540" s="560" t="s">
        <v>416</v>
      </c>
      <c r="AK540" s="561"/>
      <c r="AL540" s="562"/>
      <c r="AM540" s="132" t="s">
        <v>434</v>
      </c>
      <c r="AN540" s="133"/>
      <c r="AO540">
        <f t="shared" si="327"/>
        <v>1</v>
      </c>
      <c r="AP540">
        <f t="shared" si="339"/>
        <v>0</v>
      </c>
      <c r="AQ540" s="117"/>
      <c r="AR540" s="555"/>
      <c r="AS540" s="188"/>
      <c r="AT540" s="129">
        <v>10</v>
      </c>
      <c r="AU540" s="560" t="s">
        <v>416</v>
      </c>
      <c r="AV540" s="561"/>
      <c r="AW540" s="562"/>
      <c r="AX540" s="132" t="s">
        <v>434</v>
      </c>
      <c r="AY540" s="133"/>
      <c r="AZ540">
        <f t="shared" si="328"/>
        <v>1</v>
      </c>
      <c r="BA540">
        <f t="shared" si="340"/>
        <v>0</v>
      </c>
      <c r="BB540" s="117"/>
      <c r="BC540" s="555"/>
      <c r="BD540" s="236"/>
      <c r="BE540" s="129">
        <v>10</v>
      </c>
      <c r="BF540" s="560" t="s">
        <v>416</v>
      </c>
      <c r="BG540" s="561"/>
      <c r="BH540" s="562"/>
      <c r="BI540" s="131" t="str">
        <f t="shared" si="341"/>
        <v>SI</v>
      </c>
      <c r="BJ540" s="131" t="str">
        <f t="shared" si="342"/>
        <v/>
      </c>
      <c r="BK540" s="237">
        <f t="shared" si="343"/>
        <v>1</v>
      </c>
      <c r="BL540" s="237">
        <f t="shared" si="344"/>
        <v>0</v>
      </c>
      <c r="BM540" s="237">
        <f t="shared" si="345"/>
        <v>1</v>
      </c>
      <c r="BN540" s="237">
        <f t="shared" si="346"/>
        <v>1</v>
      </c>
      <c r="BO540" s="237">
        <f t="shared" si="347"/>
        <v>1</v>
      </c>
      <c r="BP540" s="244">
        <f t="shared" si="348"/>
        <v>4</v>
      </c>
      <c r="BQ540" s="247">
        <f t="shared" si="335"/>
        <v>1</v>
      </c>
      <c r="BR540" s="249"/>
      <c r="BS540" s="555"/>
    </row>
    <row r="541" spans="1:71" s="186" customFormat="1" ht="21.75" customHeight="1" thickBot="1" x14ac:dyDescent="0.3">
      <c r="A541" s="188"/>
      <c r="B541" s="129">
        <v>11</v>
      </c>
      <c r="C541" s="560" t="s">
        <v>417</v>
      </c>
      <c r="D541" s="561"/>
      <c r="E541" s="562"/>
      <c r="F541" s="132" t="s">
        <v>434</v>
      </c>
      <c r="G541" s="133"/>
      <c r="H541">
        <f t="shared" si="324"/>
        <v>1</v>
      </c>
      <c r="I541">
        <f t="shared" si="336"/>
        <v>0</v>
      </c>
      <c r="J541" s="117"/>
      <c r="K541" s="555"/>
      <c r="L541" s="188"/>
      <c r="M541" s="129">
        <v>11</v>
      </c>
      <c r="N541" s="560" t="s">
        <v>417</v>
      </c>
      <c r="O541" s="561"/>
      <c r="P541" s="562"/>
      <c r="Q541" s="132"/>
      <c r="R541" s="133"/>
      <c r="S541">
        <f t="shared" si="325"/>
        <v>0</v>
      </c>
      <c r="T541">
        <f t="shared" si="337"/>
        <v>0</v>
      </c>
      <c r="U541" s="117"/>
      <c r="V541" s="555"/>
      <c r="W541" s="188"/>
      <c r="X541" s="129">
        <v>11</v>
      </c>
      <c r="Y541" s="560" t="s">
        <v>417</v>
      </c>
      <c r="Z541" s="561"/>
      <c r="AA541" s="562"/>
      <c r="AB541" s="132" t="s">
        <v>434</v>
      </c>
      <c r="AC541" s="133"/>
      <c r="AD541">
        <f t="shared" si="326"/>
        <v>1</v>
      </c>
      <c r="AE541">
        <f t="shared" si="338"/>
        <v>0</v>
      </c>
      <c r="AF541" s="117"/>
      <c r="AG541" s="555"/>
      <c r="AH541" s="188"/>
      <c r="AI541" s="129">
        <v>11</v>
      </c>
      <c r="AJ541" s="560" t="s">
        <v>417</v>
      </c>
      <c r="AK541" s="561"/>
      <c r="AL541" s="562"/>
      <c r="AM541" s="132" t="s">
        <v>434</v>
      </c>
      <c r="AN541" s="133"/>
      <c r="AO541">
        <f t="shared" si="327"/>
        <v>1</v>
      </c>
      <c r="AP541">
        <f t="shared" si="339"/>
        <v>0</v>
      </c>
      <c r="AQ541" s="117"/>
      <c r="AR541" s="555"/>
      <c r="AS541" s="188"/>
      <c r="AT541" s="129">
        <v>11</v>
      </c>
      <c r="AU541" s="560" t="s">
        <v>417</v>
      </c>
      <c r="AV541" s="561"/>
      <c r="AW541" s="562"/>
      <c r="AX541" s="132" t="s">
        <v>434</v>
      </c>
      <c r="AY541" s="133"/>
      <c r="AZ541">
        <f t="shared" si="328"/>
        <v>1</v>
      </c>
      <c r="BA541">
        <f t="shared" si="340"/>
        <v>0</v>
      </c>
      <c r="BB541" s="117"/>
      <c r="BC541" s="555"/>
      <c r="BD541" s="236"/>
      <c r="BE541" s="129">
        <v>11</v>
      </c>
      <c r="BF541" s="560" t="s">
        <v>417</v>
      </c>
      <c r="BG541" s="561"/>
      <c r="BH541" s="562"/>
      <c r="BI541" s="131" t="str">
        <f t="shared" si="341"/>
        <v>SI</v>
      </c>
      <c r="BJ541" s="131" t="str">
        <f t="shared" si="342"/>
        <v/>
      </c>
      <c r="BK541" s="237">
        <f t="shared" si="343"/>
        <v>1</v>
      </c>
      <c r="BL541" s="237">
        <f t="shared" si="344"/>
        <v>0</v>
      </c>
      <c r="BM541" s="237">
        <f t="shared" si="345"/>
        <v>1</v>
      </c>
      <c r="BN541" s="237">
        <f t="shared" si="346"/>
        <v>1</v>
      </c>
      <c r="BO541" s="237">
        <f t="shared" si="347"/>
        <v>1</v>
      </c>
      <c r="BP541" s="244">
        <f t="shared" si="348"/>
        <v>4</v>
      </c>
      <c r="BQ541" s="247">
        <f t="shared" si="335"/>
        <v>1</v>
      </c>
      <c r="BR541" s="249"/>
      <c r="BS541" s="555"/>
    </row>
    <row r="542" spans="1:71" s="186" customFormat="1" ht="21.75" customHeight="1" thickBot="1" x14ac:dyDescent="0.3">
      <c r="A542" s="188"/>
      <c r="B542" s="129">
        <v>12</v>
      </c>
      <c r="C542" s="560" t="s">
        <v>418</v>
      </c>
      <c r="D542" s="561"/>
      <c r="E542" s="562"/>
      <c r="F542" s="132" t="s">
        <v>434</v>
      </c>
      <c r="G542" s="133"/>
      <c r="H542">
        <f t="shared" si="324"/>
        <v>1</v>
      </c>
      <c r="I542">
        <f t="shared" si="336"/>
        <v>0</v>
      </c>
      <c r="J542" s="117"/>
      <c r="K542" s="555"/>
      <c r="L542" s="188"/>
      <c r="M542" s="129">
        <v>12</v>
      </c>
      <c r="N542" s="560" t="s">
        <v>418</v>
      </c>
      <c r="O542" s="561"/>
      <c r="P542" s="562"/>
      <c r="Q542" s="132"/>
      <c r="R542" s="133"/>
      <c r="S542">
        <f t="shared" si="325"/>
        <v>0</v>
      </c>
      <c r="T542">
        <f t="shared" si="337"/>
        <v>0</v>
      </c>
      <c r="U542" s="117"/>
      <c r="V542" s="555"/>
      <c r="W542" s="188"/>
      <c r="X542" s="129">
        <v>12</v>
      </c>
      <c r="Y542" s="560" t="s">
        <v>418</v>
      </c>
      <c r="Z542" s="561"/>
      <c r="AA542" s="562"/>
      <c r="AB542" s="132" t="s">
        <v>434</v>
      </c>
      <c r="AC542" s="133"/>
      <c r="AD542">
        <f t="shared" si="326"/>
        <v>1</v>
      </c>
      <c r="AE542">
        <f t="shared" si="338"/>
        <v>0</v>
      </c>
      <c r="AF542" s="117"/>
      <c r="AG542" s="555"/>
      <c r="AH542" s="188"/>
      <c r="AI542" s="129">
        <v>12</v>
      </c>
      <c r="AJ542" s="560" t="s">
        <v>418</v>
      </c>
      <c r="AK542" s="561"/>
      <c r="AL542" s="562"/>
      <c r="AM542" s="132" t="s">
        <v>434</v>
      </c>
      <c r="AN542" s="133"/>
      <c r="AO542">
        <f t="shared" si="327"/>
        <v>1</v>
      </c>
      <c r="AP542">
        <f t="shared" si="339"/>
        <v>0</v>
      </c>
      <c r="AQ542" s="117"/>
      <c r="AR542" s="555"/>
      <c r="AS542" s="188"/>
      <c r="AT542" s="129">
        <v>12</v>
      </c>
      <c r="AU542" s="560" t="s">
        <v>418</v>
      </c>
      <c r="AV542" s="561"/>
      <c r="AW542" s="562"/>
      <c r="AX542" s="132" t="s">
        <v>434</v>
      </c>
      <c r="AY542" s="133"/>
      <c r="AZ542">
        <f t="shared" si="328"/>
        <v>1</v>
      </c>
      <c r="BA542">
        <f t="shared" si="340"/>
        <v>0</v>
      </c>
      <c r="BB542" s="117"/>
      <c r="BC542" s="555"/>
      <c r="BD542" s="236"/>
      <c r="BE542" s="129">
        <v>12</v>
      </c>
      <c r="BF542" s="560" t="s">
        <v>418</v>
      </c>
      <c r="BG542" s="561"/>
      <c r="BH542" s="562"/>
      <c r="BI542" s="131" t="str">
        <f t="shared" si="341"/>
        <v>SI</v>
      </c>
      <c r="BJ542" s="131" t="str">
        <f t="shared" si="342"/>
        <v/>
      </c>
      <c r="BK542" s="237">
        <f t="shared" si="343"/>
        <v>1</v>
      </c>
      <c r="BL542" s="237">
        <f t="shared" si="344"/>
        <v>0</v>
      </c>
      <c r="BM542" s="237">
        <f t="shared" si="345"/>
        <v>1</v>
      </c>
      <c r="BN542" s="237">
        <f t="shared" si="346"/>
        <v>1</v>
      </c>
      <c r="BO542" s="237">
        <f t="shared" si="347"/>
        <v>1</v>
      </c>
      <c r="BP542" s="244">
        <f t="shared" si="348"/>
        <v>4</v>
      </c>
      <c r="BQ542" s="247">
        <f t="shared" si="335"/>
        <v>1</v>
      </c>
      <c r="BR542" s="249"/>
      <c r="BS542" s="555"/>
    </row>
    <row r="543" spans="1:71" s="186" customFormat="1" ht="21.75" customHeight="1" thickBot="1" x14ac:dyDescent="0.3">
      <c r="A543" s="188"/>
      <c r="B543" s="129">
        <v>13</v>
      </c>
      <c r="C543" s="560" t="s">
        <v>419</v>
      </c>
      <c r="D543" s="561"/>
      <c r="E543" s="562"/>
      <c r="F543" s="132"/>
      <c r="G543" s="133" t="s">
        <v>435</v>
      </c>
      <c r="H543">
        <f t="shared" si="324"/>
        <v>0</v>
      </c>
      <c r="I543">
        <f t="shared" si="336"/>
        <v>0</v>
      </c>
      <c r="J543" s="117"/>
      <c r="K543" s="555"/>
      <c r="L543" s="188"/>
      <c r="M543" s="129">
        <v>13</v>
      </c>
      <c r="N543" s="560" t="s">
        <v>419</v>
      </c>
      <c r="O543" s="561"/>
      <c r="P543" s="562"/>
      <c r="Q543" s="132"/>
      <c r="R543" s="133"/>
      <c r="S543">
        <f t="shared" si="325"/>
        <v>0</v>
      </c>
      <c r="T543">
        <f t="shared" si="337"/>
        <v>0</v>
      </c>
      <c r="U543" s="117"/>
      <c r="V543" s="555"/>
      <c r="W543" s="188"/>
      <c r="X543" s="129">
        <v>13</v>
      </c>
      <c r="Y543" s="560" t="s">
        <v>419</v>
      </c>
      <c r="Z543" s="561"/>
      <c r="AA543" s="562"/>
      <c r="AB543" s="132" t="s">
        <v>434</v>
      </c>
      <c r="AC543" s="133"/>
      <c r="AD543">
        <f t="shared" si="326"/>
        <v>1</v>
      </c>
      <c r="AE543">
        <f t="shared" si="338"/>
        <v>0</v>
      </c>
      <c r="AF543" s="117"/>
      <c r="AG543" s="555"/>
      <c r="AH543" s="188"/>
      <c r="AI543" s="129">
        <v>13</v>
      </c>
      <c r="AJ543" s="560" t="s">
        <v>419</v>
      </c>
      <c r="AK543" s="561"/>
      <c r="AL543" s="562"/>
      <c r="AM543" s="132" t="s">
        <v>434</v>
      </c>
      <c r="AN543" s="133"/>
      <c r="AO543">
        <f t="shared" si="327"/>
        <v>1</v>
      </c>
      <c r="AP543">
        <f t="shared" si="339"/>
        <v>0</v>
      </c>
      <c r="AQ543" s="117"/>
      <c r="AR543" s="555"/>
      <c r="AS543" s="188"/>
      <c r="AT543" s="129">
        <v>13</v>
      </c>
      <c r="AU543" s="560" t="s">
        <v>419</v>
      </c>
      <c r="AV543" s="561"/>
      <c r="AW543" s="562"/>
      <c r="AX543" s="132" t="s">
        <v>434</v>
      </c>
      <c r="AY543" s="133"/>
      <c r="AZ543">
        <f t="shared" si="328"/>
        <v>1</v>
      </c>
      <c r="BA543">
        <f t="shared" si="340"/>
        <v>0</v>
      </c>
      <c r="BB543" s="117"/>
      <c r="BC543" s="555"/>
      <c r="BD543" s="236"/>
      <c r="BE543" s="129">
        <v>13</v>
      </c>
      <c r="BF543" s="560" t="s">
        <v>419</v>
      </c>
      <c r="BG543" s="561"/>
      <c r="BH543" s="562"/>
      <c r="BI543" s="131" t="str">
        <f t="shared" si="341"/>
        <v>SI</v>
      </c>
      <c r="BJ543" s="131" t="str">
        <f t="shared" si="342"/>
        <v/>
      </c>
      <c r="BK543" s="237">
        <f t="shared" si="343"/>
        <v>0</v>
      </c>
      <c r="BL543" s="237">
        <f t="shared" si="344"/>
        <v>0</v>
      </c>
      <c r="BM543" s="237">
        <f t="shared" si="345"/>
        <v>1</v>
      </c>
      <c r="BN543" s="237">
        <f t="shared" si="346"/>
        <v>1</v>
      </c>
      <c r="BO543" s="237">
        <f t="shared" si="347"/>
        <v>1</v>
      </c>
      <c r="BP543" s="244">
        <f t="shared" si="348"/>
        <v>3</v>
      </c>
      <c r="BQ543" s="247">
        <f t="shared" si="335"/>
        <v>1</v>
      </c>
      <c r="BR543" s="249"/>
      <c r="BS543" s="555"/>
    </row>
    <row r="544" spans="1:71" s="186" customFormat="1" ht="21.75" customHeight="1" thickBot="1" x14ac:dyDescent="0.3">
      <c r="A544" s="188"/>
      <c r="B544" s="129">
        <v>14</v>
      </c>
      <c r="C544" s="560" t="s">
        <v>420</v>
      </c>
      <c r="D544" s="561"/>
      <c r="E544" s="562"/>
      <c r="F544" s="132"/>
      <c r="G544" s="133" t="s">
        <v>435</v>
      </c>
      <c r="H544">
        <f t="shared" si="324"/>
        <v>0</v>
      </c>
      <c r="I544">
        <f t="shared" si="336"/>
        <v>0</v>
      </c>
      <c r="J544" s="117"/>
      <c r="K544" s="555"/>
      <c r="L544" s="188"/>
      <c r="M544" s="129">
        <v>14</v>
      </c>
      <c r="N544" s="560" t="s">
        <v>420</v>
      </c>
      <c r="O544" s="561"/>
      <c r="P544" s="562"/>
      <c r="Q544" s="132"/>
      <c r="R544" s="133"/>
      <c r="S544">
        <f t="shared" si="325"/>
        <v>0</v>
      </c>
      <c r="T544">
        <f t="shared" si="337"/>
        <v>0</v>
      </c>
      <c r="U544" s="117"/>
      <c r="V544" s="555"/>
      <c r="W544" s="188"/>
      <c r="X544" s="129">
        <v>14</v>
      </c>
      <c r="Y544" s="560" t="s">
        <v>420</v>
      </c>
      <c r="Z544" s="561"/>
      <c r="AA544" s="562"/>
      <c r="AB544" s="132" t="s">
        <v>434</v>
      </c>
      <c r="AC544" s="133"/>
      <c r="AD544">
        <f t="shared" si="326"/>
        <v>1</v>
      </c>
      <c r="AE544">
        <f t="shared" si="338"/>
        <v>0</v>
      </c>
      <c r="AF544" s="117"/>
      <c r="AG544" s="555"/>
      <c r="AH544" s="188"/>
      <c r="AI544" s="129">
        <v>14</v>
      </c>
      <c r="AJ544" s="560" t="s">
        <v>420</v>
      </c>
      <c r="AK544" s="561"/>
      <c r="AL544" s="562"/>
      <c r="AM544" s="132" t="s">
        <v>434</v>
      </c>
      <c r="AN544" s="133"/>
      <c r="AO544">
        <f t="shared" si="327"/>
        <v>1</v>
      </c>
      <c r="AP544">
        <f t="shared" si="339"/>
        <v>0</v>
      </c>
      <c r="AQ544" s="117"/>
      <c r="AR544" s="555"/>
      <c r="AS544" s="188"/>
      <c r="AT544" s="129">
        <v>14</v>
      </c>
      <c r="AU544" s="560" t="s">
        <v>420</v>
      </c>
      <c r="AV544" s="561"/>
      <c r="AW544" s="562"/>
      <c r="AX544" s="132" t="s">
        <v>434</v>
      </c>
      <c r="AY544" s="133"/>
      <c r="AZ544">
        <f t="shared" si="328"/>
        <v>1</v>
      </c>
      <c r="BA544">
        <f t="shared" si="340"/>
        <v>0</v>
      </c>
      <c r="BB544" s="117"/>
      <c r="BC544" s="555"/>
      <c r="BD544" s="236"/>
      <c r="BE544" s="129">
        <v>14</v>
      </c>
      <c r="BF544" s="560" t="s">
        <v>420</v>
      </c>
      <c r="BG544" s="561"/>
      <c r="BH544" s="562"/>
      <c r="BI544" s="131" t="str">
        <f t="shared" si="341"/>
        <v>SI</v>
      </c>
      <c r="BJ544" s="131" t="str">
        <f t="shared" si="342"/>
        <v/>
      </c>
      <c r="BK544" s="237">
        <f t="shared" si="343"/>
        <v>0</v>
      </c>
      <c r="BL544" s="237">
        <f t="shared" si="344"/>
        <v>0</v>
      </c>
      <c r="BM544" s="237">
        <f t="shared" si="345"/>
        <v>1</v>
      </c>
      <c r="BN544" s="237">
        <f t="shared" si="346"/>
        <v>1</v>
      </c>
      <c r="BO544" s="237">
        <f t="shared" si="347"/>
        <v>1</v>
      </c>
      <c r="BP544" s="244">
        <f t="shared" si="348"/>
        <v>3</v>
      </c>
      <c r="BQ544" s="247">
        <f t="shared" si="335"/>
        <v>1</v>
      </c>
      <c r="BR544" s="249"/>
      <c r="BS544" s="555"/>
    </row>
    <row r="545" spans="1:71" ht="21.75" customHeight="1" thickBot="1" x14ac:dyDescent="0.3">
      <c r="A545" s="188"/>
      <c r="B545" s="129">
        <v>15</v>
      </c>
      <c r="C545" s="560" t="s">
        <v>421</v>
      </c>
      <c r="D545" s="561"/>
      <c r="E545" s="562"/>
      <c r="F545" s="132" t="s">
        <v>434</v>
      </c>
      <c r="G545" s="133"/>
      <c r="H545">
        <f t="shared" si="324"/>
        <v>1</v>
      </c>
      <c r="I545">
        <f t="shared" si="336"/>
        <v>0</v>
      </c>
      <c r="J545" s="117"/>
      <c r="K545" s="555"/>
      <c r="L545" s="188"/>
      <c r="M545" s="129">
        <v>15</v>
      </c>
      <c r="N545" s="560" t="s">
        <v>421</v>
      </c>
      <c r="O545" s="561"/>
      <c r="P545" s="562"/>
      <c r="Q545" s="132"/>
      <c r="R545" s="133"/>
      <c r="S545">
        <f t="shared" si="325"/>
        <v>0</v>
      </c>
      <c r="T545">
        <f t="shared" si="337"/>
        <v>0</v>
      </c>
      <c r="U545" s="117"/>
      <c r="V545" s="555"/>
      <c r="W545" s="188"/>
      <c r="X545" s="129">
        <v>15</v>
      </c>
      <c r="Y545" s="560" t="s">
        <v>421</v>
      </c>
      <c r="Z545" s="561"/>
      <c r="AA545" s="562"/>
      <c r="AB545" s="132" t="s">
        <v>434</v>
      </c>
      <c r="AC545" s="133"/>
      <c r="AD545">
        <f t="shared" si="326"/>
        <v>1</v>
      </c>
      <c r="AE545">
        <f t="shared" si="338"/>
        <v>0</v>
      </c>
      <c r="AF545" s="117"/>
      <c r="AG545" s="555"/>
      <c r="AH545" s="188"/>
      <c r="AI545" s="129">
        <v>15</v>
      </c>
      <c r="AJ545" s="560" t="s">
        <v>421</v>
      </c>
      <c r="AK545" s="561"/>
      <c r="AL545" s="562"/>
      <c r="AM545" s="132" t="s">
        <v>434</v>
      </c>
      <c r="AN545" s="133"/>
      <c r="AO545">
        <f t="shared" si="327"/>
        <v>1</v>
      </c>
      <c r="AP545">
        <f t="shared" si="339"/>
        <v>0</v>
      </c>
      <c r="AQ545" s="117"/>
      <c r="AR545" s="555"/>
      <c r="AS545" s="188"/>
      <c r="AT545" s="129">
        <v>15</v>
      </c>
      <c r="AU545" s="560" t="s">
        <v>421</v>
      </c>
      <c r="AV545" s="561"/>
      <c r="AW545" s="562"/>
      <c r="AX545" s="132"/>
      <c r="AY545" s="133" t="s">
        <v>435</v>
      </c>
      <c r="AZ545">
        <f t="shared" si="328"/>
        <v>0</v>
      </c>
      <c r="BA545">
        <f t="shared" si="340"/>
        <v>0</v>
      </c>
      <c r="BB545" s="117"/>
      <c r="BC545" s="555"/>
      <c r="BD545" s="236"/>
      <c r="BE545" s="129">
        <v>15</v>
      </c>
      <c r="BF545" s="560" t="s">
        <v>421</v>
      </c>
      <c r="BG545" s="561"/>
      <c r="BH545" s="562"/>
      <c r="BI545" s="131" t="str">
        <f t="shared" si="341"/>
        <v>SI</v>
      </c>
      <c r="BJ545" s="131" t="str">
        <f t="shared" si="342"/>
        <v/>
      </c>
      <c r="BK545" s="237">
        <f t="shared" si="343"/>
        <v>1</v>
      </c>
      <c r="BL545" s="237">
        <f t="shared" si="344"/>
        <v>0</v>
      </c>
      <c r="BM545" s="237">
        <f t="shared" si="345"/>
        <v>1</v>
      </c>
      <c r="BN545" s="237">
        <f t="shared" si="346"/>
        <v>1</v>
      </c>
      <c r="BO545" s="237">
        <f t="shared" si="347"/>
        <v>0</v>
      </c>
      <c r="BP545" s="244">
        <f t="shared" si="348"/>
        <v>3</v>
      </c>
      <c r="BQ545" s="247">
        <f t="shared" si="335"/>
        <v>1</v>
      </c>
      <c r="BR545" s="249"/>
      <c r="BS545" s="555"/>
    </row>
    <row r="546" spans="1:71" ht="21.75" customHeight="1" thickBot="1" x14ac:dyDescent="0.3">
      <c r="A546" s="188"/>
      <c r="B546" s="129">
        <v>16</v>
      </c>
      <c r="C546" s="560" t="s">
        <v>422</v>
      </c>
      <c r="D546" s="561"/>
      <c r="E546" s="562"/>
      <c r="F546" s="132"/>
      <c r="G546" s="133" t="s">
        <v>435</v>
      </c>
      <c r="H546">
        <f t="shared" si="324"/>
        <v>0</v>
      </c>
      <c r="I546">
        <f t="shared" si="336"/>
        <v>0</v>
      </c>
      <c r="J546" s="117"/>
      <c r="K546" s="555"/>
      <c r="L546" s="188"/>
      <c r="M546" s="129">
        <v>16</v>
      </c>
      <c r="N546" s="560" t="s">
        <v>422</v>
      </c>
      <c r="O546" s="561"/>
      <c r="P546" s="562"/>
      <c r="Q546" s="132"/>
      <c r="R546" s="133"/>
      <c r="S546">
        <f t="shared" si="325"/>
        <v>0</v>
      </c>
      <c r="T546">
        <f t="shared" si="337"/>
        <v>0</v>
      </c>
      <c r="U546" s="117"/>
      <c r="V546" s="555"/>
      <c r="W546" s="188"/>
      <c r="X546" s="129">
        <v>16</v>
      </c>
      <c r="Y546" s="560" t="s">
        <v>422</v>
      </c>
      <c r="Z546" s="561"/>
      <c r="AA546" s="562"/>
      <c r="AB546" s="132"/>
      <c r="AC546" s="133" t="s">
        <v>435</v>
      </c>
      <c r="AD546">
        <f t="shared" si="326"/>
        <v>0</v>
      </c>
      <c r="AE546">
        <f t="shared" si="338"/>
        <v>0</v>
      </c>
      <c r="AF546" s="117"/>
      <c r="AG546" s="555"/>
      <c r="AH546" s="188"/>
      <c r="AI546" s="129">
        <v>16</v>
      </c>
      <c r="AJ546" s="560" t="s">
        <v>422</v>
      </c>
      <c r="AK546" s="561"/>
      <c r="AL546" s="562"/>
      <c r="AM546" s="132"/>
      <c r="AN546" s="251" t="s">
        <v>435</v>
      </c>
      <c r="AO546">
        <f t="shared" si="327"/>
        <v>0</v>
      </c>
      <c r="AP546">
        <f t="shared" si="339"/>
        <v>0</v>
      </c>
      <c r="AQ546" s="117"/>
      <c r="AR546" s="555"/>
      <c r="AS546" s="188"/>
      <c r="AT546" s="129">
        <v>16</v>
      </c>
      <c r="AU546" s="560" t="s">
        <v>422</v>
      </c>
      <c r="AV546" s="561"/>
      <c r="AW546" s="562"/>
      <c r="AX546" s="132"/>
      <c r="AY546" s="133" t="s">
        <v>435</v>
      </c>
      <c r="AZ546">
        <f t="shared" si="328"/>
        <v>0</v>
      </c>
      <c r="BA546">
        <f t="shared" si="340"/>
        <v>0</v>
      </c>
      <c r="BB546" s="117"/>
      <c r="BC546" s="555"/>
      <c r="BD546" s="236"/>
      <c r="BE546" s="129">
        <v>16</v>
      </c>
      <c r="BF546" s="560" t="s">
        <v>422</v>
      </c>
      <c r="BG546" s="561"/>
      <c r="BH546" s="562"/>
      <c r="BI546" s="131" t="str">
        <f t="shared" si="341"/>
        <v/>
      </c>
      <c r="BJ546" s="131" t="str">
        <f t="shared" si="342"/>
        <v>NO</v>
      </c>
      <c r="BK546" s="237">
        <f t="shared" si="343"/>
        <v>0</v>
      </c>
      <c r="BL546" s="237">
        <f t="shared" si="344"/>
        <v>0</v>
      </c>
      <c r="BM546" s="237">
        <f t="shared" si="345"/>
        <v>0</v>
      </c>
      <c r="BN546" s="237">
        <f t="shared" si="346"/>
        <v>0</v>
      </c>
      <c r="BO546" s="237">
        <f t="shared" si="347"/>
        <v>0</v>
      </c>
      <c r="BP546" s="244">
        <f t="shared" si="348"/>
        <v>0</v>
      </c>
      <c r="BQ546" s="247">
        <f t="shared" si="335"/>
        <v>0</v>
      </c>
      <c r="BR546" s="249"/>
      <c r="BS546" s="555"/>
    </row>
    <row r="547" spans="1:71" ht="21.75" customHeight="1" thickBot="1" x14ac:dyDescent="0.3">
      <c r="A547" s="188"/>
      <c r="B547" s="129">
        <v>17</v>
      </c>
      <c r="C547" s="560" t="s">
        <v>423</v>
      </c>
      <c r="D547" s="561"/>
      <c r="E547" s="562"/>
      <c r="F547" s="132" t="s">
        <v>434</v>
      </c>
      <c r="G547" s="133"/>
      <c r="H547">
        <f t="shared" si="324"/>
        <v>1</v>
      </c>
      <c r="I547">
        <f t="shared" si="336"/>
        <v>0</v>
      </c>
      <c r="J547" s="117"/>
      <c r="K547" s="555"/>
      <c r="L547" s="188"/>
      <c r="M547" s="129">
        <v>17</v>
      </c>
      <c r="N547" s="560" t="s">
        <v>423</v>
      </c>
      <c r="O547" s="561"/>
      <c r="P547" s="562"/>
      <c r="Q547" s="132"/>
      <c r="R547" s="133"/>
      <c r="S547">
        <f t="shared" si="325"/>
        <v>0</v>
      </c>
      <c r="T547">
        <f t="shared" si="337"/>
        <v>0</v>
      </c>
      <c r="U547" s="117"/>
      <c r="V547" s="555"/>
      <c r="W547" s="188"/>
      <c r="X547" s="129">
        <v>17</v>
      </c>
      <c r="Y547" s="560" t="s">
        <v>423</v>
      </c>
      <c r="Z547" s="561"/>
      <c r="AA547" s="562"/>
      <c r="AB547" s="132" t="s">
        <v>434</v>
      </c>
      <c r="AC547" s="133"/>
      <c r="AD547">
        <f t="shared" si="326"/>
        <v>1</v>
      </c>
      <c r="AE547">
        <f t="shared" si="338"/>
        <v>0</v>
      </c>
      <c r="AF547" s="117"/>
      <c r="AG547" s="555"/>
      <c r="AH547" s="188"/>
      <c r="AI547" s="129">
        <v>17</v>
      </c>
      <c r="AJ547" s="560" t="s">
        <v>423</v>
      </c>
      <c r="AK547" s="561"/>
      <c r="AL547" s="562"/>
      <c r="AM547" s="132" t="s">
        <v>434</v>
      </c>
      <c r="AN547" s="133"/>
      <c r="AO547">
        <f t="shared" si="327"/>
        <v>1</v>
      </c>
      <c r="AP547">
        <f t="shared" si="339"/>
        <v>0</v>
      </c>
      <c r="AQ547" s="117"/>
      <c r="AR547" s="555"/>
      <c r="AS547" s="188"/>
      <c r="AT547" s="129">
        <v>17</v>
      </c>
      <c r="AU547" s="560" t="s">
        <v>423</v>
      </c>
      <c r="AV547" s="561"/>
      <c r="AW547" s="562"/>
      <c r="AX547" s="132"/>
      <c r="AY547" s="133" t="s">
        <v>435</v>
      </c>
      <c r="AZ547">
        <f t="shared" si="328"/>
        <v>0</v>
      </c>
      <c r="BA547">
        <f t="shared" si="340"/>
        <v>0</v>
      </c>
      <c r="BB547" s="117"/>
      <c r="BC547" s="555"/>
      <c r="BD547" s="236"/>
      <c r="BE547" s="129">
        <v>17</v>
      </c>
      <c r="BF547" s="560" t="s">
        <v>423</v>
      </c>
      <c r="BG547" s="561"/>
      <c r="BH547" s="562"/>
      <c r="BI547" s="131" t="str">
        <f t="shared" si="341"/>
        <v>SI</v>
      </c>
      <c r="BJ547" s="131" t="str">
        <f t="shared" si="342"/>
        <v/>
      </c>
      <c r="BK547" s="237">
        <f t="shared" si="343"/>
        <v>1</v>
      </c>
      <c r="BL547" s="237">
        <f t="shared" si="344"/>
        <v>0</v>
      </c>
      <c r="BM547" s="237">
        <f t="shared" si="345"/>
        <v>1</v>
      </c>
      <c r="BN547" s="237">
        <f t="shared" si="346"/>
        <v>1</v>
      </c>
      <c r="BO547" s="237">
        <f t="shared" si="347"/>
        <v>0</v>
      </c>
      <c r="BP547" s="244">
        <f t="shared" si="348"/>
        <v>3</v>
      </c>
      <c r="BQ547" s="247">
        <f t="shared" si="335"/>
        <v>1</v>
      </c>
      <c r="BR547" s="249"/>
      <c r="BS547" s="555"/>
    </row>
    <row r="548" spans="1:71" ht="21.75" customHeight="1" thickBot="1" x14ac:dyDescent="0.3">
      <c r="A548" s="188"/>
      <c r="B548" s="129">
        <v>18</v>
      </c>
      <c r="C548" s="560" t="s">
        <v>424</v>
      </c>
      <c r="D548" s="561"/>
      <c r="E548" s="562"/>
      <c r="F548" s="132"/>
      <c r="G548" s="133" t="s">
        <v>435</v>
      </c>
      <c r="H548">
        <f t="shared" si="324"/>
        <v>0</v>
      </c>
      <c r="I548"/>
      <c r="J548" s="117"/>
      <c r="K548" s="555"/>
      <c r="L548" s="188"/>
      <c r="M548" s="129">
        <v>18</v>
      </c>
      <c r="N548" s="560" t="s">
        <v>424</v>
      </c>
      <c r="O548" s="561"/>
      <c r="P548" s="562"/>
      <c r="Q548" s="132"/>
      <c r="R548" s="133"/>
      <c r="S548">
        <f t="shared" si="325"/>
        <v>0</v>
      </c>
      <c r="T548"/>
      <c r="U548" s="117"/>
      <c r="V548" s="555"/>
      <c r="W548" s="188"/>
      <c r="X548" s="129">
        <v>18</v>
      </c>
      <c r="Y548" s="560" t="s">
        <v>424</v>
      </c>
      <c r="Z548" s="561"/>
      <c r="AA548" s="562"/>
      <c r="AB548" s="132" t="s">
        <v>434</v>
      </c>
      <c r="AC548" s="133"/>
      <c r="AD548">
        <f t="shared" si="326"/>
        <v>1</v>
      </c>
      <c r="AE548"/>
      <c r="AF548" s="117"/>
      <c r="AG548" s="555"/>
      <c r="AH548" s="188"/>
      <c r="AI548" s="129">
        <v>18</v>
      </c>
      <c r="AJ548" s="560" t="s">
        <v>424</v>
      </c>
      <c r="AK548" s="561"/>
      <c r="AL548" s="562"/>
      <c r="AM548" s="132" t="s">
        <v>434</v>
      </c>
      <c r="AN548" s="133"/>
      <c r="AO548">
        <f t="shared" si="327"/>
        <v>1</v>
      </c>
      <c r="AP548"/>
      <c r="AQ548" s="117"/>
      <c r="AR548" s="555"/>
      <c r="AS548" s="188"/>
      <c r="AT548" s="129">
        <v>18</v>
      </c>
      <c r="AU548" s="560" t="s">
        <v>424</v>
      </c>
      <c r="AV548" s="561"/>
      <c r="AW548" s="562"/>
      <c r="AX548" s="132"/>
      <c r="AY548" s="133" t="s">
        <v>435</v>
      </c>
      <c r="AZ548">
        <f t="shared" si="328"/>
        <v>0</v>
      </c>
      <c r="BA548">
        <f t="shared" si="340"/>
        <v>0</v>
      </c>
      <c r="BB548" s="117"/>
      <c r="BC548" s="555"/>
      <c r="BD548" s="236"/>
      <c r="BE548" s="129">
        <v>18</v>
      </c>
      <c r="BF548" s="560" t="s">
        <v>424</v>
      </c>
      <c r="BG548" s="561"/>
      <c r="BH548" s="562"/>
      <c r="BI548" s="131" t="str">
        <f t="shared" si="341"/>
        <v/>
      </c>
      <c r="BJ548" s="131" t="str">
        <f t="shared" si="342"/>
        <v>NO</v>
      </c>
      <c r="BK548" s="237">
        <f t="shared" si="343"/>
        <v>0</v>
      </c>
      <c r="BL548" s="237">
        <f t="shared" si="344"/>
        <v>0</v>
      </c>
      <c r="BM548" s="237">
        <f t="shared" si="345"/>
        <v>1</v>
      </c>
      <c r="BN548" s="237">
        <f t="shared" si="346"/>
        <v>1</v>
      </c>
      <c r="BO548" s="237">
        <f t="shared" si="347"/>
        <v>0</v>
      </c>
      <c r="BP548" s="244">
        <f t="shared" si="348"/>
        <v>2</v>
      </c>
      <c r="BQ548" s="247">
        <f t="shared" si="335"/>
        <v>0</v>
      </c>
      <c r="BR548" s="249"/>
      <c r="BS548" s="555"/>
    </row>
    <row r="549" spans="1:71" ht="21.75" customHeight="1" thickBot="1" x14ac:dyDescent="0.3">
      <c r="A549" s="188"/>
      <c r="B549" s="130">
        <v>19</v>
      </c>
      <c r="C549" s="563" t="s">
        <v>436</v>
      </c>
      <c r="D549" s="564"/>
      <c r="E549" s="565"/>
      <c r="F549" s="134"/>
      <c r="G549" s="135" t="s">
        <v>435</v>
      </c>
      <c r="H549">
        <f>IF(F549="SI",1,0)</f>
        <v>0</v>
      </c>
      <c r="I549">
        <f>IF(G549="SI",1,0)</f>
        <v>0</v>
      </c>
      <c r="J549" s="117"/>
      <c r="K549" s="555"/>
      <c r="L549" s="188"/>
      <c r="M549" s="130">
        <v>19</v>
      </c>
      <c r="N549" s="563" t="s">
        <v>436</v>
      </c>
      <c r="O549" s="564"/>
      <c r="P549" s="565"/>
      <c r="Q549" s="134"/>
      <c r="R549" s="135"/>
      <c r="S549">
        <f t="shared" si="325"/>
        <v>0</v>
      </c>
      <c r="T549">
        <f>IF(R549="SI",1,0)</f>
        <v>0</v>
      </c>
      <c r="U549" s="117"/>
      <c r="V549" s="555"/>
      <c r="W549" s="188"/>
      <c r="X549" s="130">
        <v>19</v>
      </c>
      <c r="Y549" s="563" t="s">
        <v>436</v>
      </c>
      <c r="Z549" s="564"/>
      <c r="AA549" s="565"/>
      <c r="AB549" s="134"/>
      <c r="AC549" s="135" t="s">
        <v>435</v>
      </c>
      <c r="AD549">
        <f t="shared" si="326"/>
        <v>0</v>
      </c>
      <c r="AE549">
        <f>IF(AC549="SI",1,0)</f>
        <v>0</v>
      </c>
      <c r="AF549" s="117"/>
      <c r="AG549" s="555"/>
      <c r="AH549" s="188"/>
      <c r="AI549" s="130">
        <v>19</v>
      </c>
      <c r="AJ549" s="563" t="s">
        <v>436</v>
      </c>
      <c r="AK549" s="564"/>
      <c r="AL549" s="565"/>
      <c r="AM549" s="134" t="s">
        <v>434</v>
      </c>
      <c r="AN549" s="135"/>
      <c r="AO549">
        <f t="shared" si="327"/>
        <v>1</v>
      </c>
      <c r="AP549">
        <f>IF(AN549="SI",1,0)</f>
        <v>0</v>
      </c>
      <c r="AQ549" s="117"/>
      <c r="AR549" s="555"/>
      <c r="AS549" s="188"/>
      <c r="AT549" s="130">
        <v>19</v>
      </c>
      <c r="AU549" s="563" t="s">
        <v>436</v>
      </c>
      <c r="AV549" s="564"/>
      <c r="AW549" s="565"/>
      <c r="AX549" s="134"/>
      <c r="AY549" s="135" t="s">
        <v>435</v>
      </c>
      <c r="AZ549">
        <f t="shared" si="328"/>
        <v>0</v>
      </c>
      <c r="BA549">
        <f>IF(AY549="SI",1,0)</f>
        <v>0</v>
      </c>
      <c r="BB549" s="117"/>
      <c r="BC549" s="555"/>
      <c r="BD549" s="236"/>
      <c r="BE549" s="130">
        <v>19</v>
      </c>
      <c r="BF549" s="563" t="s">
        <v>436</v>
      </c>
      <c r="BG549" s="564"/>
      <c r="BH549" s="565"/>
      <c r="BI549" s="131" t="str">
        <f t="shared" si="341"/>
        <v/>
      </c>
      <c r="BJ549" s="131" t="str">
        <f t="shared" si="342"/>
        <v>NO</v>
      </c>
      <c r="BK549" s="237">
        <f t="shared" si="343"/>
        <v>0</v>
      </c>
      <c r="BL549" s="237">
        <f t="shared" si="344"/>
        <v>0</v>
      </c>
      <c r="BM549" s="237">
        <f t="shared" si="345"/>
        <v>0</v>
      </c>
      <c r="BN549" s="237">
        <f t="shared" si="346"/>
        <v>1</v>
      </c>
      <c r="BO549" s="237">
        <f t="shared" si="347"/>
        <v>0</v>
      </c>
      <c r="BP549" s="244">
        <f t="shared" si="348"/>
        <v>1</v>
      </c>
      <c r="BQ549" s="247">
        <f t="shared" si="335"/>
        <v>0</v>
      </c>
      <c r="BR549" s="249"/>
      <c r="BS549" s="555"/>
    </row>
    <row r="550" spans="1:71" x14ac:dyDescent="0.25">
      <c r="A550" s="188"/>
      <c r="B550" s="116"/>
      <c r="C550" s="116"/>
      <c r="D550" s="116"/>
      <c r="E550" s="116"/>
      <c r="F550" s="116"/>
      <c r="G550" s="116"/>
      <c r="H550" s="116"/>
      <c r="I550" s="116"/>
      <c r="J550" s="117"/>
      <c r="K550" s="555"/>
      <c r="L550" s="188"/>
      <c r="M550" s="116"/>
      <c r="N550" s="116"/>
      <c r="O550" s="116"/>
      <c r="P550" s="116"/>
      <c r="Q550" s="116"/>
      <c r="R550" s="116"/>
      <c r="S550" s="116"/>
      <c r="T550" s="116"/>
      <c r="U550" s="117"/>
      <c r="V550" s="555"/>
      <c r="W550" s="188"/>
      <c r="X550" s="116"/>
      <c r="Y550" s="116"/>
      <c r="Z550" s="116"/>
      <c r="AA550" s="116"/>
      <c r="AB550" s="116"/>
      <c r="AC550" s="116"/>
      <c r="AD550" s="116"/>
      <c r="AE550" s="116"/>
      <c r="AF550" s="117"/>
      <c r="AG550" s="555"/>
      <c r="AH550" s="188"/>
      <c r="AI550" s="116"/>
      <c r="AJ550" s="116"/>
      <c r="AK550" s="116"/>
      <c r="AL550" s="116"/>
      <c r="AM550" s="116"/>
      <c r="AN550" s="116"/>
      <c r="AO550" s="116"/>
      <c r="AP550" s="116"/>
      <c r="AQ550" s="117"/>
      <c r="AR550" s="555"/>
      <c r="AS550" s="188"/>
      <c r="AT550" s="116"/>
      <c r="AU550" s="116"/>
      <c r="AV550" s="116"/>
      <c r="AW550" s="116"/>
      <c r="AX550" s="116"/>
      <c r="AY550" s="116"/>
      <c r="AZ550" s="116"/>
      <c r="BA550" s="116"/>
      <c r="BB550" s="117"/>
      <c r="BC550" s="555"/>
      <c r="BD550" s="236"/>
      <c r="BE550" s="237"/>
      <c r="BF550" s="237"/>
      <c r="BG550" s="237"/>
      <c r="BH550" s="237"/>
      <c r="BI550" s="237"/>
      <c r="BJ550" s="237"/>
      <c r="BK550" s="237"/>
      <c r="BL550" s="237"/>
      <c r="BM550" s="237"/>
      <c r="BN550" s="237"/>
      <c r="BO550" s="237"/>
      <c r="BP550" s="238"/>
      <c r="BQ550" s="248"/>
      <c r="BR550" s="249"/>
      <c r="BS550" s="555"/>
    </row>
    <row r="551" spans="1:71" ht="15.75" thickBot="1" x14ac:dyDescent="0.3">
      <c r="A551" s="188"/>
      <c r="B551" s="116"/>
      <c r="C551" s="116"/>
      <c r="D551" s="116"/>
      <c r="E551" s="116"/>
      <c r="F551" s="116"/>
      <c r="G551" s="116"/>
      <c r="H551" s="116"/>
      <c r="I551" s="116"/>
      <c r="J551" s="117"/>
      <c r="K551" s="555"/>
      <c r="L551" s="188"/>
      <c r="M551" s="116"/>
      <c r="N551" s="116"/>
      <c r="O551" s="116"/>
      <c r="P551" s="116"/>
      <c r="Q551" s="116"/>
      <c r="R551" s="116"/>
      <c r="S551" s="116"/>
      <c r="T551" s="116"/>
      <c r="U551" s="117"/>
      <c r="V551" s="555"/>
      <c r="W551" s="188"/>
      <c r="X551" s="116"/>
      <c r="Y551" s="116"/>
      <c r="Z551" s="116"/>
      <c r="AA551" s="116"/>
      <c r="AB551" s="116"/>
      <c r="AC551" s="116"/>
      <c r="AD551" s="116"/>
      <c r="AE551" s="116"/>
      <c r="AF551" s="117"/>
      <c r="AG551" s="555"/>
      <c r="AH551" s="188"/>
      <c r="AI551" s="116"/>
      <c r="AJ551" s="116"/>
      <c r="AK551" s="116"/>
      <c r="AL551" s="116"/>
      <c r="AM551" s="116"/>
      <c r="AN551" s="116"/>
      <c r="AO551" s="116"/>
      <c r="AP551" s="116"/>
      <c r="AQ551" s="117"/>
      <c r="AR551" s="555"/>
      <c r="AS551" s="188"/>
      <c r="AT551" s="116"/>
      <c r="AU551" s="116"/>
      <c r="AV551" s="116"/>
      <c r="AW551" s="116"/>
      <c r="AX551" s="116"/>
      <c r="AY551" s="116"/>
      <c r="AZ551" s="116"/>
      <c r="BA551" s="116"/>
      <c r="BB551" s="117"/>
      <c r="BC551" s="555"/>
      <c r="BD551" s="236"/>
      <c r="BE551" s="237"/>
      <c r="BF551" s="237"/>
      <c r="BG551" s="237"/>
      <c r="BH551" s="237"/>
      <c r="BI551" s="237"/>
      <c r="BJ551" s="237"/>
      <c r="BK551" s="237"/>
      <c r="BL551" s="237"/>
      <c r="BM551" s="237"/>
      <c r="BN551" s="237"/>
      <c r="BO551" s="237"/>
      <c r="BP551" s="238"/>
      <c r="BQ551" s="248"/>
      <c r="BR551" s="249"/>
      <c r="BS551" s="555"/>
    </row>
    <row r="552" spans="1:71" s="186" customFormat="1" ht="30.75" thickBot="1" x14ac:dyDescent="0.3">
      <c r="A552" s="188"/>
      <c r="B552" s="116"/>
      <c r="C552" s="120" t="s">
        <v>425</v>
      </c>
      <c r="D552" s="566">
        <f>IF(F546="SI",19,SUM(H531:H549))</f>
        <v>11</v>
      </c>
      <c r="E552" s="567"/>
      <c r="F552" s="568"/>
      <c r="G552" s="116"/>
      <c r="H552"/>
      <c r="I552"/>
      <c r="J552" s="117"/>
      <c r="K552" s="555"/>
      <c r="L552" s="188"/>
      <c r="M552" s="116"/>
      <c r="N552" s="120" t="s">
        <v>425</v>
      </c>
      <c r="O552" s="566">
        <f>IF(Q546="SI",19,SUM(S531:S549))</f>
        <v>0</v>
      </c>
      <c r="P552" s="567"/>
      <c r="Q552" s="568"/>
      <c r="R552" s="116"/>
      <c r="S552"/>
      <c r="T552"/>
      <c r="U552" s="117"/>
      <c r="V552" s="555"/>
      <c r="W552" s="188"/>
      <c r="X552" s="116"/>
      <c r="Y552" s="120" t="s">
        <v>425</v>
      </c>
      <c r="Z552" s="566">
        <f>IF(AB546="SI",19,SUM(AD531:AD549))</f>
        <v>17</v>
      </c>
      <c r="AA552" s="567"/>
      <c r="AB552" s="568"/>
      <c r="AC552" s="116"/>
      <c r="AD552"/>
      <c r="AE552"/>
      <c r="AF552" s="117"/>
      <c r="AG552" s="555"/>
      <c r="AH552" s="188"/>
      <c r="AI552" s="116"/>
      <c r="AJ552" s="120" t="s">
        <v>425</v>
      </c>
      <c r="AK552" s="566">
        <f>IF(AM546="SI",19,SUM(AO531:AO549))</f>
        <v>13</v>
      </c>
      <c r="AL552" s="567"/>
      <c r="AM552" s="568"/>
      <c r="AN552" s="116"/>
      <c r="AO552"/>
      <c r="AP552"/>
      <c r="AQ552" s="117"/>
      <c r="AR552" s="555"/>
      <c r="AS552" s="188"/>
      <c r="AT552" s="116"/>
      <c r="AU552" s="120" t="s">
        <v>425</v>
      </c>
      <c r="AV552" s="566">
        <f>IF(AX546="SI",19,SUM(AZ531:AZ549))</f>
        <v>9</v>
      </c>
      <c r="AW552" s="567"/>
      <c r="AX552" s="568"/>
      <c r="AY552" s="116"/>
      <c r="AZ552"/>
      <c r="BA552"/>
      <c r="BB552" s="117"/>
      <c r="BC552" s="555"/>
      <c r="BD552" s="236"/>
      <c r="BE552" s="237"/>
      <c r="BF552" s="120" t="s">
        <v>425</v>
      </c>
      <c r="BG552" s="566">
        <f>IF(BI546="SI",19,SUM(BQ531:BQ549))</f>
        <v>12</v>
      </c>
      <c r="BH552" s="567"/>
      <c r="BI552" s="568"/>
      <c r="BJ552" s="237"/>
      <c r="BK552" s="237"/>
      <c r="BL552" s="237"/>
      <c r="BM552" s="237"/>
      <c r="BN552" s="237"/>
      <c r="BO552" s="237"/>
      <c r="BP552" s="238"/>
      <c r="BQ552" s="248"/>
      <c r="BR552" s="249"/>
      <c r="BS552" s="555"/>
    </row>
    <row r="553" spans="1:71" s="186" customFormat="1" ht="30.75" thickBot="1" x14ac:dyDescent="0.3">
      <c r="A553" s="188"/>
      <c r="B553" s="116"/>
      <c r="C553" s="121" t="s">
        <v>437</v>
      </c>
      <c r="D553" s="144" t="s">
        <v>23</v>
      </c>
      <c r="E553" s="145" t="s">
        <v>22</v>
      </c>
      <c r="F553" s="146" t="s">
        <v>25</v>
      </c>
      <c r="G553" s="116"/>
      <c r="H553"/>
      <c r="I553"/>
      <c r="J553" s="117"/>
      <c r="K553" s="555"/>
      <c r="L553" s="188"/>
      <c r="M553" s="116"/>
      <c r="N553" s="121" t="s">
        <v>437</v>
      </c>
      <c r="O553" s="144" t="s">
        <v>23</v>
      </c>
      <c r="P553" s="145" t="s">
        <v>22</v>
      </c>
      <c r="Q553" s="146" t="s">
        <v>25</v>
      </c>
      <c r="R553" s="116"/>
      <c r="S553"/>
      <c r="T553"/>
      <c r="U553" s="117"/>
      <c r="V553" s="555"/>
      <c r="W553" s="188"/>
      <c r="X553" s="116"/>
      <c r="Y553" s="121" t="s">
        <v>437</v>
      </c>
      <c r="Z553" s="144" t="s">
        <v>23</v>
      </c>
      <c r="AA553" s="145" t="s">
        <v>22</v>
      </c>
      <c r="AB553" s="146" t="s">
        <v>25</v>
      </c>
      <c r="AC553" s="116"/>
      <c r="AD553"/>
      <c r="AE553"/>
      <c r="AF553" s="117"/>
      <c r="AG553" s="555"/>
      <c r="AH553" s="188"/>
      <c r="AI553" s="116"/>
      <c r="AJ553" s="121" t="s">
        <v>437</v>
      </c>
      <c r="AK553" s="144" t="s">
        <v>23</v>
      </c>
      <c r="AL553" s="145" t="s">
        <v>22</v>
      </c>
      <c r="AM553" s="146" t="s">
        <v>25</v>
      </c>
      <c r="AN553" s="116"/>
      <c r="AO553"/>
      <c r="AP553"/>
      <c r="AQ553" s="117"/>
      <c r="AR553" s="555"/>
      <c r="AS553" s="188"/>
      <c r="AT553" s="116"/>
      <c r="AU553" s="121" t="s">
        <v>437</v>
      </c>
      <c r="AV553" s="144" t="s">
        <v>23</v>
      </c>
      <c r="AW553" s="145" t="s">
        <v>22</v>
      </c>
      <c r="AX553" s="146" t="s">
        <v>25</v>
      </c>
      <c r="AY553" s="116"/>
      <c r="AZ553"/>
      <c r="BA553"/>
      <c r="BB553" s="117"/>
      <c r="BC553" s="555"/>
      <c r="BD553" s="236"/>
      <c r="BE553" s="237"/>
      <c r="BF553" s="121" t="s">
        <v>437</v>
      </c>
      <c r="BG553" s="144" t="s">
        <v>23</v>
      </c>
      <c r="BH553" s="145" t="s">
        <v>22</v>
      </c>
      <c r="BI553" s="146" t="s">
        <v>25</v>
      </c>
      <c r="BJ553" s="237"/>
      <c r="BK553" s="237"/>
      <c r="BL553" s="237"/>
      <c r="BM553" s="237"/>
      <c r="BN553" s="237"/>
      <c r="BO553" s="237"/>
      <c r="BP553" s="238"/>
      <c r="BQ553" s="248"/>
      <c r="BR553" s="249"/>
      <c r="BS553" s="555"/>
    </row>
    <row r="554" spans="1:71" s="186" customFormat="1" ht="30.75" thickBot="1" x14ac:dyDescent="0.3">
      <c r="A554" s="188"/>
      <c r="B554" s="116"/>
      <c r="C554" s="121" t="s">
        <v>426</v>
      </c>
      <c r="D554" s="122" t="s">
        <v>427</v>
      </c>
      <c r="E554" s="119" t="s">
        <v>428</v>
      </c>
      <c r="F554" s="122" t="s">
        <v>438</v>
      </c>
      <c r="G554" s="116"/>
      <c r="H554"/>
      <c r="I554"/>
      <c r="J554" s="117"/>
      <c r="K554" s="555"/>
      <c r="L554" s="188"/>
      <c r="M554" s="116"/>
      <c r="N554" s="121" t="s">
        <v>426</v>
      </c>
      <c r="O554" s="122" t="s">
        <v>427</v>
      </c>
      <c r="P554" s="119" t="s">
        <v>428</v>
      </c>
      <c r="Q554" s="122" t="s">
        <v>438</v>
      </c>
      <c r="R554" s="116"/>
      <c r="S554"/>
      <c r="T554"/>
      <c r="U554" s="117"/>
      <c r="V554" s="555"/>
      <c r="W554" s="188"/>
      <c r="X554" s="116"/>
      <c r="Y554" s="121" t="s">
        <v>426</v>
      </c>
      <c r="Z554" s="122" t="s">
        <v>427</v>
      </c>
      <c r="AA554" s="119" t="s">
        <v>428</v>
      </c>
      <c r="AB554" s="122" t="s">
        <v>438</v>
      </c>
      <c r="AC554" s="116"/>
      <c r="AD554"/>
      <c r="AE554"/>
      <c r="AF554" s="117"/>
      <c r="AG554" s="555"/>
      <c r="AH554" s="188"/>
      <c r="AI554" s="116"/>
      <c r="AJ554" s="121" t="s">
        <v>426</v>
      </c>
      <c r="AK554" s="122" t="s">
        <v>427</v>
      </c>
      <c r="AL554" s="119" t="s">
        <v>428</v>
      </c>
      <c r="AM554" s="122" t="s">
        <v>438</v>
      </c>
      <c r="AN554" s="116"/>
      <c r="AO554"/>
      <c r="AP554"/>
      <c r="AQ554" s="117"/>
      <c r="AR554" s="555"/>
      <c r="AS554" s="188"/>
      <c r="AT554" s="116"/>
      <c r="AU554" s="121" t="s">
        <v>426</v>
      </c>
      <c r="AV554" s="122" t="s">
        <v>427</v>
      </c>
      <c r="AW554" s="119" t="s">
        <v>428</v>
      </c>
      <c r="AX554" s="122" t="s">
        <v>438</v>
      </c>
      <c r="AY554" s="116"/>
      <c r="AZ554"/>
      <c r="BA554"/>
      <c r="BB554" s="117"/>
      <c r="BC554" s="555"/>
      <c r="BD554" s="236"/>
      <c r="BE554" s="237"/>
      <c r="BF554" s="121" t="s">
        <v>426</v>
      </c>
      <c r="BG554" s="122" t="s">
        <v>427</v>
      </c>
      <c r="BH554" s="119" t="s">
        <v>428</v>
      </c>
      <c r="BI554" s="122" t="s">
        <v>438</v>
      </c>
      <c r="BJ554" s="237"/>
      <c r="BK554" s="237"/>
      <c r="BL554" s="237"/>
      <c r="BM554" s="237"/>
      <c r="BN554" s="237"/>
      <c r="BO554" s="237"/>
      <c r="BP554" s="238"/>
      <c r="BQ554" s="248"/>
      <c r="BR554" s="249"/>
      <c r="BS554" s="555"/>
    </row>
    <row r="555" spans="1:71" s="186" customFormat="1" x14ac:dyDescent="0.25">
      <c r="A555" s="188"/>
      <c r="B555" s="116"/>
      <c r="C555" s="116"/>
      <c r="D555" s="116"/>
      <c r="E555" s="116"/>
      <c r="F555" s="116"/>
      <c r="G555" s="116"/>
      <c r="H555"/>
      <c r="I555"/>
      <c r="J555" s="117"/>
      <c r="K555" s="555"/>
      <c r="L555" s="188"/>
      <c r="M555" s="116"/>
      <c r="N555" s="116"/>
      <c r="O555" s="116"/>
      <c r="P555" s="116"/>
      <c r="Q555" s="116"/>
      <c r="R555" s="116"/>
      <c r="S555"/>
      <c r="T555"/>
      <c r="U555" s="117"/>
      <c r="V555" s="555"/>
      <c r="W555" s="188"/>
      <c r="X555" s="116"/>
      <c r="Y555" s="116"/>
      <c r="Z555" s="116"/>
      <c r="AA555" s="116"/>
      <c r="AB555" s="116"/>
      <c r="AC555" s="116"/>
      <c r="AD555"/>
      <c r="AE555"/>
      <c r="AF555" s="117"/>
      <c r="AG555" s="555"/>
      <c r="AH555" s="188"/>
      <c r="AI555" s="116"/>
      <c r="AJ555" s="116"/>
      <c r="AK555" s="116"/>
      <c r="AL555" s="116"/>
      <c r="AM555" s="116"/>
      <c r="AN555" s="116"/>
      <c r="AO555"/>
      <c r="AP555"/>
      <c r="AQ555" s="117"/>
      <c r="AR555" s="555"/>
      <c r="AS555" s="188"/>
      <c r="AT555" s="116"/>
      <c r="AU555" s="116"/>
      <c r="AV555" s="116"/>
      <c r="AW555" s="116"/>
      <c r="AX555" s="116"/>
      <c r="AY555" s="116"/>
      <c r="AZ555"/>
      <c r="BA555"/>
      <c r="BB555" s="117"/>
      <c r="BC555" s="555"/>
      <c r="BD555" s="236"/>
      <c r="BE555" s="237"/>
      <c r="BF555" s="237"/>
      <c r="BG555" s="237"/>
      <c r="BH555" s="237"/>
      <c r="BI555" s="237"/>
      <c r="BJ555" s="237"/>
      <c r="BK555" s="237"/>
      <c r="BL555" s="237"/>
      <c r="BM555" s="237"/>
      <c r="BN555" s="237"/>
      <c r="BO555" s="237"/>
      <c r="BP555" s="238"/>
      <c r="BQ555" s="248"/>
      <c r="BR555" s="249"/>
      <c r="BS555" s="555"/>
    </row>
    <row r="556" spans="1:71" s="186" customFormat="1" x14ac:dyDescent="0.25">
      <c r="A556" s="188"/>
      <c r="B556" s="116"/>
      <c r="C556" s="116"/>
      <c r="D556" s="116"/>
      <c r="E556" s="116"/>
      <c r="F556" s="116"/>
      <c r="G556" s="116"/>
      <c r="H556"/>
      <c r="I556"/>
      <c r="J556" s="117"/>
      <c r="K556" s="555"/>
      <c r="L556" s="188"/>
      <c r="M556" s="116"/>
      <c r="N556" s="116"/>
      <c r="O556" s="116"/>
      <c r="P556" s="116"/>
      <c r="Q556" s="116"/>
      <c r="R556" s="116"/>
      <c r="S556"/>
      <c r="T556"/>
      <c r="U556" s="117"/>
      <c r="V556" s="555"/>
      <c r="W556" s="188"/>
      <c r="X556" s="116"/>
      <c r="Y556" s="116"/>
      <c r="Z556" s="116"/>
      <c r="AA556" s="116"/>
      <c r="AB556" s="116"/>
      <c r="AC556" s="116"/>
      <c r="AD556"/>
      <c r="AE556"/>
      <c r="AF556" s="117"/>
      <c r="AG556" s="555"/>
      <c r="AH556" s="188"/>
      <c r="AI556" s="116"/>
      <c r="AJ556" s="116"/>
      <c r="AK556" s="116"/>
      <c r="AL556" s="116"/>
      <c r="AM556" s="116"/>
      <c r="AN556" s="116"/>
      <c r="AO556"/>
      <c r="AP556"/>
      <c r="AQ556" s="117"/>
      <c r="AR556" s="555"/>
      <c r="AS556" s="188"/>
      <c r="AT556" s="116"/>
      <c r="AU556" s="116"/>
      <c r="AV556" s="116"/>
      <c r="AW556" s="116"/>
      <c r="AX556" s="116"/>
      <c r="AY556" s="116"/>
      <c r="AZ556"/>
      <c r="BA556"/>
      <c r="BB556" s="117"/>
      <c r="BC556" s="555"/>
      <c r="BD556" s="236"/>
      <c r="BE556" s="237"/>
      <c r="BF556" s="237"/>
      <c r="BG556" s="237"/>
      <c r="BH556" s="237"/>
      <c r="BI556" s="237"/>
      <c r="BJ556" s="237"/>
      <c r="BK556" s="237"/>
      <c r="BL556" s="237"/>
      <c r="BM556" s="237"/>
      <c r="BN556" s="237"/>
      <c r="BO556" s="237"/>
      <c r="BP556" s="238"/>
      <c r="BQ556" s="248"/>
      <c r="BR556" s="249"/>
      <c r="BS556" s="555"/>
    </row>
    <row r="557" spans="1:71" s="186" customFormat="1" x14ac:dyDescent="0.25">
      <c r="A557" s="188"/>
      <c r="B557" s="116" t="s">
        <v>600</v>
      </c>
      <c r="C557" s="116"/>
      <c r="D557" s="116"/>
      <c r="E557" s="123" t="s">
        <v>604</v>
      </c>
      <c r="F557" s="123"/>
      <c r="G557" s="116"/>
      <c r="H557"/>
      <c r="I557"/>
      <c r="J557" s="117"/>
      <c r="K557" s="555"/>
      <c r="L557" s="188"/>
      <c r="M557" s="116"/>
      <c r="N557" s="116"/>
      <c r="O557" s="116"/>
      <c r="P557" s="123"/>
      <c r="Q557" s="123"/>
      <c r="R557" s="116"/>
      <c r="S557"/>
      <c r="T557"/>
      <c r="U557" s="117"/>
      <c r="V557" s="555"/>
      <c r="W557" s="188"/>
      <c r="X557" s="116"/>
      <c r="Y557" s="116"/>
      <c r="Z557" s="116"/>
      <c r="AA557" s="123"/>
      <c r="AB557" s="123"/>
      <c r="AC557" s="116"/>
      <c r="AD557"/>
      <c r="AE557"/>
      <c r="AF557" s="117"/>
      <c r="AG557" s="555"/>
      <c r="AH557" s="188"/>
      <c r="AI557" s="116"/>
      <c r="AJ557" s="116"/>
      <c r="AK557" s="116"/>
      <c r="AL557" s="123"/>
      <c r="AM557" s="123"/>
      <c r="AN557" s="116"/>
      <c r="AO557"/>
      <c r="AP557"/>
      <c r="AQ557" s="117"/>
      <c r="AR557" s="555"/>
      <c r="AS557" s="188"/>
      <c r="AT557" s="116"/>
      <c r="AU557" s="116"/>
      <c r="AV557" s="116"/>
      <c r="AW557" s="123"/>
      <c r="AX557" s="123"/>
      <c r="AY557" s="116"/>
      <c r="AZ557"/>
      <c r="BA557"/>
      <c r="BB557" s="117"/>
      <c r="BC557" s="555"/>
      <c r="BD557" s="236"/>
      <c r="BE557" s="237"/>
      <c r="BF557" s="237"/>
      <c r="BG557" s="237"/>
      <c r="BH557" s="239"/>
      <c r="BI557" s="239"/>
      <c r="BJ557" s="237"/>
      <c r="BK557" s="237"/>
      <c r="BL557" s="237"/>
      <c r="BM557" s="237"/>
      <c r="BN557" s="237"/>
      <c r="BO557" s="237"/>
      <c r="BP557" s="238"/>
      <c r="BQ557" s="248"/>
      <c r="BR557" s="249"/>
      <c r="BS557" s="555"/>
    </row>
    <row r="558" spans="1:71" s="186" customFormat="1" ht="18.75" x14ac:dyDescent="0.3">
      <c r="A558" s="188"/>
      <c r="B558" s="124" t="s">
        <v>358</v>
      </c>
      <c r="C558" s="124"/>
      <c r="D558" s="125"/>
      <c r="E558" s="125" t="s">
        <v>603</v>
      </c>
      <c r="F558" s="125"/>
      <c r="G558" s="116"/>
      <c r="H558"/>
      <c r="I558"/>
      <c r="J558" s="117"/>
      <c r="K558" s="555"/>
      <c r="L558" s="188"/>
      <c r="M558" s="124" t="s">
        <v>358</v>
      </c>
      <c r="N558" s="124"/>
      <c r="O558" s="125"/>
      <c r="P558" s="125" t="s">
        <v>359</v>
      </c>
      <c r="Q558" s="125"/>
      <c r="R558" s="116"/>
      <c r="S558"/>
      <c r="T558"/>
      <c r="U558" s="117"/>
      <c r="V558" s="555"/>
      <c r="W558" s="188"/>
      <c r="X558" s="124" t="s">
        <v>358</v>
      </c>
      <c r="Y558" s="124"/>
      <c r="Z558" s="125"/>
      <c r="AA558" s="125" t="s">
        <v>359</v>
      </c>
      <c r="AB558" s="125"/>
      <c r="AC558" s="116"/>
      <c r="AD558"/>
      <c r="AE558"/>
      <c r="AF558" s="117"/>
      <c r="AG558" s="555"/>
      <c r="AH558" s="188"/>
      <c r="AI558" s="124" t="s">
        <v>358</v>
      </c>
      <c r="AJ558" s="124"/>
      <c r="AK558" s="125"/>
      <c r="AL558" s="125" t="s">
        <v>359</v>
      </c>
      <c r="AM558" s="125"/>
      <c r="AN558" s="116"/>
      <c r="AO558"/>
      <c r="AP558"/>
      <c r="AQ558" s="117"/>
      <c r="AR558" s="555"/>
      <c r="AS558" s="188"/>
      <c r="AT558" s="124" t="s">
        <v>358</v>
      </c>
      <c r="AU558" s="124"/>
      <c r="AV558" s="125"/>
      <c r="AW558" s="125" t="s">
        <v>359</v>
      </c>
      <c r="AX558" s="125"/>
      <c r="AY558" s="116"/>
      <c r="AZ558"/>
      <c r="BA558"/>
      <c r="BB558" s="117"/>
      <c r="BC558" s="555"/>
      <c r="BD558" s="236"/>
      <c r="BE558" s="240" t="s">
        <v>358</v>
      </c>
      <c r="BF558" s="240"/>
      <c r="BG558" s="241"/>
      <c r="BH558" s="241" t="s">
        <v>359</v>
      </c>
      <c r="BI558" s="241"/>
      <c r="BJ558" s="237"/>
      <c r="BK558" s="237"/>
      <c r="BL558" s="237"/>
      <c r="BM558" s="237"/>
      <c r="BN558" s="237"/>
      <c r="BO558" s="237"/>
      <c r="BP558" s="238"/>
      <c r="BQ558" s="248"/>
      <c r="BR558" s="249"/>
      <c r="BS558" s="555"/>
    </row>
    <row r="559" spans="1:71" s="186" customFormat="1" x14ac:dyDescent="0.25">
      <c r="A559" s="188"/>
      <c r="B559" s="116"/>
      <c r="C559" s="116"/>
      <c r="D559" s="116"/>
      <c r="E559" s="116"/>
      <c r="F559" s="116"/>
      <c r="G559" s="116"/>
      <c r="H559" s="116"/>
      <c r="I559" s="116"/>
      <c r="J559" s="117"/>
      <c r="K559" s="555"/>
      <c r="L559" s="188"/>
      <c r="M559" s="116"/>
      <c r="N559" s="116"/>
      <c r="O559" s="116"/>
      <c r="P559" s="116"/>
      <c r="Q559" s="116"/>
      <c r="R559" s="116"/>
      <c r="S559" s="116"/>
      <c r="T559" s="116"/>
      <c r="U559" s="117"/>
      <c r="V559" s="555"/>
      <c r="W559" s="188"/>
      <c r="X559" s="116"/>
      <c r="Y559" s="116"/>
      <c r="Z559" s="116"/>
      <c r="AA559" s="116"/>
      <c r="AB559" s="116"/>
      <c r="AC559" s="116"/>
      <c r="AD559" s="116"/>
      <c r="AE559" s="116"/>
      <c r="AF559" s="117"/>
      <c r="AG559" s="555"/>
      <c r="AH559" s="188"/>
      <c r="AI559" s="116"/>
      <c r="AJ559" s="116"/>
      <c r="AK559" s="116"/>
      <c r="AL559" s="116"/>
      <c r="AM559" s="116"/>
      <c r="AN559" s="116"/>
      <c r="AO559" s="116"/>
      <c r="AP559" s="116"/>
      <c r="AQ559" s="117"/>
      <c r="AR559" s="555"/>
      <c r="AS559" s="188"/>
      <c r="AT559" s="116"/>
      <c r="AU559" s="116"/>
      <c r="AV559" s="116"/>
      <c r="AW559" s="116"/>
      <c r="AX559" s="116"/>
      <c r="AY559" s="116"/>
      <c r="AZ559" s="116"/>
      <c r="BA559" s="116"/>
      <c r="BB559" s="117"/>
      <c r="BC559" s="555"/>
      <c r="BD559" s="236"/>
      <c r="BE559" s="237"/>
      <c r="BF559" s="237"/>
      <c r="BG559" s="237"/>
      <c r="BH559" s="237"/>
      <c r="BI559" s="237"/>
      <c r="BJ559" s="237"/>
      <c r="BK559" s="237"/>
      <c r="BL559" s="237"/>
      <c r="BM559" s="237"/>
      <c r="BN559" s="237"/>
      <c r="BO559" s="237"/>
      <c r="BP559" s="238"/>
      <c r="BQ559" s="248"/>
      <c r="BR559" s="249"/>
      <c r="BS559" s="555"/>
    </row>
    <row r="560" spans="1:71" s="186" customFormat="1" x14ac:dyDescent="0.25">
      <c r="A560" s="558"/>
      <c r="B560" s="558"/>
      <c r="C560" s="558"/>
      <c r="D560" s="558"/>
      <c r="E560" s="558"/>
      <c r="F560" s="558"/>
      <c r="G560" s="558"/>
      <c r="H560" s="558"/>
      <c r="I560" s="558"/>
      <c r="J560" s="558"/>
      <c r="K560" s="558"/>
      <c r="L560" s="558"/>
      <c r="M560" s="558"/>
      <c r="N560" s="558"/>
      <c r="O560" s="558"/>
      <c r="P560" s="558"/>
      <c r="Q560" s="558"/>
      <c r="R560" s="558"/>
      <c r="S560" s="558"/>
      <c r="T560" s="558"/>
      <c r="U560" s="558"/>
      <c r="V560" s="558"/>
      <c r="W560" s="558"/>
      <c r="X560" s="558"/>
      <c r="Y560" s="558"/>
      <c r="Z560" s="558"/>
      <c r="AA560" s="558"/>
      <c r="AB560" s="558"/>
      <c r="AC560" s="558"/>
      <c r="AD560" s="558"/>
      <c r="AE560" s="558"/>
      <c r="AF560" s="558"/>
      <c r="AG560" s="558"/>
      <c r="AH560" s="558"/>
      <c r="AI560" s="558"/>
      <c r="AJ560" s="558"/>
      <c r="AK560" s="558"/>
      <c r="AL560" s="558"/>
      <c r="AM560" s="558"/>
      <c r="AN560" s="558"/>
      <c r="AO560" s="558"/>
      <c r="AP560" s="558"/>
      <c r="AQ560" s="558"/>
      <c r="AR560" s="558"/>
      <c r="AS560" s="558"/>
      <c r="AT560" s="558"/>
      <c r="AU560" s="558"/>
      <c r="AV560" s="558"/>
      <c r="AW560" s="558"/>
      <c r="AX560" s="558"/>
      <c r="AY560" s="558"/>
      <c r="AZ560" s="558"/>
      <c r="BA560" s="558"/>
      <c r="BB560" s="558"/>
      <c r="BC560" s="558"/>
      <c r="BD560" s="558"/>
      <c r="BE560" s="558"/>
      <c r="BF560" s="558"/>
      <c r="BG560" s="558"/>
      <c r="BH560" s="558"/>
      <c r="BI560" s="558"/>
      <c r="BJ560" s="558"/>
      <c r="BK560" s="558"/>
      <c r="BL560" s="558"/>
      <c r="BM560" s="558"/>
      <c r="BN560" s="558"/>
      <c r="BO560" s="558"/>
      <c r="BP560" s="558"/>
      <c r="BQ560" s="558"/>
      <c r="BR560" s="559"/>
      <c r="BS560" s="250"/>
    </row>
    <row r="104161" spans="16356:16356" x14ac:dyDescent="0.25">
      <c r="XEB104161" s="185" t="s">
        <v>434</v>
      </c>
    </row>
    <row r="104162" spans="16356:16356" x14ac:dyDescent="0.25">
      <c r="XEB104162" s="185" t="s">
        <v>435</v>
      </c>
    </row>
    <row r="1048160" spans="1:2" x14ac:dyDescent="0.25">
      <c r="A1048160" s="185"/>
      <c r="B1048160" s="185"/>
    </row>
    <row r="1048161" spans="1:2" x14ac:dyDescent="0.25">
      <c r="A1048161" s="185"/>
      <c r="B1048161" s="185"/>
    </row>
  </sheetData>
  <mergeCells count="3024">
    <mergeCell ref="K361:K399"/>
    <mergeCell ref="K401:K439"/>
    <mergeCell ref="K441:K479"/>
    <mergeCell ref="K481:K519"/>
    <mergeCell ref="K521:K559"/>
    <mergeCell ref="A560:K560"/>
    <mergeCell ref="A520:K520"/>
    <mergeCell ref="A360:K360"/>
    <mergeCell ref="A400:K400"/>
    <mergeCell ref="A440:K440"/>
    <mergeCell ref="A480:K480"/>
    <mergeCell ref="B325:C325"/>
    <mergeCell ref="D325:G325"/>
    <mergeCell ref="B326:C326"/>
    <mergeCell ref="D326:G326"/>
    <mergeCell ref="B329:B330"/>
    <mergeCell ref="C329:E329"/>
    <mergeCell ref="F329:G329"/>
    <mergeCell ref="C330:E330"/>
    <mergeCell ref="C338:E338"/>
    <mergeCell ref="C339:E339"/>
    <mergeCell ref="C340:E340"/>
    <mergeCell ref="C341:E341"/>
    <mergeCell ref="B363:C363"/>
    <mergeCell ref="D363:G363"/>
    <mergeCell ref="B364:C364"/>
    <mergeCell ref="D364:G364"/>
    <mergeCell ref="C333:E333"/>
    <mergeCell ref="C334:E334"/>
    <mergeCell ref="C335:E335"/>
    <mergeCell ref="C336:E336"/>
    <mergeCell ref="C349:E349"/>
    <mergeCell ref="D2:G2"/>
    <mergeCell ref="B3:C3"/>
    <mergeCell ref="D3:G3"/>
    <mergeCell ref="B4:C4"/>
    <mergeCell ref="D4:G4"/>
    <mergeCell ref="C17:E17"/>
    <mergeCell ref="C18:E18"/>
    <mergeCell ref="C19:E19"/>
    <mergeCell ref="C20:E20"/>
    <mergeCell ref="K1:K39"/>
    <mergeCell ref="A40:K40"/>
    <mergeCell ref="K41:K79"/>
    <mergeCell ref="K81:K119"/>
    <mergeCell ref="K121:K159"/>
    <mergeCell ref="K161:K199"/>
    <mergeCell ref="K201:K239"/>
    <mergeCell ref="K241:K279"/>
    <mergeCell ref="A80:K80"/>
    <mergeCell ref="A120:K120"/>
    <mergeCell ref="A160:K160"/>
    <mergeCell ref="A200:K200"/>
    <mergeCell ref="A240:K240"/>
    <mergeCell ref="B5:C5"/>
    <mergeCell ref="D5:G5"/>
    <mergeCell ref="B6:C6"/>
    <mergeCell ref="D6:G6"/>
    <mergeCell ref="B9:B10"/>
    <mergeCell ref="C9:E9"/>
    <mergeCell ref="F9:G9"/>
    <mergeCell ref="C10:E10"/>
    <mergeCell ref="B2:C2"/>
    <mergeCell ref="B43:C43"/>
    <mergeCell ref="D43:G43"/>
    <mergeCell ref="B44:C44"/>
    <mergeCell ref="D44:G44"/>
    <mergeCell ref="C23:E23"/>
    <mergeCell ref="C24:E24"/>
    <mergeCell ref="C25:E25"/>
    <mergeCell ref="C26:E26"/>
    <mergeCell ref="C27:E27"/>
    <mergeCell ref="C29:E29"/>
    <mergeCell ref="C28:E28"/>
    <mergeCell ref="D32:F32"/>
    <mergeCell ref="C21:E21"/>
    <mergeCell ref="C22:E22"/>
    <mergeCell ref="C11:E11"/>
    <mergeCell ref="C12:E12"/>
    <mergeCell ref="C13:E13"/>
    <mergeCell ref="C14:E14"/>
    <mergeCell ref="C15:E15"/>
    <mergeCell ref="C16:E16"/>
    <mergeCell ref="B42:C42"/>
    <mergeCell ref="D42:G42"/>
    <mergeCell ref="C57:E57"/>
    <mergeCell ref="C58:E58"/>
    <mergeCell ref="C59:E59"/>
    <mergeCell ref="C60:E60"/>
    <mergeCell ref="C61:E61"/>
    <mergeCell ref="C62:E62"/>
    <mergeCell ref="C51:E51"/>
    <mergeCell ref="C52:E52"/>
    <mergeCell ref="C53:E53"/>
    <mergeCell ref="C54:E54"/>
    <mergeCell ref="C55:E55"/>
    <mergeCell ref="C56:E56"/>
    <mergeCell ref="B45:C45"/>
    <mergeCell ref="D45:G45"/>
    <mergeCell ref="B46:C46"/>
    <mergeCell ref="D46:G46"/>
    <mergeCell ref="B49:B50"/>
    <mergeCell ref="C49:E49"/>
    <mergeCell ref="F49:G49"/>
    <mergeCell ref="C50:E50"/>
    <mergeCell ref="C91:E91"/>
    <mergeCell ref="C92:E92"/>
    <mergeCell ref="C93:E93"/>
    <mergeCell ref="C94:E94"/>
    <mergeCell ref="C95:E95"/>
    <mergeCell ref="B84:C84"/>
    <mergeCell ref="D84:G84"/>
    <mergeCell ref="B85:C85"/>
    <mergeCell ref="D85:G85"/>
    <mergeCell ref="C89:E89"/>
    <mergeCell ref="B82:C82"/>
    <mergeCell ref="D82:G82"/>
    <mergeCell ref="B83:C83"/>
    <mergeCell ref="D83:G83"/>
    <mergeCell ref="C63:E63"/>
    <mergeCell ref="C64:E64"/>
    <mergeCell ref="C65:E65"/>
    <mergeCell ref="C66:E66"/>
    <mergeCell ref="C67:E67"/>
    <mergeCell ref="C68:E68"/>
    <mergeCell ref="C141:E141"/>
    <mergeCell ref="C142:E142"/>
    <mergeCell ref="C143:E143"/>
    <mergeCell ref="C144:E144"/>
    <mergeCell ref="C145:E145"/>
    <mergeCell ref="C146:E146"/>
    <mergeCell ref="C135:E135"/>
    <mergeCell ref="C136:E136"/>
    <mergeCell ref="C137:E137"/>
    <mergeCell ref="C138:E138"/>
    <mergeCell ref="C139:E139"/>
    <mergeCell ref="C140:E140"/>
    <mergeCell ref="C129:E129"/>
    <mergeCell ref="C130:E130"/>
    <mergeCell ref="C131:E131"/>
    <mergeCell ref="C132:E132"/>
    <mergeCell ref="C133:E133"/>
    <mergeCell ref="C134:E134"/>
    <mergeCell ref="B202:C202"/>
    <mergeCell ref="D202:G202"/>
    <mergeCell ref="B203:C203"/>
    <mergeCell ref="D203:G203"/>
    <mergeCell ref="C180:E180"/>
    <mergeCell ref="C181:E181"/>
    <mergeCell ref="C182:E182"/>
    <mergeCell ref="C183:E183"/>
    <mergeCell ref="C184:E184"/>
    <mergeCell ref="C185:E185"/>
    <mergeCell ref="B209:B210"/>
    <mergeCell ref="F209:G209"/>
    <mergeCell ref="B162:C162"/>
    <mergeCell ref="D162:G162"/>
    <mergeCell ref="B163:C163"/>
    <mergeCell ref="D163:G163"/>
    <mergeCell ref="B166:C166"/>
    <mergeCell ref="D166:G166"/>
    <mergeCell ref="B169:B170"/>
    <mergeCell ref="F169:G169"/>
    <mergeCell ref="C186:E186"/>
    <mergeCell ref="C187:E187"/>
    <mergeCell ref="C188:E188"/>
    <mergeCell ref="C189:E189"/>
    <mergeCell ref="B204:C204"/>
    <mergeCell ref="D204:G204"/>
    <mergeCell ref="B205:C205"/>
    <mergeCell ref="D205:G205"/>
    <mergeCell ref="B206:C206"/>
    <mergeCell ref="D206:G206"/>
    <mergeCell ref="C109:E109"/>
    <mergeCell ref="B125:C125"/>
    <mergeCell ref="D125:G125"/>
    <mergeCell ref="B126:C126"/>
    <mergeCell ref="D126:G126"/>
    <mergeCell ref="B129:B130"/>
    <mergeCell ref="F129:G129"/>
    <mergeCell ref="C69:E69"/>
    <mergeCell ref="B86:C86"/>
    <mergeCell ref="D86:G86"/>
    <mergeCell ref="B89:B90"/>
    <mergeCell ref="F89:G89"/>
    <mergeCell ref="C108:E108"/>
    <mergeCell ref="B123:C123"/>
    <mergeCell ref="D123:G123"/>
    <mergeCell ref="B124:C124"/>
    <mergeCell ref="D124:G124"/>
    <mergeCell ref="B122:C122"/>
    <mergeCell ref="D122:G122"/>
    <mergeCell ref="C102:E102"/>
    <mergeCell ref="C103:E103"/>
    <mergeCell ref="C104:E104"/>
    <mergeCell ref="C105:E105"/>
    <mergeCell ref="C106:E106"/>
    <mergeCell ref="C107:E107"/>
    <mergeCell ref="C96:E96"/>
    <mergeCell ref="C97:E97"/>
    <mergeCell ref="C98:E98"/>
    <mergeCell ref="C99:E99"/>
    <mergeCell ref="C100:E100"/>
    <mergeCell ref="C101:E101"/>
    <mergeCell ref="C90:E90"/>
    <mergeCell ref="C147:E147"/>
    <mergeCell ref="C148:E148"/>
    <mergeCell ref="C149:E149"/>
    <mergeCell ref="B164:C164"/>
    <mergeCell ref="D164:G164"/>
    <mergeCell ref="B165:C165"/>
    <mergeCell ref="D165:G165"/>
    <mergeCell ref="C174:E174"/>
    <mergeCell ref="C175:E175"/>
    <mergeCell ref="C176:E176"/>
    <mergeCell ref="C177:E177"/>
    <mergeCell ref="C178:E178"/>
    <mergeCell ref="C179:E179"/>
    <mergeCell ref="C169:E169"/>
    <mergeCell ref="C170:E170"/>
    <mergeCell ref="C171:E171"/>
    <mergeCell ref="C172:E172"/>
    <mergeCell ref="C173:E173"/>
    <mergeCell ref="C219:E219"/>
    <mergeCell ref="C220:E220"/>
    <mergeCell ref="C221:E221"/>
    <mergeCell ref="C222:E222"/>
    <mergeCell ref="C223:E223"/>
    <mergeCell ref="C224:E224"/>
    <mergeCell ref="C213:E213"/>
    <mergeCell ref="C214:E214"/>
    <mergeCell ref="C215:E215"/>
    <mergeCell ref="C216:E216"/>
    <mergeCell ref="C217:E217"/>
    <mergeCell ref="C218:E218"/>
    <mergeCell ref="C209:E209"/>
    <mergeCell ref="C210:E210"/>
    <mergeCell ref="C211:E211"/>
    <mergeCell ref="C212:E212"/>
    <mergeCell ref="B245:C245"/>
    <mergeCell ref="D245:G245"/>
    <mergeCell ref="B246:C246"/>
    <mergeCell ref="D246:G246"/>
    <mergeCell ref="B249:B250"/>
    <mergeCell ref="C249:E249"/>
    <mergeCell ref="F249:G249"/>
    <mergeCell ref="C250:E250"/>
    <mergeCell ref="C229:E229"/>
    <mergeCell ref="B242:C242"/>
    <mergeCell ref="D242:G242"/>
    <mergeCell ref="B243:C243"/>
    <mergeCell ref="D243:G243"/>
    <mergeCell ref="B244:C244"/>
    <mergeCell ref="D244:G244"/>
    <mergeCell ref="C225:E225"/>
    <mergeCell ref="C226:E226"/>
    <mergeCell ref="C227:E227"/>
    <mergeCell ref="C228:E228"/>
    <mergeCell ref="C263:E263"/>
    <mergeCell ref="C264:E264"/>
    <mergeCell ref="C265:E265"/>
    <mergeCell ref="C266:E266"/>
    <mergeCell ref="C267:E267"/>
    <mergeCell ref="C268:E268"/>
    <mergeCell ref="C257:E257"/>
    <mergeCell ref="C258:E258"/>
    <mergeCell ref="C259:E259"/>
    <mergeCell ref="C260:E260"/>
    <mergeCell ref="C261:E261"/>
    <mergeCell ref="C262:E262"/>
    <mergeCell ref="C251:E251"/>
    <mergeCell ref="C252:E252"/>
    <mergeCell ref="C253:E253"/>
    <mergeCell ref="C254:E254"/>
    <mergeCell ref="C255:E255"/>
    <mergeCell ref="C256:E256"/>
    <mergeCell ref="C291:E291"/>
    <mergeCell ref="C292:E292"/>
    <mergeCell ref="C293:E293"/>
    <mergeCell ref="C294:E294"/>
    <mergeCell ref="C295:E295"/>
    <mergeCell ref="C296:E296"/>
    <mergeCell ref="B285:C285"/>
    <mergeCell ref="D285:G285"/>
    <mergeCell ref="B286:C286"/>
    <mergeCell ref="D286:G286"/>
    <mergeCell ref="B289:B290"/>
    <mergeCell ref="C289:E289"/>
    <mergeCell ref="F289:G289"/>
    <mergeCell ref="C290:E290"/>
    <mergeCell ref="C269:E269"/>
    <mergeCell ref="B282:C282"/>
    <mergeCell ref="D282:G282"/>
    <mergeCell ref="B283:C283"/>
    <mergeCell ref="D283:G283"/>
    <mergeCell ref="B284:C284"/>
    <mergeCell ref="D284:G284"/>
    <mergeCell ref="A280:K280"/>
    <mergeCell ref="C309:E309"/>
    <mergeCell ref="B322:C322"/>
    <mergeCell ref="D322:G322"/>
    <mergeCell ref="B323:C323"/>
    <mergeCell ref="D323:G323"/>
    <mergeCell ref="B324:C324"/>
    <mergeCell ref="D324:G324"/>
    <mergeCell ref="A320:K320"/>
    <mergeCell ref="C337:E337"/>
    <mergeCell ref="C303:E303"/>
    <mergeCell ref="C304:E304"/>
    <mergeCell ref="C305:E305"/>
    <mergeCell ref="C306:E306"/>
    <mergeCell ref="C307:E307"/>
    <mergeCell ref="C308:E308"/>
    <mergeCell ref="C297:E297"/>
    <mergeCell ref="C298:E298"/>
    <mergeCell ref="C299:E299"/>
    <mergeCell ref="C300:E300"/>
    <mergeCell ref="C301:E301"/>
    <mergeCell ref="C302:E302"/>
    <mergeCell ref="K281:K319"/>
    <mergeCell ref="K321:K359"/>
    <mergeCell ref="C343:E343"/>
    <mergeCell ref="C344:E344"/>
    <mergeCell ref="C345:E345"/>
    <mergeCell ref="C346:E346"/>
    <mergeCell ref="C347:E347"/>
    <mergeCell ref="C348:E348"/>
    <mergeCell ref="C342:E342"/>
    <mergeCell ref="C331:E331"/>
    <mergeCell ref="C332:E332"/>
    <mergeCell ref="B362:C362"/>
    <mergeCell ref="D362:G362"/>
    <mergeCell ref="C377:E377"/>
    <mergeCell ref="C378:E378"/>
    <mergeCell ref="C379:E379"/>
    <mergeCell ref="C380:E380"/>
    <mergeCell ref="C381:E381"/>
    <mergeCell ref="C382:E382"/>
    <mergeCell ref="C371:E371"/>
    <mergeCell ref="C372:E372"/>
    <mergeCell ref="C373:E373"/>
    <mergeCell ref="C374:E374"/>
    <mergeCell ref="C375:E375"/>
    <mergeCell ref="C376:E376"/>
    <mergeCell ref="B365:C365"/>
    <mergeCell ref="D365:G365"/>
    <mergeCell ref="B366:C366"/>
    <mergeCell ref="D366:G366"/>
    <mergeCell ref="B369:B370"/>
    <mergeCell ref="C369:E369"/>
    <mergeCell ref="F369:G369"/>
    <mergeCell ref="C370:E370"/>
    <mergeCell ref="B405:C405"/>
    <mergeCell ref="D405:G405"/>
    <mergeCell ref="B406:C406"/>
    <mergeCell ref="D406:G406"/>
    <mergeCell ref="B409:B410"/>
    <mergeCell ref="C409:E409"/>
    <mergeCell ref="F409:G409"/>
    <mergeCell ref="C410:E410"/>
    <mergeCell ref="C389:E389"/>
    <mergeCell ref="B402:C402"/>
    <mergeCell ref="D402:G402"/>
    <mergeCell ref="B403:C403"/>
    <mergeCell ref="D403:G403"/>
    <mergeCell ref="B404:C404"/>
    <mergeCell ref="D404:G404"/>
    <mergeCell ref="D392:F392"/>
    <mergeCell ref="C383:E383"/>
    <mergeCell ref="C384:E384"/>
    <mergeCell ref="C385:E385"/>
    <mergeCell ref="C386:E386"/>
    <mergeCell ref="C387:E387"/>
    <mergeCell ref="C388:E388"/>
    <mergeCell ref="C423:E423"/>
    <mergeCell ref="C424:E424"/>
    <mergeCell ref="C425:E425"/>
    <mergeCell ref="C426:E426"/>
    <mergeCell ref="C427:E427"/>
    <mergeCell ref="C428:E428"/>
    <mergeCell ref="D432:F432"/>
    <mergeCell ref="C417:E417"/>
    <mergeCell ref="C418:E418"/>
    <mergeCell ref="C419:E419"/>
    <mergeCell ref="C420:E420"/>
    <mergeCell ref="C421:E421"/>
    <mergeCell ref="C422:E422"/>
    <mergeCell ref="C411:E411"/>
    <mergeCell ref="C412:E412"/>
    <mergeCell ref="C413:E413"/>
    <mergeCell ref="C414:E414"/>
    <mergeCell ref="C415:E415"/>
    <mergeCell ref="C416:E416"/>
    <mergeCell ref="C451:E451"/>
    <mergeCell ref="C452:E452"/>
    <mergeCell ref="C453:E453"/>
    <mergeCell ref="C454:E454"/>
    <mergeCell ref="C455:E455"/>
    <mergeCell ref="C456:E456"/>
    <mergeCell ref="B445:C445"/>
    <mergeCell ref="D445:G445"/>
    <mergeCell ref="B446:C446"/>
    <mergeCell ref="D446:G446"/>
    <mergeCell ref="B449:B450"/>
    <mergeCell ref="C449:E449"/>
    <mergeCell ref="F449:G449"/>
    <mergeCell ref="C450:E450"/>
    <mergeCell ref="C429:E429"/>
    <mergeCell ref="B442:C442"/>
    <mergeCell ref="D442:G442"/>
    <mergeCell ref="B443:C443"/>
    <mergeCell ref="D443:G443"/>
    <mergeCell ref="B444:C444"/>
    <mergeCell ref="D444:G444"/>
    <mergeCell ref="C469:E469"/>
    <mergeCell ref="B482:C482"/>
    <mergeCell ref="D482:G482"/>
    <mergeCell ref="B483:C483"/>
    <mergeCell ref="D483:G483"/>
    <mergeCell ref="B484:C484"/>
    <mergeCell ref="D484:G484"/>
    <mergeCell ref="D472:F472"/>
    <mergeCell ref="C463:E463"/>
    <mergeCell ref="C464:E464"/>
    <mergeCell ref="C465:E465"/>
    <mergeCell ref="C466:E466"/>
    <mergeCell ref="C467:E467"/>
    <mergeCell ref="C468:E468"/>
    <mergeCell ref="C457:E457"/>
    <mergeCell ref="C458:E458"/>
    <mergeCell ref="C459:E459"/>
    <mergeCell ref="C460:E460"/>
    <mergeCell ref="C461:E461"/>
    <mergeCell ref="C462:E462"/>
    <mergeCell ref="C497:E497"/>
    <mergeCell ref="C498:E498"/>
    <mergeCell ref="C499:E499"/>
    <mergeCell ref="C500:E500"/>
    <mergeCell ref="C501:E501"/>
    <mergeCell ref="C502:E502"/>
    <mergeCell ref="C491:E491"/>
    <mergeCell ref="C492:E492"/>
    <mergeCell ref="C493:E493"/>
    <mergeCell ref="C494:E494"/>
    <mergeCell ref="C495:E495"/>
    <mergeCell ref="C496:E496"/>
    <mergeCell ref="B485:C485"/>
    <mergeCell ref="D485:G485"/>
    <mergeCell ref="B486:C486"/>
    <mergeCell ref="D486:G486"/>
    <mergeCell ref="B489:B490"/>
    <mergeCell ref="C489:E489"/>
    <mergeCell ref="F489:G489"/>
    <mergeCell ref="C490:E490"/>
    <mergeCell ref="B526:C526"/>
    <mergeCell ref="D526:G526"/>
    <mergeCell ref="B529:B530"/>
    <mergeCell ref="C529:E529"/>
    <mergeCell ref="F529:G529"/>
    <mergeCell ref="C530:E530"/>
    <mergeCell ref="C509:E509"/>
    <mergeCell ref="B522:C522"/>
    <mergeCell ref="D522:G522"/>
    <mergeCell ref="B523:C523"/>
    <mergeCell ref="D523:G523"/>
    <mergeCell ref="B524:C524"/>
    <mergeCell ref="D524:G524"/>
    <mergeCell ref="C503:E503"/>
    <mergeCell ref="C504:E504"/>
    <mergeCell ref="C505:E505"/>
    <mergeCell ref="C506:E506"/>
    <mergeCell ref="C507:E507"/>
    <mergeCell ref="C508:E508"/>
    <mergeCell ref="D512:F512"/>
    <mergeCell ref="N18:P18"/>
    <mergeCell ref="N19:P19"/>
    <mergeCell ref="D552:F552"/>
    <mergeCell ref="D72:F72"/>
    <mergeCell ref="D112:F112"/>
    <mergeCell ref="D152:F152"/>
    <mergeCell ref="D192:F192"/>
    <mergeCell ref="D232:F232"/>
    <mergeCell ref="D272:F272"/>
    <mergeCell ref="D312:F312"/>
    <mergeCell ref="D352:F352"/>
    <mergeCell ref="C549:E549"/>
    <mergeCell ref="C543:E543"/>
    <mergeCell ref="C544:E544"/>
    <mergeCell ref="C545:E545"/>
    <mergeCell ref="C546:E546"/>
    <mergeCell ref="C547:E547"/>
    <mergeCell ref="C548:E548"/>
    <mergeCell ref="C537:E537"/>
    <mergeCell ref="C538:E538"/>
    <mergeCell ref="C539:E539"/>
    <mergeCell ref="C540:E540"/>
    <mergeCell ref="C541:E541"/>
    <mergeCell ref="C542:E542"/>
    <mergeCell ref="C531:E531"/>
    <mergeCell ref="C532:E532"/>
    <mergeCell ref="C533:E533"/>
    <mergeCell ref="C534:E534"/>
    <mergeCell ref="C535:E535"/>
    <mergeCell ref="C536:E536"/>
    <mergeCell ref="B525:C525"/>
    <mergeCell ref="D525:G525"/>
    <mergeCell ref="N56:P56"/>
    <mergeCell ref="N20:P20"/>
    <mergeCell ref="N21:P21"/>
    <mergeCell ref="N22:P22"/>
    <mergeCell ref="N23:P23"/>
    <mergeCell ref="N24:P24"/>
    <mergeCell ref="N25:P25"/>
    <mergeCell ref="N26:P26"/>
    <mergeCell ref="N27:P27"/>
    <mergeCell ref="N28:P28"/>
    <mergeCell ref="V1:V39"/>
    <mergeCell ref="M2:N2"/>
    <mergeCell ref="O2:R2"/>
    <mergeCell ref="M3:N3"/>
    <mergeCell ref="O3:R3"/>
    <mergeCell ref="M4:N4"/>
    <mergeCell ref="O4:R4"/>
    <mergeCell ref="M5:N5"/>
    <mergeCell ref="O5:R5"/>
    <mergeCell ref="M6:N6"/>
    <mergeCell ref="O6:R6"/>
    <mergeCell ref="M9:M10"/>
    <mergeCell ref="N9:P9"/>
    <mergeCell ref="Q9:R9"/>
    <mergeCell ref="N10:P10"/>
    <mergeCell ref="N11:P11"/>
    <mergeCell ref="N12:P12"/>
    <mergeCell ref="N13:P13"/>
    <mergeCell ref="N14:P14"/>
    <mergeCell ref="N15:P15"/>
    <mergeCell ref="N16:P16"/>
    <mergeCell ref="N17:P17"/>
    <mergeCell ref="N57:P57"/>
    <mergeCell ref="N58:P58"/>
    <mergeCell ref="N59:P59"/>
    <mergeCell ref="N60:P60"/>
    <mergeCell ref="N61:P61"/>
    <mergeCell ref="N62:P62"/>
    <mergeCell ref="N63:P63"/>
    <mergeCell ref="N64:P64"/>
    <mergeCell ref="N65:P65"/>
    <mergeCell ref="N29:P29"/>
    <mergeCell ref="O32:Q32"/>
    <mergeCell ref="L40:V40"/>
    <mergeCell ref="V41:V79"/>
    <mergeCell ref="M42:N42"/>
    <mergeCell ref="O42:R42"/>
    <mergeCell ref="M43:N43"/>
    <mergeCell ref="O43:R43"/>
    <mergeCell ref="M44:N44"/>
    <mergeCell ref="O44:R44"/>
    <mergeCell ref="M45:N45"/>
    <mergeCell ref="O45:R45"/>
    <mergeCell ref="M46:N46"/>
    <mergeCell ref="O46:R46"/>
    <mergeCell ref="M49:M50"/>
    <mergeCell ref="N49:P49"/>
    <mergeCell ref="Q49:R49"/>
    <mergeCell ref="N50:P50"/>
    <mergeCell ref="N51:P51"/>
    <mergeCell ref="N52:P52"/>
    <mergeCell ref="N53:P53"/>
    <mergeCell ref="N54:P54"/>
    <mergeCell ref="N55:P55"/>
    <mergeCell ref="N66:P66"/>
    <mergeCell ref="N67:P67"/>
    <mergeCell ref="N68:P68"/>
    <mergeCell ref="N69:P69"/>
    <mergeCell ref="O72:Q72"/>
    <mergeCell ref="L80:V80"/>
    <mergeCell ref="V81:V119"/>
    <mergeCell ref="M82:N82"/>
    <mergeCell ref="O82:R82"/>
    <mergeCell ref="M83:N83"/>
    <mergeCell ref="O83:R83"/>
    <mergeCell ref="M84:N84"/>
    <mergeCell ref="O84:R84"/>
    <mergeCell ref="M85:N85"/>
    <mergeCell ref="O85:R85"/>
    <mergeCell ref="M86:N86"/>
    <mergeCell ref="O86:R86"/>
    <mergeCell ref="M89:M90"/>
    <mergeCell ref="N89:P89"/>
    <mergeCell ref="Q89:R89"/>
    <mergeCell ref="N90:P90"/>
    <mergeCell ref="N91:P91"/>
    <mergeCell ref="N92:P92"/>
    <mergeCell ref="N93:P93"/>
    <mergeCell ref="N138:P138"/>
    <mergeCell ref="N139:P139"/>
    <mergeCell ref="N103:P103"/>
    <mergeCell ref="N104:P104"/>
    <mergeCell ref="N105:P105"/>
    <mergeCell ref="N106:P106"/>
    <mergeCell ref="N107:P107"/>
    <mergeCell ref="N108:P108"/>
    <mergeCell ref="N109:P109"/>
    <mergeCell ref="O112:Q112"/>
    <mergeCell ref="L120:V120"/>
    <mergeCell ref="N94:P94"/>
    <mergeCell ref="N95:P95"/>
    <mergeCell ref="N96:P96"/>
    <mergeCell ref="N97:P97"/>
    <mergeCell ref="N98:P98"/>
    <mergeCell ref="N99:P99"/>
    <mergeCell ref="N100:P100"/>
    <mergeCell ref="N101:P101"/>
    <mergeCell ref="N102:P102"/>
    <mergeCell ref="N176:P176"/>
    <mergeCell ref="N140:P140"/>
    <mergeCell ref="N141:P141"/>
    <mergeCell ref="N142:P142"/>
    <mergeCell ref="N143:P143"/>
    <mergeCell ref="N144:P144"/>
    <mergeCell ref="N145:P145"/>
    <mergeCell ref="N146:P146"/>
    <mergeCell ref="N147:P147"/>
    <mergeCell ref="N148:P148"/>
    <mergeCell ref="V121:V159"/>
    <mergeCell ref="M122:N122"/>
    <mergeCell ref="O122:R122"/>
    <mergeCell ref="M123:N123"/>
    <mergeCell ref="O123:R123"/>
    <mergeCell ref="M124:N124"/>
    <mergeCell ref="O124:R124"/>
    <mergeCell ref="M125:N125"/>
    <mergeCell ref="O125:R125"/>
    <mergeCell ref="M126:N126"/>
    <mergeCell ref="O126:R126"/>
    <mergeCell ref="M129:M130"/>
    <mergeCell ref="N129:P129"/>
    <mergeCell ref="Q129:R129"/>
    <mergeCell ref="N130:P130"/>
    <mergeCell ref="N131:P131"/>
    <mergeCell ref="N132:P132"/>
    <mergeCell ref="N133:P133"/>
    <mergeCell ref="N134:P134"/>
    <mergeCell ref="N135:P135"/>
    <mergeCell ref="N136:P136"/>
    <mergeCell ref="N137:P137"/>
    <mergeCell ref="N177:P177"/>
    <mergeCell ref="N178:P178"/>
    <mergeCell ref="N179:P179"/>
    <mergeCell ref="N180:P180"/>
    <mergeCell ref="N181:P181"/>
    <mergeCell ref="N182:P182"/>
    <mergeCell ref="N183:P183"/>
    <mergeCell ref="N184:P184"/>
    <mergeCell ref="N185:P185"/>
    <mergeCell ref="N149:P149"/>
    <mergeCell ref="O152:Q152"/>
    <mergeCell ref="L160:V160"/>
    <mergeCell ref="V161:V199"/>
    <mergeCell ref="M162:N162"/>
    <mergeCell ref="O162:R162"/>
    <mergeCell ref="M163:N163"/>
    <mergeCell ref="O163:R163"/>
    <mergeCell ref="M164:N164"/>
    <mergeCell ref="O164:R164"/>
    <mergeCell ref="M165:N165"/>
    <mergeCell ref="O165:R165"/>
    <mergeCell ref="M166:N166"/>
    <mergeCell ref="O166:R166"/>
    <mergeCell ref="M169:M170"/>
    <mergeCell ref="N169:P169"/>
    <mergeCell ref="Q169:R169"/>
    <mergeCell ref="N170:P170"/>
    <mergeCell ref="N171:P171"/>
    <mergeCell ref="N172:P172"/>
    <mergeCell ref="N173:P173"/>
    <mergeCell ref="N174:P174"/>
    <mergeCell ref="N175:P175"/>
    <mergeCell ref="N186:P186"/>
    <mergeCell ref="N187:P187"/>
    <mergeCell ref="N188:P188"/>
    <mergeCell ref="N189:P189"/>
    <mergeCell ref="O192:Q192"/>
    <mergeCell ref="L200:V200"/>
    <mergeCell ref="V201:V239"/>
    <mergeCell ref="M202:N202"/>
    <mergeCell ref="O202:R202"/>
    <mergeCell ref="M203:N203"/>
    <mergeCell ref="O203:R203"/>
    <mergeCell ref="M204:N204"/>
    <mergeCell ref="O204:R204"/>
    <mergeCell ref="M205:N205"/>
    <mergeCell ref="O205:R205"/>
    <mergeCell ref="M206:N206"/>
    <mergeCell ref="O206:R206"/>
    <mergeCell ref="M209:M210"/>
    <mergeCell ref="N209:P209"/>
    <mergeCell ref="Q209:R209"/>
    <mergeCell ref="N210:P210"/>
    <mergeCell ref="N211:P211"/>
    <mergeCell ref="N212:P212"/>
    <mergeCell ref="N213:P213"/>
    <mergeCell ref="N258:P258"/>
    <mergeCell ref="N259:P259"/>
    <mergeCell ref="N223:P223"/>
    <mergeCell ref="N224:P224"/>
    <mergeCell ref="N225:P225"/>
    <mergeCell ref="N226:P226"/>
    <mergeCell ref="N227:P227"/>
    <mergeCell ref="N228:P228"/>
    <mergeCell ref="N229:P229"/>
    <mergeCell ref="O232:Q232"/>
    <mergeCell ref="L240:V240"/>
    <mergeCell ref="N214:P214"/>
    <mergeCell ref="N215:P215"/>
    <mergeCell ref="N216:P216"/>
    <mergeCell ref="N217:P217"/>
    <mergeCell ref="N218:P218"/>
    <mergeCell ref="N219:P219"/>
    <mergeCell ref="N220:P220"/>
    <mergeCell ref="N221:P221"/>
    <mergeCell ref="N222:P222"/>
    <mergeCell ref="N296:P296"/>
    <mergeCell ref="N260:P260"/>
    <mergeCell ref="N261:P261"/>
    <mergeCell ref="N262:P262"/>
    <mergeCell ref="N263:P263"/>
    <mergeCell ref="N264:P264"/>
    <mergeCell ref="N265:P265"/>
    <mergeCell ref="N266:P266"/>
    <mergeCell ref="N267:P267"/>
    <mergeCell ref="N268:P268"/>
    <mergeCell ref="V241:V279"/>
    <mergeCell ref="M242:N242"/>
    <mergeCell ref="O242:R242"/>
    <mergeCell ref="M243:N243"/>
    <mergeCell ref="O243:R243"/>
    <mergeCell ref="M244:N244"/>
    <mergeCell ref="O244:R244"/>
    <mergeCell ref="M245:N245"/>
    <mergeCell ref="O245:R245"/>
    <mergeCell ref="M246:N246"/>
    <mergeCell ref="O246:R246"/>
    <mergeCell ref="M249:M250"/>
    <mergeCell ref="N249:P249"/>
    <mergeCell ref="Q249:R249"/>
    <mergeCell ref="N250:P250"/>
    <mergeCell ref="N251:P251"/>
    <mergeCell ref="N252:P252"/>
    <mergeCell ref="N253:P253"/>
    <mergeCell ref="N254:P254"/>
    <mergeCell ref="N255:P255"/>
    <mergeCell ref="N256:P256"/>
    <mergeCell ref="N257:P257"/>
    <mergeCell ref="N297:P297"/>
    <mergeCell ref="N298:P298"/>
    <mergeCell ref="N299:P299"/>
    <mergeCell ref="N300:P300"/>
    <mergeCell ref="N301:P301"/>
    <mergeCell ref="N302:P302"/>
    <mergeCell ref="N303:P303"/>
    <mergeCell ref="N304:P304"/>
    <mergeCell ref="N305:P305"/>
    <mergeCell ref="N269:P269"/>
    <mergeCell ref="O272:Q272"/>
    <mergeCell ref="L280:V280"/>
    <mergeCell ref="V281:V319"/>
    <mergeCell ref="M282:N282"/>
    <mergeCell ref="O282:R282"/>
    <mergeCell ref="M283:N283"/>
    <mergeCell ref="O283:R283"/>
    <mergeCell ref="M284:N284"/>
    <mergeCell ref="O284:R284"/>
    <mergeCell ref="M285:N285"/>
    <mergeCell ref="O285:R285"/>
    <mergeCell ref="M286:N286"/>
    <mergeCell ref="O286:R286"/>
    <mergeCell ref="M289:M290"/>
    <mergeCell ref="N289:P289"/>
    <mergeCell ref="Q289:R289"/>
    <mergeCell ref="N290:P290"/>
    <mergeCell ref="N291:P291"/>
    <mergeCell ref="N292:P292"/>
    <mergeCell ref="N293:P293"/>
    <mergeCell ref="N294:P294"/>
    <mergeCell ref="N295:P295"/>
    <mergeCell ref="N306:P306"/>
    <mergeCell ref="N307:P307"/>
    <mergeCell ref="N308:P308"/>
    <mergeCell ref="N309:P309"/>
    <mergeCell ref="O312:Q312"/>
    <mergeCell ref="L320:V320"/>
    <mergeCell ref="V321:V359"/>
    <mergeCell ref="M322:N322"/>
    <mergeCell ref="O322:R322"/>
    <mergeCell ref="M323:N323"/>
    <mergeCell ref="O323:R323"/>
    <mergeCell ref="M324:N324"/>
    <mergeCell ref="O324:R324"/>
    <mergeCell ref="M325:N325"/>
    <mergeCell ref="O325:R325"/>
    <mergeCell ref="M326:N326"/>
    <mergeCell ref="O326:R326"/>
    <mergeCell ref="M329:M330"/>
    <mergeCell ref="N329:P329"/>
    <mergeCell ref="Q329:R329"/>
    <mergeCell ref="N330:P330"/>
    <mergeCell ref="N331:P331"/>
    <mergeCell ref="N332:P332"/>
    <mergeCell ref="N333:P333"/>
    <mergeCell ref="N378:P378"/>
    <mergeCell ref="N379:P379"/>
    <mergeCell ref="N343:P343"/>
    <mergeCell ref="N344:P344"/>
    <mergeCell ref="N345:P345"/>
    <mergeCell ref="N346:P346"/>
    <mergeCell ref="N347:P347"/>
    <mergeCell ref="N348:P348"/>
    <mergeCell ref="N349:P349"/>
    <mergeCell ref="O352:Q352"/>
    <mergeCell ref="L360:V360"/>
    <mergeCell ref="N334:P334"/>
    <mergeCell ref="N335:P335"/>
    <mergeCell ref="N336:P336"/>
    <mergeCell ref="N337:P337"/>
    <mergeCell ref="N338:P338"/>
    <mergeCell ref="N339:P339"/>
    <mergeCell ref="N340:P340"/>
    <mergeCell ref="N341:P341"/>
    <mergeCell ref="N342:P342"/>
    <mergeCell ref="N416:P416"/>
    <mergeCell ref="N380:P380"/>
    <mergeCell ref="N381:P381"/>
    <mergeCell ref="N382:P382"/>
    <mergeCell ref="N383:P383"/>
    <mergeCell ref="N384:P384"/>
    <mergeCell ref="N385:P385"/>
    <mergeCell ref="N386:P386"/>
    <mergeCell ref="N387:P387"/>
    <mergeCell ref="N388:P388"/>
    <mergeCell ref="V361:V399"/>
    <mergeCell ref="M362:N362"/>
    <mergeCell ref="O362:R362"/>
    <mergeCell ref="M363:N363"/>
    <mergeCell ref="O363:R363"/>
    <mergeCell ref="M364:N364"/>
    <mergeCell ref="O364:R364"/>
    <mergeCell ref="M365:N365"/>
    <mergeCell ref="O365:R365"/>
    <mergeCell ref="M366:N366"/>
    <mergeCell ref="O366:R366"/>
    <mergeCell ref="M369:M370"/>
    <mergeCell ref="N369:P369"/>
    <mergeCell ref="Q369:R369"/>
    <mergeCell ref="N370:P370"/>
    <mergeCell ref="N371:P371"/>
    <mergeCell ref="N372:P372"/>
    <mergeCell ref="N373:P373"/>
    <mergeCell ref="N374:P374"/>
    <mergeCell ref="N375:P375"/>
    <mergeCell ref="N376:P376"/>
    <mergeCell ref="N377:P377"/>
    <mergeCell ref="N417:P417"/>
    <mergeCell ref="N418:P418"/>
    <mergeCell ref="N419:P419"/>
    <mergeCell ref="N420:P420"/>
    <mergeCell ref="N421:P421"/>
    <mergeCell ref="N422:P422"/>
    <mergeCell ref="N423:P423"/>
    <mergeCell ref="N424:P424"/>
    <mergeCell ref="N425:P425"/>
    <mergeCell ref="N389:P389"/>
    <mergeCell ref="O392:Q392"/>
    <mergeCell ref="L400:V400"/>
    <mergeCell ref="V401:V439"/>
    <mergeCell ref="M402:N402"/>
    <mergeCell ref="O402:R402"/>
    <mergeCell ref="M403:N403"/>
    <mergeCell ref="O403:R403"/>
    <mergeCell ref="M404:N404"/>
    <mergeCell ref="O404:R404"/>
    <mergeCell ref="M405:N405"/>
    <mergeCell ref="O405:R405"/>
    <mergeCell ref="M406:N406"/>
    <mergeCell ref="O406:R406"/>
    <mergeCell ref="M409:M410"/>
    <mergeCell ref="N409:P409"/>
    <mergeCell ref="Q409:R409"/>
    <mergeCell ref="N410:P410"/>
    <mergeCell ref="N411:P411"/>
    <mergeCell ref="N412:P412"/>
    <mergeCell ref="N413:P413"/>
    <mergeCell ref="N414:P414"/>
    <mergeCell ref="N415:P415"/>
    <mergeCell ref="N426:P426"/>
    <mergeCell ref="N427:P427"/>
    <mergeCell ref="N428:P428"/>
    <mergeCell ref="N429:P429"/>
    <mergeCell ref="O432:Q432"/>
    <mergeCell ref="L440:V440"/>
    <mergeCell ref="V441:V479"/>
    <mergeCell ref="M442:N442"/>
    <mergeCell ref="O442:R442"/>
    <mergeCell ref="M443:N443"/>
    <mergeCell ref="O443:R443"/>
    <mergeCell ref="M444:N444"/>
    <mergeCell ref="O444:R444"/>
    <mergeCell ref="M445:N445"/>
    <mergeCell ref="O445:R445"/>
    <mergeCell ref="M446:N446"/>
    <mergeCell ref="O446:R446"/>
    <mergeCell ref="M449:M450"/>
    <mergeCell ref="N449:P449"/>
    <mergeCell ref="Q449:R449"/>
    <mergeCell ref="N450:P450"/>
    <mergeCell ref="N451:P451"/>
    <mergeCell ref="N452:P452"/>
    <mergeCell ref="N453:P453"/>
    <mergeCell ref="N499:P499"/>
    <mergeCell ref="N463:P463"/>
    <mergeCell ref="N464:P464"/>
    <mergeCell ref="N465:P465"/>
    <mergeCell ref="N466:P466"/>
    <mergeCell ref="N467:P467"/>
    <mergeCell ref="N468:P468"/>
    <mergeCell ref="N469:P469"/>
    <mergeCell ref="O472:Q472"/>
    <mergeCell ref="L480:V480"/>
    <mergeCell ref="N454:P454"/>
    <mergeCell ref="N455:P455"/>
    <mergeCell ref="N456:P456"/>
    <mergeCell ref="N457:P457"/>
    <mergeCell ref="N458:P458"/>
    <mergeCell ref="N459:P459"/>
    <mergeCell ref="N460:P460"/>
    <mergeCell ref="N461:P461"/>
    <mergeCell ref="N462:P462"/>
    <mergeCell ref="N500:P500"/>
    <mergeCell ref="N501:P501"/>
    <mergeCell ref="N502:P502"/>
    <mergeCell ref="N503:P503"/>
    <mergeCell ref="N504:P504"/>
    <mergeCell ref="N505:P505"/>
    <mergeCell ref="N506:P506"/>
    <mergeCell ref="N507:P507"/>
    <mergeCell ref="N508:P508"/>
    <mergeCell ref="V481:V519"/>
    <mergeCell ref="M482:N482"/>
    <mergeCell ref="O482:R482"/>
    <mergeCell ref="M483:N483"/>
    <mergeCell ref="O483:R483"/>
    <mergeCell ref="M484:N484"/>
    <mergeCell ref="O484:R484"/>
    <mergeCell ref="M485:N485"/>
    <mergeCell ref="O485:R485"/>
    <mergeCell ref="M486:N486"/>
    <mergeCell ref="O486:R486"/>
    <mergeCell ref="M489:M490"/>
    <mergeCell ref="N489:P489"/>
    <mergeCell ref="Q489:R489"/>
    <mergeCell ref="N490:P490"/>
    <mergeCell ref="N491:P491"/>
    <mergeCell ref="N492:P492"/>
    <mergeCell ref="N493:P493"/>
    <mergeCell ref="N494:P494"/>
    <mergeCell ref="N495:P495"/>
    <mergeCell ref="N496:P496"/>
    <mergeCell ref="N497:P497"/>
    <mergeCell ref="N498:P498"/>
    <mergeCell ref="N545:P545"/>
    <mergeCell ref="N509:P509"/>
    <mergeCell ref="O512:Q512"/>
    <mergeCell ref="L520:V520"/>
    <mergeCell ref="V521:V559"/>
    <mergeCell ref="M522:N522"/>
    <mergeCell ref="O522:R522"/>
    <mergeCell ref="M523:N523"/>
    <mergeCell ref="O523:R523"/>
    <mergeCell ref="M524:N524"/>
    <mergeCell ref="O524:R524"/>
    <mergeCell ref="M525:N525"/>
    <mergeCell ref="O525:R525"/>
    <mergeCell ref="M526:N526"/>
    <mergeCell ref="O526:R526"/>
    <mergeCell ref="M529:M530"/>
    <mergeCell ref="N529:P529"/>
    <mergeCell ref="Q529:R529"/>
    <mergeCell ref="N530:P530"/>
    <mergeCell ref="N531:P531"/>
    <mergeCell ref="N532:P532"/>
    <mergeCell ref="N533:P533"/>
    <mergeCell ref="N534:P534"/>
    <mergeCell ref="N535:P535"/>
    <mergeCell ref="N536:P536"/>
    <mergeCell ref="N546:P546"/>
    <mergeCell ref="N547:P547"/>
    <mergeCell ref="N548:P548"/>
    <mergeCell ref="N549:P549"/>
    <mergeCell ref="O552:Q552"/>
    <mergeCell ref="L560:V560"/>
    <mergeCell ref="AG1:AG39"/>
    <mergeCell ref="X2:Y2"/>
    <mergeCell ref="Z2:AC2"/>
    <mergeCell ref="X3:Y3"/>
    <mergeCell ref="Z3:AC3"/>
    <mergeCell ref="X4:Y4"/>
    <mergeCell ref="Z4:AC4"/>
    <mergeCell ref="X5:Y5"/>
    <mergeCell ref="Z5:AC5"/>
    <mergeCell ref="X6:Y6"/>
    <mergeCell ref="Z6:AC6"/>
    <mergeCell ref="X9:X10"/>
    <mergeCell ref="Y9:AA9"/>
    <mergeCell ref="AB9:AC9"/>
    <mergeCell ref="Y10:AA10"/>
    <mergeCell ref="Y11:AA11"/>
    <mergeCell ref="Y12:AA12"/>
    <mergeCell ref="Y13:AA13"/>
    <mergeCell ref="N537:P537"/>
    <mergeCell ref="N538:P538"/>
    <mergeCell ref="N539:P539"/>
    <mergeCell ref="N540:P540"/>
    <mergeCell ref="N541:P541"/>
    <mergeCell ref="N542:P542"/>
    <mergeCell ref="N543:P543"/>
    <mergeCell ref="N544:P544"/>
    <mergeCell ref="Y58:AA58"/>
    <mergeCell ref="Y59:AA59"/>
    <mergeCell ref="Y23:AA23"/>
    <mergeCell ref="Y24:AA24"/>
    <mergeCell ref="Y25:AA25"/>
    <mergeCell ref="Y26:AA26"/>
    <mergeCell ref="Y27:AA27"/>
    <mergeCell ref="Y28:AA28"/>
    <mergeCell ref="Y29:AA29"/>
    <mergeCell ref="Z32:AB32"/>
    <mergeCell ref="W40:AG40"/>
    <mergeCell ref="Y14:AA14"/>
    <mergeCell ref="Y15:AA15"/>
    <mergeCell ref="Y16:AA16"/>
    <mergeCell ref="Y17:AA17"/>
    <mergeCell ref="Y18:AA18"/>
    <mergeCell ref="Y19:AA19"/>
    <mergeCell ref="Y20:AA20"/>
    <mergeCell ref="Y21:AA21"/>
    <mergeCell ref="Y22:AA22"/>
    <mergeCell ref="Y96:AA96"/>
    <mergeCell ref="Y60:AA60"/>
    <mergeCell ref="Y61:AA61"/>
    <mergeCell ref="Y62:AA62"/>
    <mergeCell ref="Y63:AA63"/>
    <mergeCell ref="Y64:AA64"/>
    <mergeCell ref="Y65:AA65"/>
    <mergeCell ref="Y66:AA66"/>
    <mergeCell ref="Y67:AA67"/>
    <mergeCell ref="Y68:AA68"/>
    <mergeCell ref="AG41:AG79"/>
    <mergeCell ref="X42:Y42"/>
    <mergeCell ref="Z42:AC42"/>
    <mergeCell ref="X43:Y43"/>
    <mergeCell ref="Z43:AC43"/>
    <mergeCell ref="X44:Y44"/>
    <mergeCell ref="Z44:AC44"/>
    <mergeCell ref="X45:Y45"/>
    <mergeCell ref="Z45:AC45"/>
    <mergeCell ref="X46:Y46"/>
    <mergeCell ref="Z46:AC46"/>
    <mergeCell ref="X49:X50"/>
    <mergeCell ref="Y49:AA49"/>
    <mergeCell ref="AB49:AC49"/>
    <mergeCell ref="Y50:AA50"/>
    <mergeCell ref="Y51:AA51"/>
    <mergeCell ref="Y52:AA52"/>
    <mergeCell ref="Y53:AA53"/>
    <mergeCell ref="Y54:AA54"/>
    <mergeCell ref="Y55:AA55"/>
    <mergeCell ref="Y56:AA56"/>
    <mergeCell ref="Y57:AA57"/>
    <mergeCell ref="Y97:AA97"/>
    <mergeCell ref="Y98:AA98"/>
    <mergeCell ref="Y99:AA99"/>
    <mergeCell ref="Y100:AA100"/>
    <mergeCell ref="Y101:AA101"/>
    <mergeCell ref="Y102:AA102"/>
    <mergeCell ref="Y103:AA103"/>
    <mergeCell ref="Y104:AA104"/>
    <mergeCell ref="Y105:AA105"/>
    <mergeCell ref="Y69:AA69"/>
    <mergeCell ref="Z72:AB72"/>
    <mergeCell ref="W80:AG80"/>
    <mergeCell ref="AG81:AG119"/>
    <mergeCell ref="X82:Y82"/>
    <mergeCell ref="Z82:AC82"/>
    <mergeCell ref="X83:Y83"/>
    <mergeCell ref="Z83:AC83"/>
    <mergeCell ref="X84:Y84"/>
    <mergeCell ref="Z84:AC84"/>
    <mergeCell ref="X85:Y85"/>
    <mergeCell ref="Z85:AC85"/>
    <mergeCell ref="X86:Y86"/>
    <mergeCell ref="Z86:AC86"/>
    <mergeCell ref="X89:X90"/>
    <mergeCell ref="Y89:AA89"/>
    <mergeCell ref="AB89:AC89"/>
    <mergeCell ref="Y90:AA90"/>
    <mergeCell ref="Y91:AA91"/>
    <mergeCell ref="Y92:AA92"/>
    <mergeCell ref="Y93:AA93"/>
    <mergeCell ref="Y94:AA94"/>
    <mergeCell ref="Y95:AA95"/>
    <mergeCell ref="Y106:AA106"/>
    <mergeCell ref="Y107:AA107"/>
    <mergeCell ref="Y108:AA108"/>
    <mergeCell ref="Y109:AA109"/>
    <mergeCell ref="Z112:AB112"/>
    <mergeCell ref="W120:AG120"/>
    <mergeCell ref="AG121:AG159"/>
    <mergeCell ref="X122:Y122"/>
    <mergeCell ref="Z122:AC122"/>
    <mergeCell ref="X123:Y123"/>
    <mergeCell ref="Z123:AC123"/>
    <mergeCell ref="X124:Y124"/>
    <mergeCell ref="Z124:AC124"/>
    <mergeCell ref="X125:Y125"/>
    <mergeCell ref="Z125:AC125"/>
    <mergeCell ref="X126:Y126"/>
    <mergeCell ref="Z126:AC126"/>
    <mergeCell ref="X129:X130"/>
    <mergeCell ref="Y129:AA129"/>
    <mergeCell ref="AB129:AC129"/>
    <mergeCell ref="Y130:AA130"/>
    <mergeCell ref="Y131:AA131"/>
    <mergeCell ref="Y132:AA132"/>
    <mergeCell ref="Y133:AA133"/>
    <mergeCell ref="Y178:AA178"/>
    <mergeCell ref="Y179:AA179"/>
    <mergeCell ref="Y143:AA143"/>
    <mergeCell ref="Y144:AA144"/>
    <mergeCell ref="Y145:AA145"/>
    <mergeCell ref="Y146:AA146"/>
    <mergeCell ref="Y147:AA147"/>
    <mergeCell ref="Y148:AA148"/>
    <mergeCell ref="Y149:AA149"/>
    <mergeCell ref="Z152:AB152"/>
    <mergeCell ref="W160:AG160"/>
    <mergeCell ref="Y134:AA134"/>
    <mergeCell ref="Y135:AA135"/>
    <mergeCell ref="Y136:AA136"/>
    <mergeCell ref="Y137:AA137"/>
    <mergeCell ref="Y138:AA138"/>
    <mergeCell ref="Y139:AA139"/>
    <mergeCell ref="Y140:AA140"/>
    <mergeCell ref="Y141:AA141"/>
    <mergeCell ref="Y142:AA142"/>
    <mergeCell ref="Y216:AA216"/>
    <mergeCell ref="Y180:AA180"/>
    <mergeCell ref="Y181:AA181"/>
    <mergeCell ref="Y182:AA182"/>
    <mergeCell ref="Y183:AA183"/>
    <mergeCell ref="Y184:AA184"/>
    <mergeCell ref="Y185:AA185"/>
    <mergeCell ref="Y186:AA186"/>
    <mergeCell ref="Y187:AA187"/>
    <mergeCell ref="Y188:AA188"/>
    <mergeCell ref="AG161:AG199"/>
    <mergeCell ref="X162:Y162"/>
    <mergeCell ref="Z162:AC162"/>
    <mergeCell ref="X163:Y163"/>
    <mergeCell ref="Z163:AC163"/>
    <mergeCell ref="X164:Y164"/>
    <mergeCell ref="Z164:AC164"/>
    <mergeCell ref="X165:Y165"/>
    <mergeCell ref="Z165:AC165"/>
    <mergeCell ref="X166:Y166"/>
    <mergeCell ref="Z166:AC166"/>
    <mergeCell ref="X169:X170"/>
    <mergeCell ref="Y169:AA169"/>
    <mergeCell ref="AB169:AC169"/>
    <mergeCell ref="Y170:AA170"/>
    <mergeCell ref="Y171:AA171"/>
    <mergeCell ref="Y172:AA172"/>
    <mergeCell ref="Y173:AA173"/>
    <mergeCell ref="Y174:AA174"/>
    <mergeCell ref="Y175:AA175"/>
    <mergeCell ref="Y176:AA176"/>
    <mergeCell ref="Y177:AA177"/>
    <mergeCell ref="Y217:AA217"/>
    <mergeCell ref="Y218:AA218"/>
    <mergeCell ref="Y219:AA219"/>
    <mergeCell ref="Y220:AA220"/>
    <mergeCell ref="Y221:AA221"/>
    <mergeCell ref="Y222:AA222"/>
    <mergeCell ref="Y223:AA223"/>
    <mergeCell ref="Y224:AA224"/>
    <mergeCell ref="Y225:AA225"/>
    <mergeCell ref="Y189:AA189"/>
    <mergeCell ref="Z192:AB192"/>
    <mergeCell ref="W200:AG200"/>
    <mergeCell ref="AG201:AG239"/>
    <mergeCell ref="X202:Y202"/>
    <mergeCell ref="Z202:AC202"/>
    <mergeCell ref="X203:Y203"/>
    <mergeCell ref="Z203:AC203"/>
    <mergeCell ref="X204:Y204"/>
    <mergeCell ref="Z204:AC204"/>
    <mergeCell ref="X205:Y205"/>
    <mergeCell ref="Z205:AC205"/>
    <mergeCell ref="X206:Y206"/>
    <mergeCell ref="Z206:AC206"/>
    <mergeCell ref="X209:X210"/>
    <mergeCell ref="Y209:AA209"/>
    <mergeCell ref="AB209:AC209"/>
    <mergeCell ref="Y210:AA210"/>
    <mergeCell ref="Y211:AA211"/>
    <mergeCell ref="Y212:AA212"/>
    <mergeCell ref="Y213:AA213"/>
    <mergeCell ref="Y214:AA214"/>
    <mergeCell ref="Y215:AA215"/>
    <mergeCell ref="Y226:AA226"/>
    <mergeCell ref="Y227:AA227"/>
    <mergeCell ref="Y228:AA228"/>
    <mergeCell ref="Y229:AA229"/>
    <mergeCell ref="Z232:AB232"/>
    <mergeCell ref="W240:AG240"/>
    <mergeCell ref="AG241:AG279"/>
    <mergeCell ref="X242:Y242"/>
    <mergeCell ref="Z242:AC242"/>
    <mergeCell ref="X243:Y243"/>
    <mergeCell ref="Z243:AC243"/>
    <mergeCell ref="X244:Y244"/>
    <mergeCell ref="Z244:AC244"/>
    <mergeCell ref="X245:Y245"/>
    <mergeCell ref="Z245:AC245"/>
    <mergeCell ref="X246:Y246"/>
    <mergeCell ref="Z246:AC246"/>
    <mergeCell ref="X249:X250"/>
    <mergeCell ref="Y249:AA249"/>
    <mergeCell ref="AB249:AC249"/>
    <mergeCell ref="Y250:AA250"/>
    <mergeCell ref="Y251:AA251"/>
    <mergeCell ref="Y252:AA252"/>
    <mergeCell ref="Y253:AA253"/>
    <mergeCell ref="Y298:AA298"/>
    <mergeCell ref="Y299:AA299"/>
    <mergeCell ref="Y263:AA263"/>
    <mergeCell ref="Y264:AA264"/>
    <mergeCell ref="Y265:AA265"/>
    <mergeCell ref="Y266:AA266"/>
    <mergeCell ref="Y267:AA267"/>
    <mergeCell ref="Y268:AA268"/>
    <mergeCell ref="Y269:AA269"/>
    <mergeCell ref="Z272:AB272"/>
    <mergeCell ref="W280:AG280"/>
    <mergeCell ref="Y254:AA254"/>
    <mergeCell ref="Y255:AA255"/>
    <mergeCell ref="Y256:AA256"/>
    <mergeCell ref="Y257:AA257"/>
    <mergeCell ref="Y258:AA258"/>
    <mergeCell ref="Y259:AA259"/>
    <mergeCell ref="Y260:AA260"/>
    <mergeCell ref="Y261:AA261"/>
    <mergeCell ref="Y262:AA262"/>
    <mergeCell ref="Y336:AA336"/>
    <mergeCell ref="Y300:AA300"/>
    <mergeCell ref="Y301:AA301"/>
    <mergeCell ref="Y302:AA302"/>
    <mergeCell ref="Y303:AA303"/>
    <mergeCell ref="Y304:AA304"/>
    <mergeCell ref="Y305:AA305"/>
    <mergeCell ref="Y306:AA306"/>
    <mergeCell ref="Y307:AA307"/>
    <mergeCell ref="Y308:AA308"/>
    <mergeCell ref="AG281:AG319"/>
    <mergeCell ref="X282:Y282"/>
    <mergeCell ref="Z282:AC282"/>
    <mergeCell ref="X283:Y283"/>
    <mergeCell ref="Z283:AC283"/>
    <mergeCell ref="X284:Y284"/>
    <mergeCell ref="Z284:AC284"/>
    <mergeCell ref="X285:Y285"/>
    <mergeCell ref="Z285:AC285"/>
    <mergeCell ref="X286:Y286"/>
    <mergeCell ref="Z286:AC286"/>
    <mergeCell ref="X289:X290"/>
    <mergeCell ref="Y289:AA289"/>
    <mergeCell ref="AB289:AC289"/>
    <mergeCell ref="Y290:AA290"/>
    <mergeCell ref="Y291:AA291"/>
    <mergeCell ref="Y292:AA292"/>
    <mergeCell ref="Y293:AA293"/>
    <mergeCell ref="Y294:AA294"/>
    <mergeCell ref="Y295:AA295"/>
    <mergeCell ref="Y296:AA296"/>
    <mergeCell ref="Y297:AA297"/>
    <mergeCell ref="Y337:AA337"/>
    <mergeCell ref="Y338:AA338"/>
    <mergeCell ref="Y339:AA339"/>
    <mergeCell ref="Y340:AA340"/>
    <mergeCell ref="Y341:AA341"/>
    <mergeCell ref="Y342:AA342"/>
    <mergeCell ref="Y343:AA343"/>
    <mergeCell ref="Y344:AA344"/>
    <mergeCell ref="Y345:AA345"/>
    <mergeCell ref="Y309:AA309"/>
    <mergeCell ref="Z312:AB312"/>
    <mergeCell ref="W320:AG320"/>
    <mergeCell ref="AG321:AG359"/>
    <mergeCell ref="X322:Y322"/>
    <mergeCell ref="Z322:AC322"/>
    <mergeCell ref="X323:Y323"/>
    <mergeCell ref="Z323:AC323"/>
    <mergeCell ref="X324:Y324"/>
    <mergeCell ref="Z324:AC324"/>
    <mergeCell ref="X325:Y325"/>
    <mergeCell ref="Z325:AC325"/>
    <mergeCell ref="X326:Y326"/>
    <mergeCell ref="Z326:AC326"/>
    <mergeCell ref="X329:X330"/>
    <mergeCell ref="Y329:AA329"/>
    <mergeCell ref="AB329:AC329"/>
    <mergeCell ref="Y330:AA330"/>
    <mergeCell ref="Y331:AA331"/>
    <mergeCell ref="Y332:AA332"/>
    <mergeCell ref="Y333:AA333"/>
    <mergeCell ref="Y334:AA334"/>
    <mergeCell ref="Y335:AA335"/>
    <mergeCell ref="Y346:AA346"/>
    <mergeCell ref="Y347:AA347"/>
    <mergeCell ref="Y348:AA348"/>
    <mergeCell ref="Y349:AA349"/>
    <mergeCell ref="Z352:AB352"/>
    <mergeCell ref="W360:AG360"/>
    <mergeCell ref="AG361:AG399"/>
    <mergeCell ref="X362:Y362"/>
    <mergeCell ref="Z362:AC362"/>
    <mergeCell ref="X363:Y363"/>
    <mergeCell ref="Z363:AC363"/>
    <mergeCell ref="X364:Y364"/>
    <mergeCell ref="Z364:AC364"/>
    <mergeCell ref="X365:Y365"/>
    <mergeCell ref="Z365:AC365"/>
    <mergeCell ref="X366:Y366"/>
    <mergeCell ref="Z366:AC366"/>
    <mergeCell ref="X369:X370"/>
    <mergeCell ref="Y369:AA369"/>
    <mergeCell ref="AB369:AC369"/>
    <mergeCell ref="Y370:AA370"/>
    <mergeCell ref="Y371:AA371"/>
    <mergeCell ref="Y372:AA372"/>
    <mergeCell ref="Y373:AA373"/>
    <mergeCell ref="Y418:AA418"/>
    <mergeCell ref="Y419:AA419"/>
    <mergeCell ref="Y383:AA383"/>
    <mergeCell ref="Y384:AA384"/>
    <mergeCell ref="Y385:AA385"/>
    <mergeCell ref="Y386:AA386"/>
    <mergeCell ref="Y387:AA387"/>
    <mergeCell ref="Y388:AA388"/>
    <mergeCell ref="Y389:AA389"/>
    <mergeCell ref="Z392:AB392"/>
    <mergeCell ref="W400:AG400"/>
    <mergeCell ref="Y374:AA374"/>
    <mergeCell ref="Y375:AA375"/>
    <mergeCell ref="Y376:AA376"/>
    <mergeCell ref="Y377:AA377"/>
    <mergeCell ref="Y378:AA378"/>
    <mergeCell ref="Y379:AA379"/>
    <mergeCell ref="Y380:AA380"/>
    <mergeCell ref="Y381:AA381"/>
    <mergeCell ref="Y382:AA382"/>
    <mergeCell ref="Y456:AA456"/>
    <mergeCell ref="Y420:AA420"/>
    <mergeCell ref="Y421:AA421"/>
    <mergeCell ref="Y422:AA422"/>
    <mergeCell ref="Y423:AA423"/>
    <mergeCell ref="Y424:AA424"/>
    <mergeCell ref="Y425:AA425"/>
    <mergeCell ref="Y426:AA426"/>
    <mergeCell ref="Y427:AA427"/>
    <mergeCell ref="Y428:AA428"/>
    <mergeCell ref="AG401:AG439"/>
    <mergeCell ref="X402:Y402"/>
    <mergeCell ref="Z402:AC402"/>
    <mergeCell ref="X403:Y403"/>
    <mergeCell ref="Z403:AC403"/>
    <mergeCell ref="X404:Y404"/>
    <mergeCell ref="Z404:AC404"/>
    <mergeCell ref="X405:Y405"/>
    <mergeCell ref="Z405:AC405"/>
    <mergeCell ref="X406:Y406"/>
    <mergeCell ref="Z406:AC406"/>
    <mergeCell ref="X409:X410"/>
    <mergeCell ref="Y409:AA409"/>
    <mergeCell ref="AB409:AC409"/>
    <mergeCell ref="Y410:AA410"/>
    <mergeCell ref="Y411:AA411"/>
    <mergeCell ref="Y412:AA412"/>
    <mergeCell ref="Y413:AA413"/>
    <mergeCell ref="Y414:AA414"/>
    <mergeCell ref="Y415:AA415"/>
    <mergeCell ref="Y416:AA416"/>
    <mergeCell ref="Y417:AA417"/>
    <mergeCell ref="Y457:AA457"/>
    <mergeCell ref="Y458:AA458"/>
    <mergeCell ref="Y459:AA459"/>
    <mergeCell ref="Y460:AA460"/>
    <mergeCell ref="Y461:AA461"/>
    <mergeCell ref="Y462:AA462"/>
    <mergeCell ref="Y463:AA463"/>
    <mergeCell ref="Y464:AA464"/>
    <mergeCell ref="Y465:AA465"/>
    <mergeCell ref="Y429:AA429"/>
    <mergeCell ref="Z432:AB432"/>
    <mergeCell ref="W440:AG440"/>
    <mergeCell ref="AG441:AG479"/>
    <mergeCell ref="X442:Y442"/>
    <mergeCell ref="Z442:AC442"/>
    <mergeCell ref="X443:Y443"/>
    <mergeCell ref="Z443:AC443"/>
    <mergeCell ref="X444:Y444"/>
    <mergeCell ref="Z444:AC444"/>
    <mergeCell ref="X445:Y445"/>
    <mergeCell ref="Z445:AC445"/>
    <mergeCell ref="X446:Y446"/>
    <mergeCell ref="Z446:AC446"/>
    <mergeCell ref="X449:X450"/>
    <mergeCell ref="Y449:AA449"/>
    <mergeCell ref="AB449:AC449"/>
    <mergeCell ref="Y450:AA450"/>
    <mergeCell ref="Y451:AA451"/>
    <mergeCell ref="Y452:AA452"/>
    <mergeCell ref="Y453:AA453"/>
    <mergeCell ref="Y454:AA454"/>
    <mergeCell ref="Y455:AA455"/>
    <mergeCell ref="Y466:AA466"/>
    <mergeCell ref="Y467:AA467"/>
    <mergeCell ref="Y468:AA468"/>
    <mergeCell ref="Y469:AA469"/>
    <mergeCell ref="Z472:AB472"/>
    <mergeCell ref="W480:AG480"/>
    <mergeCell ref="AG481:AG519"/>
    <mergeCell ref="X482:Y482"/>
    <mergeCell ref="Z482:AC482"/>
    <mergeCell ref="X483:Y483"/>
    <mergeCell ref="Z483:AC483"/>
    <mergeCell ref="X484:Y484"/>
    <mergeCell ref="Z484:AC484"/>
    <mergeCell ref="X485:Y485"/>
    <mergeCell ref="Z485:AC485"/>
    <mergeCell ref="X486:Y486"/>
    <mergeCell ref="Z486:AC486"/>
    <mergeCell ref="X489:X490"/>
    <mergeCell ref="Y489:AA489"/>
    <mergeCell ref="AB489:AC489"/>
    <mergeCell ref="Y490:AA490"/>
    <mergeCell ref="Y491:AA491"/>
    <mergeCell ref="Y492:AA492"/>
    <mergeCell ref="Y493:AA493"/>
    <mergeCell ref="Y538:AA538"/>
    <mergeCell ref="Y539:AA539"/>
    <mergeCell ref="Y503:AA503"/>
    <mergeCell ref="Y504:AA504"/>
    <mergeCell ref="Y505:AA505"/>
    <mergeCell ref="Y506:AA506"/>
    <mergeCell ref="Y507:AA507"/>
    <mergeCell ref="Y508:AA508"/>
    <mergeCell ref="Y509:AA509"/>
    <mergeCell ref="Z512:AB512"/>
    <mergeCell ref="W520:AG520"/>
    <mergeCell ref="Y494:AA494"/>
    <mergeCell ref="Y495:AA495"/>
    <mergeCell ref="Y496:AA496"/>
    <mergeCell ref="Y497:AA497"/>
    <mergeCell ref="Y498:AA498"/>
    <mergeCell ref="Y499:AA499"/>
    <mergeCell ref="Y500:AA500"/>
    <mergeCell ref="Y501:AA501"/>
    <mergeCell ref="Y502:AA502"/>
    <mergeCell ref="AJ16:AL16"/>
    <mergeCell ref="Y540:AA540"/>
    <mergeCell ref="Y541:AA541"/>
    <mergeCell ref="Y542:AA542"/>
    <mergeCell ref="Y543:AA543"/>
    <mergeCell ref="Y544:AA544"/>
    <mergeCell ref="Y545:AA545"/>
    <mergeCell ref="Y546:AA546"/>
    <mergeCell ref="Y547:AA547"/>
    <mergeCell ref="Y548:AA548"/>
    <mergeCell ref="AG521:AG559"/>
    <mergeCell ref="X522:Y522"/>
    <mergeCell ref="Z522:AC522"/>
    <mergeCell ref="X523:Y523"/>
    <mergeCell ref="Z523:AC523"/>
    <mergeCell ref="X524:Y524"/>
    <mergeCell ref="Z524:AC524"/>
    <mergeCell ref="X525:Y525"/>
    <mergeCell ref="Z525:AC525"/>
    <mergeCell ref="X526:Y526"/>
    <mergeCell ref="Z526:AC526"/>
    <mergeCell ref="X529:X530"/>
    <mergeCell ref="Y529:AA529"/>
    <mergeCell ref="AB529:AC529"/>
    <mergeCell ref="Y530:AA530"/>
    <mergeCell ref="Y531:AA531"/>
    <mergeCell ref="Y532:AA532"/>
    <mergeCell ref="Y533:AA533"/>
    <mergeCell ref="Y534:AA534"/>
    <mergeCell ref="Y535:AA535"/>
    <mergeCell ref="Y536:AA536"/>
    <mergeCell ref="Y537:AA537"/>
    <mergeCell ref="AJ17:AL17"/>
    <mergeCell ref="AJ18:AL18"/>
    <mergeCell ref="AJ19:AL19"/>
    <mergeCell ref="AJ20:AL20"/>
    <mergeCell ref="AJ21:AL21"/>
    <mergeCell ref="AJ22:AL22"/>
    <mergeCell ref="AJ23:AL23"/>
    <mergeCell ref="AJ24:AL24"/>
    <mergeCell ref="AJ25:AL25"/>
    <mergeCell ref="Y549:AA549"/>
    <mergeCell ref="Z552:AB552"/>
    <mergeCell ref="W560:AG560"/>
    <mergeCell ref="AR1:AR39"/>
    <mergeCell ref="AI2:AJ2"/>
    <mergeCell ref="AK2:AN2"/>
    <mergeCell ref="AI3:AJ3"/>
    <mergeCell ref="AK3:AN3"/>
    <mergeCell ref="AI4:AJ4"/>
    <mergeCell ref="AK4:AN4"/>
    <mergeCell ref="AI5:AJ5"/>
    <mergeCell ref="AK5:AN5"/>
    <mergeCell ref="AI6:AJ6"/>
    <mergeCell ref="AK6:AN6"/>
    <mergeCell ref="AI9:AI10"/>
    <mergeCell ref="AJ9:AL9"/>
    <mergeCell ref="AM9:AN9"/>
    <mergeCell ref="AJ10:AL10"/>
    <mergeCell ref="AJ11:AL11"/>
    <mergeCell ref="AJ12:AL12"/>
    <mergeCell ref="AJ13:AL13"/>
    <mergeCell ref="AJ14:AL14"/>
    <mergeCell ref="AJ15:AL15"/>
    <mergeCell ref="AJ26:AL26"/>
    <mergeCell ref="AJ27:AL27"/>
    <mergeCell ref="AJ28:AL28"/>
    <mergeCell ref="AJ29:AL29"/>
    <mergeCell ref="AK32:AM32"/>
    <mergeCell ref="AH40:AR40"/>
    <mergeCell ref="AR41:AR79"/>
    <mergeCell ref="AI42:AJ42"/>
    <mergeCell ref="AK42:AN42"/>
    <mergeCell ref="AI43:AJ43"/>
    <mergeCell ref="AK43:AN43"/>
    <mergeCell ref="AI44:AJ44"/>
    <mergeCell ref="AK44:AN44"/>
    <mergeCell ref="AI45:AJ45"/>
    <mergeCell ref="AK45:AN45"/>
    <mergeCell ref="AI46:AJ46"/>
    <mergeCell ref="AK46:AN46"/>
    <mergeCell ref="AI49:AI50"/>
    <mergeCell ref="AJ49:AL49"/>
    <mergeCell ref="AM49:AN49"/>
    <mergeCell ref="AJ50:AL50"/>
    <mergeCell ref="AJ51:AL51"/>
    <mergeCell ref="AJ52:AL52"/>
    <mergeCell ref="AJ53:AL53"/>
    <mergeCell ref="AJ98:AL98"/>
    <mergeCell ref="AJ99:AL99"/>
    <mergeCell ref="AJ63:AL63"/>
    <mergeCell ref="AJ64:AL64"/>
    <mergeCell ref="AJ65:AL65"/>
    <mergeCell ref="AJ66:AL66"/>
    <mergeCell ref="AJ67:AL67"/>
    <mergeCell ref="AJ68:AL68"/>
    <mergeCell ref="AJ69:AL69"/>
    <mergeCell ref="AK72:AM72"/>
    <mergeCell ref="AH80:AR80"/>
    <mergeCell ref="AJ54:AL54"/>
    <mergeCell ref="AJ55:AL55"/>
    <mergeCell ref="AJ56:AL56"/>
    <mergeCell ref="AJ57:AL57"/>
    <mergeCell ref="AJ58:AL58"/>
    <mergeCell ref="AJ59:AL59"/>
    <mergeCell ref="AJ60:AL60"/>
    <mergeCell ref="AJ61:AL61"/>
    <mergeCell ref="AJ62:AL62"/>
    <mergeCell ref="AJ136:AL136"/>
    <mergeCell ref="AJ100:AL100"/>
    <mergeCell ref="AJ101:AL101"/>
    <mergeCell ref="AJ102:AL102"/>
    <mergeCell ref="AJ103:AL103"/>
    <mergeCell ref="AJ104:AL104"/>
    <mergeCell ref="AJ105:AL105"/>
    <mergeCell ref="AJ106:AL106"/>
    <mergeCell ref="AJ107:AL107"/>
    <mergeCell ref="AJ108:AL108"/>
    <mergeCell ref="AR81:AR119"/>
    <mergeCell ref="AI82:AJ82"/>
    <mergeCell ref="AK82:AN82"/>
    <mergeCell ref="AI83:AJ83"/>
    <mergeCell ref="AK83:AN83"/>
    <mergeCell ref="AI84:AJ84"/>
    <mergeCell ref="AK84:AN84"/>
    <mergeCell ref="AI85:AJ85"/>
    <mergeCell ref="AK85:AN85"/>
    <mergeCell ref="AI86:AJ86"/>
    <mergeCell ref="AK86:AN86"/>
    <mergeCell ref="AI89:AI90"/>
    <mergeCell ref="AJ89:AL89"/>
    <mergeCell ref="AM89:AN89"/>
    <mergeCell ref="AJ90:AL90"/>
    <mergeCell ref="AJ91:AL91"/>
    <mergeCell ref="AJ92:AL92"/>
    <mergeCell ref="AJ93:AL93"/>
    <mergeCell ref="AJ94:AL94"/>
    <mergeCell ref="AJ95:AL95"/>
    <mergeCell ref="AJ96:AL96"/>
    <mergeCell ref="AJ97:AL97"/>
    <mergeCell ref="AJ137:AL137"/>
    <mergeCell ref="AJ138:AL138"/>
    <mergeCell ref="AJ139:AL139"/>
    <mergeCell ref="AJ140:AL140"/>
    <mergeCell ref="AJ141:AL141"/>
    <mergeCell ref="AJ142:AL142"/>
    <mergeCell ref="AJ143:AL143"/>
    <mergeCell ref="AJ144:AL144"/>
    <mergeCell ref="AJ145:AL145"/>
    <mergeCell ref="AJ109:AL109"/>
    <mergeCell ref="AK112:AM112"/>
    <mergeCell ref="AH120:AR120"/>
    <mergeCell ref="AR121:AR159"/>
    <mergeCell ref="AI122:AJ122"/>
    <mergeCell ref="AK122:AN122"/>
    <mergeCell ref="AI123:AJ123"/>
    <mergeCell ref="AK123:AN123"/>
    <mergeCell ref="AI124:AJ124"/>
    <mergeCell ref="AK124:AN124"/>
    <mergeCell ref="AI125:AJ125"/>
    <mergeCell ref="AK125:AN125"/>
    <mergeCell ref="AI126:AJ126"/>
    <mergeCell ref="AK126:AN126"/>
    <mergeCell ref="AI129:AI130"/>
    <mergeCell ref="AJ129:AL129"/>
    <mergeCell ref="AM129:AN129"/>
    <mergeCell ref="AJ130:AL130"/>
    <mergeCell ref="AJ131:AL131"/>
    <mergeCell ref="AJ132:AL132"/>
    <mergeCell ref="AJ133:AL133"/>
    <mergeCell ref="AJ134:AL134"/>
    <mergeCell ref="AJ135:AL135"/>
    <mergeCell ref="AJ146:AL146"/>
    <mergeCell ref="AJ147:AL147"/>
    <mergeCell ref="AJ148:AL148"/>
    <mergeCell ref="AJ149:AL149"/>
    <mergeCell ref="AK152:AM152"/>
    <mergeCell ref="AH160:AR160"/>
    <mergeCell ref="AR161:AR199"/>
    <mergeCell ref="AI162:AJ162"/>
    <mergeCell ref="AK162:AN162"/>
    <mergeCell ref="AI163:AJ163"/>
    <mergeCell ref="AK163:AN163"/>
    <mergeCell ref="AI164:AJ164"/>
    <mergeCell ref="AK164:AN164"/>
    <mergeCell ref="AI165:AJ165"/>
    <mergeCell ref="AK165:AN165"/>
    <mergeCell ref="AI166:AJ166"/>
    <mergeCell ref="AK166:AN166"/>
    <mergeCell ref="AI169:AI170"/>
    <mergeCell ref="AJ169:AL169"/>
    <mergeCell ref="AM169:AN169"/>
    <mergeCell ref="AJ170:AL170"/>
    <mergeCell ref="AJ171:AL171"/>
    <mergeCell ref="AJ172:AL172"/>
    <mergeCell ref="AJ173:AL173"/>
    <mergeCell ref="AJ218:AL218"/>
    <mergeCell ref="AJ219:AL219"/>
    <mergeCell ref="AJ183:AL183"/>
    <mergeCell ref="AJ184:AL184"/>
    <mergeCell ref="AJ185:AL185"/>
    <mergeCell ref="AJ186:AL186"/>
    <mergeCell ref="AJ187:AL187"/>
    <mergeCell ref="AJ188:AL188"/>
    <mergeCell ref="AJ189:AL189"/>
    <mergeCell ref="AK192:AM192"/>
    <mergeCell ref="AH200:AR200"/>
    <mergeCell ref="AJ174:AL174"/>
    <mergeCell ref="AJ175:AL175"/>
    <mergeCell ref="AJ176:AL176"/>
    <mergeCell ref="AJ177:AL177"/>
    <mergeCell ref="AJ178:AL178"/>
    <mergeCell ref="AJ179:AL179"/>
    <mergeCell ref="AJ180:AL180"/>
    <mergeCell ref="AJ181:AL181"/>
    <mergeCell ref="AJ182:AL182"/>
    <mergeCell ref="AJ256:AL256"/>
    <mergeCell ref="AJ220:AL220"/>
    <mergeCell ref="AJ221:AL221"/>
    <mergeCell ref="AJ222:AL222"/>
    <mergeCell ref="AJ223:AL223"/>
    <mergeCell ref="AJ224:AL224"/>
    <mergeCell ref="AJ225:AL225"/>
    <mergeCell ref="AJ226:AL226"/>
    <mergeCell ref="AJ227:AL227"/>
    <mergeCell ref="AJ228:AL228"/>
    <mergeCell ref="AR201:AR239"/>
    <mergeCell ref="AI202:AJ202"/>
    <mergeCell ref="AK202:AN202"/>
    <mergeCell ref="AI203:AJ203"/>
    <mergeCell ref="AK203:AN203"/>
    <mergeCell ref="AI204:AJ204"/>
    <mergeCell ref="AK204:AN204"/>
    <mergeCell ref="AI205:AJ205"/>
    <mergeCell ref="AK205:AN205"/>
    <mergeCell ref="AI206:AJ206"/>
    <mergeCell ref="AK206:AN206"/>
    <mergeCell ref="AI209:AI210"/>
    <mergeCell ref="AJ209:AL209"/>
    <mergeCell ref="AM209:AN209"/>
    <mergeCell ref="AJ210:AL210"/>
    <mergeCell ref="AJ211:AL211"/>
    <mergeCell ref="AJ212:AL212"/>
    <mergeCell ref="AJ213:AL213"/>
    <mergeCell ref="AJ214:AL214"/>
    <mergeCell ref="AJ215:AL215"/>
    <mergeCell ref="AJ216:AL216"/>
    <mergeCell ref="AJ217:AL217"/>
    <mergeCell ref="AJ257:AL257"/>
    <mergeCell ref="AJ258:AL258"/>
    <mergeCell ref="AJ259:AL259"/>
    <mergeCell ref="AJ260:AL260"/>
    <mergeCell ref="AJ261:AL261"/>
    <mergeCell ref="AJ262:AL262"/>
    <mergeCell ref="AJ263:AL263"/>
    <mergeCell ref="AJ264:AL264"/>
    <mergeCell ref="AJ265:AL265"/>
    <mergeCell ref="AJ229:AL229"/>
    <mergeCell ref="AK232:AM232"/>
    <mergeCell ref="AH240:AR240"/>
    <mergeCell ref="AR241:AR279"/>
    <mergeCell ref="AI242:AJ242"/>
    <mergeCell ref="AK242:AN242"/>
    <mergeCell ref="AI243:AJ243"/>
    <mergeCell ref="AK243:AN243"/>
    <mergeCell ref="AI244:AJ244"/>
    <mergeCell ref="AK244:AN244"/>
    <mergeCell ref="AI245:AJ245"/>
    <mergeCell ref="AK245:AN245"/>
    <mergeCell ref="AI246:AJ246"/>
    <mergeCell ref="AK246:AN246"/>
    <mergeCell ref="AI249:AI250"/>
    <mergeCell ref="AJ249:AL249"/>
    <mergeCell ref="AM249:AN249"/>
    <mergeCell ref="AJ250:AL250"/>
    <mergeCell ref="AJ251:AL251"/>
    <mergeCell ref="AJ252:AL252"/>
    <mergeCell ref="AJ253:AL253"/>
    <mergeCell ref="AJ254:AL254"/>
    <mergeCell ref="AJ255:AL255"/>
    <mergeCell ref="AJ266:AL266"/>
    <mergeCell ref="AJ267:AL267"/>
    <mergeCell ref="AJ268:AL268"/>
    <mergeCell ref="AJ269:AL269"/>
    <mergeCell ref="AK272:AM272"/>
    <mergeCell ref="AH280:AR280"/>
    <mergeCell ref="AR281:AR319"/>
    <mergeCell ref="AI282:AJ282"/>
    <mergeCell ref="AK282:AN282"/>
    <mergeCell ref="AI283:AJ283"/>
    <mergeCell ref="AK283:AN283"/>
    <mergeCell ref="AI284:AJ284"/>
    <mergeCell ref="AK284:AN284"/>
    <mergeCell ref="AI285:AJ285"/>
    <mergeCell ref="AK285:AN285"/>
    <mergeCell ref="AI286:AJ286"/>
    <mergeCell ref="AK286:AN286"/>
    <mergeCell ref="AI289:AI290"/>
    <mergeCell ref="AJ289:AL289"/>
    <mergeCell ref="AM289:AN289"/>
    <mergeCell ref="AJ290:AL290"/>
    <mergeCell ref="AJ291:AL291"/>
    <mergeCell ref="AJ292:AL292"/>
    <mergeCell ref="AJ293:AL293"/>
    <mergeCell ref="AJ338:AL338"/>
    <mergeCell ref="AJ339:AL339"/>
    <mergeCell ref="AJ303:AL303"/>
    <mergeCell ref="AJ304:AL304"/>
    <mergeCell ref="AJ305:AL305"/>
    <mergeCell ref="AJ306:AL306"/>
    <mergeCell ref="AJ307:AL307"/>
    <mergeCell ref="AJ308:AL308"/>
    <mergeCell ref="AJ309:AL309"/>
    <mergeCell ref="AK312:AM312"/>
    <mergeCell ref="AH320:AR320"/>
    <mergeCell ref="AJ294:AL294"/>
    <mergeCell ref="AJ295:AL295"/>
    <mergeCell ref="AJ296:AL296"/>
    <mergeCell ref="AJ297:AL297"/>
    <mergeCell ref="AJ298:AL298"/>
    <mergeCell ref="AJ299:AL299"/>
    <mergeCell ref="AJ300:AL300"/>
    <mergeCell ref="AJ301:AL301"/>
    <mergeCell ref="AJ302:AL302"/>
    <mergeCell ref="AJ376:AL376"/>
    <mergeCell ref="AJ340:AL340"/>
    <mergeCell ref="AJ341:AL341"/>
    <mergeCell ref="AJ342:AL342"/>
    <mergeCell ref="AJ343:AL343"/>
    <mergeCell ref="AJ344:AL344"/>
    <mergeCell ref="AJ345:AL345"/>
    <mergeCell ref="AJ346:AL346"/>
    <mergeCell ref="AJ347:AL347"/>
    <mergeCell ref="AJ348:AL348"/>
    <mergeCell ref="AR321:AR359"/>
    <mergeCell ref="AI322:AJ322"/>
    <mergeCell ref="AK322:AN322"/>
    <mergeCell ref="AI323:AJ323"/>
    <mergeCell ref="AK323:AN323"/>
    <mergeCell ref="AI324:AJ324"/>
    <mergeCell ref="AK324:AN324"/>
    <mergeCell ref="AI325:AJ325"/>
    <mergeCell ref="AK325:AN325"/>
    <mergeCell ref="AI326:AJ326"/>
    <mergeCell ref="AK326:AN326"/>
    <mergeCell ref="AI329:AI330"/>
    <mergeCell ref="AJ329:AL329"/>
    <mergeCell ref="AM329:AN329"/>
    <mergeCell ref="AJ330:AL330"/>
    <mergeCell ref="AJ331:AL331"/>
    <mergeCell ref="AJ332:AL332"/>
    <mergeCell ref="AJ333:AL333"/>
    <mergeCell ref="AJ334:AL334"/>
    <mergeCell ref="AJ335:AL335"/>
    <mergeCell ref="AJ336:AL336"/>
    <mergeCell ref="AJ337:AL337"/>
    <mergeCell ref="AJ377:AL377"/>
    <mergeCell ref="AJ378:AL378"/>
    <mergeCell ref="AJ379:AL379"/>
    <mergeCell ref="AJ380:AL380"/>
    <mergeCell ref="AJ381:AL381"/>
    <mergeCell ref="AJ382:AL382"/>
    <mergeCell ref="AJ383:AL383"/>
    <mergeCell ref="AJ384:AL384"/>
    <mergeCell ref="AJ385:AL385"/>
    <mergeCell ref="AJ349:AL349"/>
    <mergeCell ref="AK352:AM352"/>
    <mergeCell ref="AH360:AR360"/>
    <mergeCell ref="AR361:AR399"/>
    <mergeCell ref="AI362:AJ362"/>
    <mergeCell ref="AK362:AN362"/>
    <mergeCell ref="AI363:AJ363"/>
    <mergeCell ref="AK363:AN363"/>
    <mergeCell ref="AI364:AJ364"/>
    <mergeCell ref="AK364:AN364"/>
    <mergeCell ref="AI365:AJ365"/>
    <mergeCell ref="AK365:AN365"/>
    <mergeCell ref="AI366:AJ366"/>
    <mergeCell ref="AK366:AN366"/>
    <mergeCell ref="AI369:AI370"/>
    <mergeCell ref="AJ369:AL369"/>
    <mergeCell ref="AM369:AN369"/>
    <mergeCell ref="AJ370:AL370"/>
    <mergeCell ref="AJ371:AL371"/>
    <mergeCell ref="AJ372:AL372"/>
    <mergeCell ref="AJ373:AL373"/>
    <mergeCell ref="AJ374:AL374"/>
    <mergeCell ref="AJ375:AL375"/>
    <mergeCell ref="AJ386:AL386"/>
    <mergeCell ref="AJ387:AL387"/>
    <mergeCell ref="AJ388:AL388"/>
    <mergeCell ref="AJ389:AL389"/>
    <mergeCell ref="AK392:AM392"/>
    <mergeCell ref="AH400:AR400"/>
    <mergeCell ref="AR401:AR439"/>
    <mergeCell ref="AI402:AJ402"/>
    <mergeCell ref="AK402:AN402"/>
    <mergeCell ref="AI403:AJ403"/>
    <mergeCell ref="AK403:AN403"/>
    <mergeCell ref="AI404:AJ404"/>
    <mergeCell ref="AK404:AN404"/>
    <mergeCell ref="AI405:AJ405"/>
    <mergeCell ref="AK405:AN405"/>
    <mergeCell ref="AI406:AJ406"/>
    <mergeCell ref="AK406:AN406"/>
    <mergeCell ref="AI409:AI410"/>
    <mergeCell ref="AJ409:AL409"/>
    <mergeCell ref="AM409:AN409"/>
    <mergeCell ref="AJ410:AL410"/>
    <mergeCell ref="AJ411:AL411"/>
    <mergeCell ref="AJ412:AL412"/>
    <mergeCell ref="AJ413:AL413"/>
    <mergeCell ref="AJ459:AL459"/>
    <mergeCell ref="AJ423:AL423"/>
    <mergeCell ref="AJ424:AL424"/>
    <mergeCell ref="AJ425:AL425"/>
    <mergeCell ref="AJ426:AL426"/>
    <mergeCell ref="AJ427:AL427"/>
    <mergeCell ref="AJ428:AL428"/>
    <mergeCell ref="AJ429:AL429"/>
    <mergeCell ref="AK432:AM432"/>
    <mergeCell ref="AH440:AR440"/>
    <mergeCell ref="AJ414:AL414"/>
    <mergeCell ref="AJ415:AL415"/>
    <mergeCell ref="AJ416:AL416"/>
    <mergeCell ref="AJ417:AL417"/>
    <mergeCell ref="AJ418:AL418"/>
    <mergeCell ref="AJ419:AL419"/>
    <mergeCell ref="AJ420:AL420"/>
    <mergeCell ref="AJ421:AL421"/>
    <mergeCell ref="AJ422:AL422"/>
    <mergeCell ref="AJ460:AL460"/>
    <mergeCell ref="AJ461:AL461"/>
    <mergeCell ref="AJ462:AL462"/>
    <mergeCell ref="AJ463:AL463"/>
    <mergeCell ref="AJ464:AL464"/>
    <mergeCell ref="AJ465:AL465"/>
    <mergeCell ref="AJ466:AL466"/>
    <mergeCell ref="AJ467:AL467"/>
    <mergeCell ref="AJ468:AL468"/>
    <mergeCell ref="AR441:AR479"/>
    <mergeCell ref="AI442:AJ442"/>
    <mergeCell ref="AK442:AN442"/>
    <mergeCell ref="AI443:AJ443"/>
    <mergeCell ref="AK443:AN443"/>
    <mergeCell ref="AI444:AJ444"/>
    <mergeCell ref="AK444:AN444"/>
    <mergeCell ref="AI445:AJ445"/>
    <mergeCell ref="AK445:AN445"/>
    <mergeCell ref="AI446:AJ446"/>
    <mergeCell ref="AK446:AN446"/>
    <mergeCell ref="AI449:AI450"/>
    <mergeCell ref="AJ449:AL449"/>
    <mergeCell ref="AM449:AN449"/>
    <mergeCell ref="AJ450:AL450"/>
    <mergeCell ref="AJ451:AL451"/>
    <mergeCell ref="AJ452:AL452"/>
    <mergeCell ref="AJ453:AL453"/>
    <mergeCell ref="AJ454:AL454"/>
    <mergeCell ref="AJ455:AL455"/>
    <mergeCell ref="AJ456:AL456"/>
    <mergeCell ref="AJ457:AL457"/>
    <mergeCell ref="AJ458:AL458"/>
    <mergeCell ref="AJ469:AL469"/>
    <mergeCell ref="AK472:AM472"/>
    <mergeCell ref="AH480:AR480"/>
    <mergeCell ref="AR481:AR519"/>
    <mergeCell ref="AI482:AJ482"/>
    <mergeCell ref="AK482:AN482"/>
    <mergeCell ref="AI483:AJ483"/>
    <mergeCell ref="AK483:AN483"/>
    <mergeCell ref="AI484:AJ484"/>
    <mergeCell ref="AK484:AN484"/>
    <mergeCell ref="AI485:AJ485"/>
    <mergeCell ref="AK485:AN485"/>
    <mergeCell ref="AI486:AJ486"/>
    <mergeCell ref="AK486:AN486"/>
    <mergeCell ref="AI489:AI490"/>
    <mergeCell ref="AJ489:AL489"/>
    <mergeCell ref="AM489:AN489"/>
    <mergeCell ref="AJ490:AL490"/>
    <mergeCell ref="AJ491:AL491"/>
    <mergeCell ref="AJ492:AL492"/>
    <mergeCell ref="AJ493:AL493"/>
    <mergeCell ref="AJ494:AL494"/>
    <mergeCell ref="AJ495:AL495"/>
    <mergeCell ref="AJ496:AL496"/>
    <mergeCell ref="AK524:AN524"/>
    <mergeCell ref="AI525:AJ525"/>
    <mergeCell ref="AK525:AN525"/>
    <mergeCell ref="AI526:AJ526"/>
    <mergeCell ref="AK526:AN526"/>
    <mergeCell ref="AI529:AI530"/>
    <mergeCell ref="AJ529:AL529"/>
    <mergeCell ref="AM529:AN529"/>
    <mergeCell ref="AJ530:AL530"/>
    <mergeCell ref="AJ531:AL531"/>
    <mergeCell ref="AJ532:AL532"/>
    <mergeCell ref="AJ533:AL533"/>
    <mergeCell ref="AJ497:AL497"/>
    <mergeCell ref="AJ498:AL498"/>
    <mergeCell ref="AJ499:AL499"/>
    <mergeCell ref="AJ500:AL500"/>
    <mergeCell ref="AJ501:AL501"/>
    <mergeCell ref="AJ502:AL502"/>
    <mergeCell ref="AJ503:AL503"/>
    <mergeCell ref="AJ504:AL504"/>
    <mergeCell ref="AJ505:AL505"/>
    <mergeCell ref="AU18:AW18"/>
    <mergeCell ref="AU19:AW19"/>
    <mergeCell ref="AJ543:AL543"/>
    <mergeCell ref="AJ544:AL544"/>
    <mergeCell ref="AJ545:AL545"/>
    <mergeCell ref="AJ546:AL546"/>
    <mergeCell ref="AJ547:AL547"/>
    <mergeCell ref="AJ548:AL548"/>
    <mergeCell ref="AJ549:AL549"/>
    <mergeCell ref="AK552:AM552"/>
    <mergeCell ref="AH560:AR560"/>
    <mergeCell ref="AJ534:AL534"/>
    <mergeCell ref="AJ535:AL535"/>
    <mergeCell ref="AJ536:AL536"/>
    <mergeCell ref="AJ537:AL537"/>
    <mergeCell ref="AJ538:AL538"/>
    <mergeCell ref="AJ539:AL539"/>
    <mergeCell ref="AJ540:AL540"/>
    <mergeCell ref="AJ541:AL541"/>
    <mergeCell ref="AJ542:AL542"/>
    <mergeCell ref="AJ506:AL506"/>
    <mergeCell ref="AJ507:AL507"/>
    <mergeCell ref="AJ508:AL508"/>
    <mergeCell ref="AJ509:AL509"/>
    <mergeCell ref="AK512:AM512"/>
    <mergeCell ref="AH520:AR520"/>
    <mergeCell ref="AR521:AR559"/>
    <mergeCell ref="AI522:AJ522"/>
    <mergeCell ref="AK522:AN522"/>
    <mergeCell ref="AI523:AJ523"/>
    <mergeCell ref="AK523:AN523"/>
    <mergeCell ref="AI524:AJ524"/>
    <mergeCell ref="AU56:AW56"/>
    <mergeCell ref="AU20:AW20"/>
    <mergeCell ref="AU21:AW21"/>
    <mergeCell ref="AU22:AW22"/>
    <mergeCell ref="AU23:AW23"/>
    <mergeCell ref="AU24:AW24"/>
    <mergeCell ref="AU25:AW25"/>
    <mergeCell ref="AU26:AW26"/>
    <mergeCell ref="AU27:AW27"/>
    <mergeCell ref="AU28:AW28"/>
    <mergeCell ref="BC1:BC39"/>
    <mergeCell ref="AT2:AU2"/>
    <mergeCell ref="AV2:AY2"/>
    <mergeCell ref="AT3:AU3"/>
    <mergeCell ref="AV3:AY3"/>
    <mergeCell ref="AT4:AU4"/>
    <mergeCell ref="AV4:AY4"/>
    <mergeCell ref="AT5:AU5"/>
    <mergeCell ref="AV5:AY5"/>
    <mergeCell ref="AT6:AU6"/>
    <mergeCell ref="AV6:AY6"/>
    <mergeCell ref="AT9:AT10"/>
    <mergeCell ref="AU9:AW9"/>
    <mergeCell ref="AX9:AY9"/>
    <mergeCell ref="AU10:AW10"/>
    <mergeCell ref="AU11:AW11"/>
    <mergeCell ref="AU12:AW12"/>
    <mergeCell ref="AU13:AW13"/>
    <mergeCell ref="AU14:AW14"/>
    <mergeCell ref="AU15:AW15"/>
    <mergeCell ref="AU16:AW16"/>
    <mergeCell ref="AU17:AW17"/>
    <mergeCell ref="AU57:AW57"/>
    <mergeCell ref="AU58:AW58"/>
    <mergeCell ref="AU59:AW59"/>
    <mergeCell ref="AU60:AW60"/>
    <mergeCell ref="AU61:AW61"/>
    <mergeCell ref="AU62:AW62"/>
    <mergeCell ref="AU63:AW63"/>
    <mergeCell ref="AU64:AW64"/>
    <mergeCell ref="AU65:AW65"/>
    <mergeCell ref="AU29:AW29"/>
    <mergeCell ref="AV32:AX32"/>
    <mergeCell ref="AS40:BC40"/>
    <mergeCell ref="BC41:BC79"/>
    <mergeCell ref="AT42:AU42"/>
    <mergeCell ref="AV42:AY42"/>
    <mergeCell ref="AT43:AU43"/>
    <mergeCell ref="AV43:AY43"/>
    <mergeCell ref="AT44:AU44"/>
    <mergeCell ref="AV44:AY44"/>
    <mergeCell ref="AT45:AU45"/>
    <mergeCell ref="AV45:AY45"/>
    <mergeCell ref="AT46:AU46"/>
    <mergeCell ref="AV46:AY46"/>
    <mergeCell ref="AT49:AT50"/>
    <mergeCell ref="AU49:AW49"/>
    <mergeCell ref="AX49:AY49"/>
    <mergeCell ref="AU50:AW50"/>
    <mergeCell ref="AU51:AW51"/>
    <mergeCell ref="AU52:AW52"/>
    <mergeCell ref="AU53:AW53"/>
    <mergeCell ref="AU54:AW54"/>
    <mergeCell ref="AU55:AW55"/>
    <mergeCell ref="AU66:AW66"/>
    <mergeCell ref="AU67:AW67"/>
    <mergeCell ref="AU68:AW68"/>
    <mergeCell ref="AU69:AW69"/>
    <mergeCell ref="AV72:AX72"/>
    <mergeCell ref="AS80:BC80"/>
    <mergeCell ref="BC81:BC119"/>
    <mergeCell ref="AT82:AU82"/>
    <mergeCell ref="AV82:AY82"/>
    <mergeCell ref="AT83:AU83"/>
    <mergeCell ref="AV83:AY83"/>
    <mergeCell ref="AT84:AU84"/>
    <mergeCell ref="AV84:AY84"/>
    <mergeCell ref="AT85:AU85"/>
    <mergeCell ref="AV85:AY85"/>
    <mergeCell ref="AT86:AU86"/>
    <mergeCell ref="AV86:AY86"/>
    <mergeCell ref="AT89:AT90"/>
    <mergeCell ref="AU89:AW89"/>
    <mergeCell ref="AX89:AY89"/>
    <mergeCell ref="AU90:AW90"/>
    <mergeCell ref="AU91:AW91"/>
    <mergeCell ref="AU92:AW92"/>
    <mergeCell ref="AU93:AW93"/>
    <mergeCell ref="AU138:AW138"/>
    <mergeCell ref="AU139:AW139"/>
    <mergeCell ref="AU103:AW103"/>
    <mergeCell ref="AU104:AW104"/>
    <mergeCell ref="AU105:AW105"/>
    <mergeCell ref="AU106:AW106"/>
    <mergeCell ref="AU107:AW107"/>
    <mergeCell ref="AU108:AW108"/>
    <mergeCell ref="AU109:AW109"/>
    <mergeCell ref="AV112:AX112"/>
    <mergeCell ref="AS120:BC120"/>
    <mergeCell ref="AU94:AW94"/>
    <mergeCell ref="AU95:AW95"/>
    <mergeCell ref="AU96:AW96"/>
    <mergeCell ref="AU97:AW97"/>
    <mergeCell ref="AU98:AW98"/>
    <mergeCell ref="AU99:AW99"/>
    <mergeCell ref="AU100:AW100"/>
    <mergeCell ref="AU101:AW101"/>
    <mergeCell ref="AU102:AW102"/>
    <mergeCell ref="AU176:AW176"/>
    <mergeCell ref="AU140:AW140"/>
    <mergeCell ref="AU141:AW141"/>
    <mergeCell ref="AU142:AW142"/>
    <mergeCell ref="AU143:AW143"/>
    <mergeCell ref="AU144:AW144"/>
    <mergeCell ref="AU145:AW145"/>
    <mergeCell ref="AU146:AW146"/>
    <mergeCell ref="AU147:AW147"/>
    <mergeCell ref="AU148:AW148"/>
    <mergeCell ref="BC121:BC159"/>
    <mergeCell ref="AT122:AU122"/>
    <mergeCell ref="AV122:AY122"/>
    <mergeCell ref="AT123:AU123"/>
    <mergeCell ref="AV123:AY123"/>
    <mergeCell ref="AT124:AU124"/>
    <mergeCell ref="AV124:AY124"/>
    <mergeCell ref="AT125:AU125"/>
    <mergeCell ref="AV125:AY125"/>
    <mergeCell ref="AT126:AU126"/>
    <mergeCell ref="AV126:AY126"/>
    <mergeCell ref="AT129:AT130"/>
    <mergeCell ref="AU129:AW129"/>
    <mergeCell ref="AX129:AY129"/>
    <mergeCell ref="AU130:AW130"/>
    <mergeCell ref="AU131:AW131"/>
    <mergeCell ref="AU132:AW132"/>
    <mergeCell ref="AU133:AW133"/>
    <mergeCell ref="AU134:AW134"/>
    <mergeCell ref="AU135:AW135"/>
    <mergeCell ref="AU136:AW136"/>
    <mergeCell ref="AU137:AW137"/>
    <mergeCell ref="AU177:AW177"/>
    <mergeCell ref="AU178:AW178"/>
    <mergeCell ref="AU179:AW179"/>
    <mergeCell ref="AU180:AW180"/>
    <mergeCell ref="AU181:AW181"/>
    <mergeCell ref="AU182:AW182"/>
    <mergeCell ref="AU183:AW183"/>
    <mergeCell ref="AU184:AW184"/>
    <mergeCell ref="AU185:AW185"/>
    <mergeCell ref="AU149:AW149"/>
    <mergeCell ref="AV152:AX152"/>
    <mergeCell ref="AS160:BC160"/>
    <mergeCell ref="BC161:BC199"/>
    <mergeCell ref="AT162:AU162"/>
    <mergeCell ref="AV162:AY162"/>
    <mergeCell ref="AT163:AU163"/>
    <mergeCell ref="AV163:AY163"/>
    <mergeCell ref="AT164:AU164"/>
    <mergeCell ref="AV164:AY164"/>
    <mergeCell ref="AT165:AU165"/>
    <mergeCell ref="AV165:AY165"/>
    <mergeCell ref="AT166:AU166"/>
    <mergeCell ref="AV166:AY166"/>
    <mergeCell ref="AT169:AT170"/>
    <mergeCell ref="AU169:AW169"/>
    <mergeCell ref="AX169:AY169"/>
    <mergeCell ref="AU170:AW170"/>
    <mergeCell ref="AU171:AW171"/>
    <mergeCell ref="AU172:AW172"/>
    <mergeCell ref="AU173:AW173"/>
    <mergeCell ref="AU174:AW174"/>
    <mergeCell ref="AU175:AW175"/>
    <mergeCell ref="AU186:AW186"/>
    <mergeCell ref="AU187:AW187"/>
    <mergeCell ref="AU188:AW188"/>
    <mergeCell ref="AU189:AW189"/>
    <mergeCell ref="AV192:AX192"/>
    <mergeCell ref="AS200:BC200"/>
    <mergeCell ref="BC201:BC239"/>
    <mergeCell ref="AT202:AU202"/>
    <mergeCell ref="AV202:AY202"/>
    <mergeCell ref="AT203:AU203"/>
    <mergeCell ref="AV203:AY203"/>
    <mergeCell ref="AT204:AU204"/>
    <mergeCell ref="AV204:AY204"/>
    <mergeCell ref="AT205:AU205"/>
    <mergeCell ref="AV205:AY205"/>
    <mergeCell ref="AT206:AU206"/>
    <mergeCell ref="AV206:AY206"/>
    <mergeCell ref="AT209:AT210"/>
    <mergeCell ref="AU209:AW209"/>
    <mergeCell ref="AX209:AY209"/>
    <mergeCell ref="AU210:AW210"/>
    <mergeCell ref="AU211:AW211"/>
    <mergeCell ref="AU212:AW212"/>
    <mergeCell ref="AU213:AW213"/>
    <mergeCell ref="AU258:AW258"/>
    <mergeCell ref="AU259:AW259"/>
    <mergeCell ref="AU223:AW223"/>
    <mergeCell ref="AU224:AW224"/>
    <mergeCell ref="AU225:AW225"/>
    <mergeCell ref="AU226:AW226"/>
    <mergeCell ref="AU227:AW227"/>
    <mergeCell ref="AU228:AW228"/>
    <mergeCell ref="AU229:AW229"/>
    <mergeCell ref="AV232:AX232"/>
    <mergeCell ref="AS240:BC240"/>
    <mergeCell ref="AU214:AW214"/>
    <mergeCell ref="AU215:AW215"/>
    <mergeCell ref="AU216:AW216"/>
    <mergeCell ref="AU217:AW217"/>
    <mergeCell ref="AU218:AW218"/>
    <mergeCell ref="AU219:AW219"/>
    <mergeCell ref="AU220:AW220"/>
    <mergeCell ref="AU221:AW221"/>
    <mergeCell ref="AU222:AW222"/>
    <mergeCell ref="AU296:AW296"/>
    <mergeCell ref="AU260:AW260"/>
    <mergeCell ref="AU261:AW261"/>
    <mergeCell ref="AU262:AW262"/>
    <mergeCell ref="AU263:AW263"/>
    <mergeCell ref="AU264:AW264"/>
    <mergeCell ref="AU265:AW265"/>
    <mergeCell ref="AU266:AW266"/>
    <mergeCell ref="AU267:AW267"/>
    <mergeCell ref="AU268:AW268"/>
    <mergeCell ref="BC241:BC279"/>
    <mergeCell ref="AT242:AU242"/>
    <mergeCell ref="AV242:AY242"/>
    <mergeCell ref="AT243:AU243"/>
    <mergeCell ref="AV243:AY243"/>
    <mergeCell ref="AT244:AU244"/>
    <mergeCell ref="AV244:AY244"/>
    <mergeCell ref="AT245:AU245"/>
    <mergeCell ref="AV245:AY245"/>
    <mergeCell ref="AT246:AU246"/>
    <mergeCell ref="AV246:AY246"/>
    <mergeCell ref="AT249:AT250"/>
    <mergeCell ref="AU249:AW249"/>
    <mergeCell ref="AX249:AY249"/>
    <mergeCell ref="AU250:AW250"/>
    <mergeCell ref="AU251:AW251"/>
    <mergeCell ref="AU252:AW252"/>
    <mergeCell ref="AU253:AW253"/>
    <mergeCell ref="AU254:AW254"/>
    <mergeCell ref="AU255:AW255"/>
    <mergeCell ref="AU256:AW256"/>
    <mergeCell ref="AU257:AW257"/>
    <mergeCell ref="AU297:AW297"/>
    <mergeCell ref="AU298:AW298"/>
    <mergeCell ref="AU299:AW299"/>
    <mergeCell ref="AU300:AW300"/>
    <mergeCell ref="AU301:AW301"/>
    <mergeCell ref="AU302:AW302"/>
    <mergeCell ref="AU303:AW303"/>
    <mergeCell ref="AU304:AW304"/>
    <mergeCell ref="AU305:AW305"/>
    <mergeCell ref="AU269:AW269"/>
    <mergeCell ref="AV272:AX272"/>
    <mergeCell ref="AS280:BC280"/>
    <mergeCell ref="BC281:BC319"/>
    <mergeCell ref="AT282:AU282"/>
    <mergeCell ref="AV282:AY282"/>
    <mergeCell ref="AT283:AU283"/>
    <mergeCell ref="AV283:AY283"/>
    <mergeCell ref="AT284:AU284"/>
    <mergeCell ref="AV284:AY284"/>
    <mergeCell ref="AT285:AU285"/>
    <mergeCell ref="AV285:AY285"/>
    <mergeCell ref="AT286:AU286"/>
    <mergeCell ref="AV286:AY286"/>
    <mergeCell ref="AT289:AT290"/>
    <mergeCell ref="AU289:AW289"/>
    <mergeCell ref="AX289:AY289"/>
    <mergeCell ref="AU290:AW290"/>
    <mergeCell ref="AU291:AW291"/>
    <mergeCell ref="AU292:AW292"/>
    <mergeCell ref="AU293:AW293"/>
    <mergeCell ref="AU294:AW294"/>
    <mergeCell ref="AU295:AW295"/>
    <mergeCell ref="AU306:AW306"/>
    <mergeCell ref="AU307:AW307"/>
    <mergeCell ref="AU308:AW308"/>
    <mergeCell ref="AU309:AW309"/>
    <mergeCell ref="AV312:AX312"/>
    <mergeCell ref="AS320:BC320"/>
    <mergeCell ref="BC321:BC359"/>
    <mergeCell ref="AT322:AU322"/>
    <mergeCell ref="AV322:AY322"/>
    <mergeCell ref="AT323:AU323"/>
    <mergeCell ref="AV323:AY323"/>
    <mergeCell ref="AT324:AU324"/>
    <mergeCell ref="AV324:AY324"/>
    <mergeCell ref="AT325:AU325"/>
    <mergeCell ref="AV325:AY325"/>
    <mergeCell ref="AT326:AU326"/>
    <mergeCell ref="AV326:AY326"/>
    <mergeCell ref="AT329:AT330"/>
    <mergeCell ref="AU329:AW329"/>
    <mergeCell ref="AX329:AY329"/>
    <mergeCell ref="AU330:AW330"/>
    <mergeCell ref="AU331:AW331"/>
    <mergeCell ref="AU332:AW332"/>
    <mergeCell ref="AU333:AW333"/>
    <mergeCell ref="AU378:AW378"/>
    <mergeCell ref="AU379:AW379"/>
    <mergeCell ref="AU343:AW343"/>
    <mergeCell ref="AU344:AW344"/>
    <mergeCell ref="AU345:AW345"/>
    <mergeCell ref="AU346:AW346"/>
    <mergeCell ref="AU347:AW347"/>
    <mergeCell ref="AU348:AW348"/>
    <mergeCell ref="AU349:AW349"/>
    <mergeCell ref="AV352:AX352"/>
    <mergeCell ref="AS360:BC360"/>
    <mergeCell ref="AU334:AW334"/>
    <mergeCell ref="AU335:AW335"/>
    <mergeCell ref="AU336:AW336"/>
    <mergeCell ref="AU337:AW337"/>
    <mergeCell ref="AU338:AW338"/>
    <mergeCell ref="AU339:AW339"/>
    <mergeCell ref="AU340:AW340"/>
    <mergeCell ref="AU341:AW341"/>
    <mergeCell ref="AU342:AW342"/>
    <mergeCell ref="AU416:AW416"/>
    <mergeCell ref="AU380:AW380"/>
    <mergeCell ref="AU381:AW381"/>
    <mergeCell ref="AU382:AW382"/>
    <mergeCell ref="AU383:AW383"/>
    <mergeCell ref="AU384:AW384"/>
    <mergeCell ref="AU385:AW385"/>
    <mergeCell ref="AU386:AW386"/>
    <mergeCell ref="AU387:AW387"/>
    <mergeCell ref="AU388:AW388"/>
    <mergeCell ref="BC361:BC399"/>
    <mergeCell ref="AT362:AU362"/>
    <mergeCell ref="AV362:AY362"/>
    <mergeCell ref="AT363:AU363"/>
    <mergeCell ref="AV363:AY363"/>
    <mergeCell ref="AT364:AU364"/>
    <mergeCell ref="AV364:AY364"/>
    <mergeCell ref="AT365:AU365"/>
    <mergeCell ref="AV365:AY365"/>
    <mergeCell ref="AT366:AU366"/>
    <mergeCell ref="AV366:AY366"/>
    <mergeCell ref="AT369:AT370"/>
    <mergeCell ref="AU369:AW369"/>
    <mergeCell ref="AX369:AY369"/>
    <mergeCell ref="AU370:AW370"/>
    <mergeCell ref="AU371:AW371"/>
    <mergeCell ref="AU372:AW372"/>
    <mergeCell ref="AU373:AW373"/>
    <mergeCell ref="AU374:AW374"/>
    <mergeCell ref="AU375:AW375"/>
    <mergeCell ref="AU376:AW376"/>
    <mergeCell ref="AU377:AW377"/>
    <mergeCell ref="AU417:AW417"/>
    <mergeCell ref="AU418:AW418"/>
    <mergeCell ref="AU419:AW419"/>
    <mergeCell ref="AU420:AW420"/>
    <mergeCell ref="AU421:AW421"/>
    <mergeCell ref="AU422:AW422"/>
    <mergeCell ref="AU423:AW423"/>
    <mergeCell ref="AU424:AW424"/>
    <mergeCell ref="AU425:AW425"/>
    <mergeCell ref="AU389:AW389"/>
    <mergeCell ref="AV392:AX392"/>
    <mergeCell ref="AS400:BC400"/>
    <mergeCell ref="BC401:BC439"/>
    <mergeCell ref="AT402:AU402"/>
    <mergeCell ref="AV402:AY402"/>
    <mergeCell ref="AT403:AU403"/>
    <mergeCell ref="AV403:AY403"/>
    <mergeCell ref="AT404:AU404"/>
    <mergeCell ref="AV404:AY404"/>
    <mergeCell ref="AT405:AU405"/>
    <mergeCell ref="AV405:AY405"/>
    <mergeCell ref="AT406:AU406"/>
    <mergeCell ref="AV406:AY406"/>
    <mergeCell ref="AT409:AT410"/>
    <mergeCell ref="AU409:AW409"/>
    <mergeCell ref="AX409:AY409"/>
    <mergeCell ref="AU410:AW410"/>
    <mergeCell ref="AU411:AW411"/>
    <mergeCell ref="AU412:AW412"/>
    <mergeCell ref="AU413:AW413"/>
    <mergeCell ref="AU414:AW414"/>
    <mergeCell ref="AU415:AW415"/>
    <mergeCell ref="AU426:AW426"/>
    <mergeCell ref="AU427:AW427"/>
    <mergeCell ref="AU428:AW428"/>
    <mergeCell ref="AU429:AW429"/>
    <mergeCell ref="AV432:AX432"/>
    <mergeCell ref="AS440:BC440"/>
    <mergeCell ref="BC441:BC479"/>
    <mergeCell ref="AT442:AU442"/>
    <mergeCell ref="AV442:AY442"/>
    <mergeCell ref="AT443:AU443"/>
    <mergeCell ref="AV443:AY443"/>
    <mergeCell ref="AT444:AU444"/>
    <mergeCell ref="AV444:AY444"/>
    <mergeCell ref="AT445:AU445"/>
    <mergeCell ref="AV445:AY445"/>
    <mergeCell ref="AT446:AU446"/>
    <mergeCell ref="AV446:AY446"/>
    <mergeCell ref="AT449:AT450"/>
    <mergeCell ref="AU449:AW449"/>
    <mergeCell ref="AX449:AY449"/>
    <mergeCell ref="AU450:AW450"/>
    <mergeCell ref="AU451:AW451"/>
    <mergeCell ref="AU452:AW452"/>
    <mergeCell ref="AU453:AW453"/>
    <mergeCell ref="AU499:AW499"/>
    <mergeCell ref="AU463:AW463"/>
    <mergeCell ref="AU464:AW464"/>
    <mergeCell ref="AU465:AW465"/>
    <mergeCell ref="AU466:AW466"/>
    <mergeCell ref="AU467:AW467"/>
    <mergeCell ref="AU468:AW468"/>
    <mergeCell ref="AU469:AW469"/>
    <mergeCell ref="AV472:AX472"/>
    <mergeCell ref="AS480:BC480"/>
    <mergeCell ref="AU454:AW454"/>
    <mergeCell ref="AU455:AW455"/>
    <mergeCell ref="AU456:AW456"/>
    <mergeCell ref="AU457:AW457"/>
    <mergeCell ref="AU458:AW458"/>
    <mergeCell ref="AU459:AW459"/>
    <mergeCell ref="AU460:AW460"/>
    <mergeCell ref="AU461:AW461"/>
    <mergeCell ref="AU462:AW462"/>
    <mergeCell ref="AU500:AW500"/>
    <mergeCell ref="AU501:AW501"/>
    <mergeCell ref="AU502:AW502"/>
    <mergeCell ref="AU503:AW503"/>
    <mergeCell ref="AU504:AW504"/>
    <mergeCell ref="AU505:AW505"/>
    <mergeCell ref="AU506:AW506"/>
    <mergeCell ref="AU507:AW507"/>
    <mergeCell ref="AU508:AW508"/>
    <mergeCell ref="BC481:BC519"/>
    <mergeCell ref="AT482:AU482"/>
    <mergeCell ref="AV482:AY482"/>
    <mergeCell ref="AT483:AU483"/>
    <mergeCell ref="AV483:AY483"/>
    <mergeCell ref="AT484:AU484"/>
    <mergeCell ref="AV484:AY484"/>
    <mergeCell ref="AT485:AU485"/>
    <mergeCell ref="AV485:AY485"/>
    <mergeCell ref="AT486:AU486"/>
    <mergeCell ref="AV486:AY486"/>
    <mergeCell ref="AT489:AT490"/>
    <mergeCell ref="AU489:AW489"/>
    <mergeCell ref="AX489:AY489"/>
    <mergeCell ref="AU490:AW490"/>
    <mergeCell ref="AU491:AW491"/>
    <mergeCell ref="AU492:AW492"/>
    <mergeCell ref="AU493:AW493"/>
    <mergeCell ref="AU494:AW494"/>
    <mergeCell ref="AU495:AW495"/>
    <mergeCell ref="AU496:AW496"/>
    <mergeCell ref="AU497:AW497"/>
    <mergeCell ref="AU498:AW498"/>
    <mergeCell ref="AU509:AW509"/>
    <mergeCell ref="AV512:AX512"/>
    <mergeCell ref="AS520:BC520"/>
    <mergeCell ref="BC521:BC559"/>
    <mergeCell ref="AT522:AU522"/>
    <mergeCell ref="AV522:AY522"/>
    <mergeCell ref="AT523:AU523"/>
    <mergeCell ref="AV523:AY523"/>
    <mergeCell ref="AT524:AU524"/>
    <mergeCell ref="AV524:AY524"/>
    <mergeCell ref="AT525:AU525"/>
    <mergeCell ref="AV525:AY525"/>
    <mergeCell ref="AT526:AU526"/>
    <mergeCell ref="AV526:AY526"/>
    <mergeCell ref="AT529:AT530"/>
    <mergeCell ref="AU529:AW529"/>
    <mergeCell ref="AX529:AY529"/>
    <mergeCell ref="AU530:AW530"/>
    <mergeCell ref="AU531:AW531"/>
    <mergeCell ref="AU532:AW532"/>
    <mergeCell ref="AU533:AW533"/>
    <mergeCell ref="AU534:AW534"/>
    <mergeCell ref="AU535:AW535"/>
    <mergeCell ref="AU536:AW536"/>
    <mergeCell ref="AU546:AW546"/>
    <mergeCell ref="AU547:AW547"/>
    <mergeCell ref="AU548:AW548"/>
    <mergeCell ref="AU549:AW549"/>
    <mergeCell ref="AV552:AX552"/>
    <mergeCell ref="AS560:BC560"/>
    <mergeCell ref="BE2:BF2"/>
    <mergeCell ref="BG2:BJ2"/>
    <mergeCell ref="BE3:BF3"/>
    <mergeCell ref="BG3:BJ3"/>
    <mergeCell ref="BE4:BF4"/>
    <mergeCell ref="BG4:BJ4"/>
    <mergeCell ref="BE5:BF5"/>
    <mergeCell ref="BG5:BJ5"/>
    <mergeCell ref="BE6:BF6"/>
    <mergeCell ref="BG6:BJ6"/>
    <mergeCell ref="BE9:BE10"/>
    <mergeCell ref="BF9:BH9"/>
    <mergeCell ref="BI9:BJ9"/>
    <mergeCell ref="BF10:BH10"/>
    <mergeCell ref="BF11:BH11"/>
    <mergeCell ref="BF12:BH12"/>
    <mergeCell ref="BF13:BH13"/>
    <mergeCell ref="AU537:AW537"/>
    <mergeCell ref="AU538:AW538"/>
    <mergeCell ref="AU539:AW539"/>
    <mergeCell ref="AU540:AW540"/>
    <mergeCell ref="AU541:AW541"/>
    <mergeCell ref="AU542:AW542"/>
    <mergeCell ref="AU543:AW543"/>
    <mergeCell ref="AU544:AW544"/>
    <mergeCell ref="AU545:AW545"/>
    <mergeCell ref="BF58:BH58"/>
    <mergeCell ref="BF59:BH59"/>
    <mergeCell ref="BF23:BH23"/>
    <mergeCell ref="BF24:BH24"/>
    <mergeCell ref="BF25:BH25"/>
    <mergeCell ref="BF26:BH26"/>
    <mergeCell ref="BF27:BH27"/>
    <mergeCell ref="BF28:BH28"/>
    <mergeCell ref="BF29:BH29"/>
    <mergeCell ref="BG32:BI32"/>
    <mergeCell ref="BF14:BH14"/>
    <mergeCell ref="BF15:BH15"/>
    <mergeCell ref="BF16:BH16"/>
    <mergeCell ref="BF17:BH17"/>
    <mergeCell ref="BF18:BH18"/>
    <mergeCell ref="BF19:BH19"/>
    <mergeCell ref="BF20:BH20"/>
    <mergeCell ref="BF21:BH21"/>
    <mergeCell ref="BF22:BH22"/>
    <mergeCell ref="BF95:BH95"/>
    <mergeCell ref="BF96:BH96"/>
    <mergeCell ref="BF60:BH60"/>
    <mergeCell ref="BF61:BH61"/>
    <mergeCell ref="BF62:BH62"/>
    <mergeCell ref="BF63:BH63"/>
    <mergeCell ref="BF64:BH64"/>
    <mergeCell ref="BF65:BH65"/>
    <mergeCell ref="BF66:BH66"/>
    <mergeCell ref="BF67:BH67"/>
    <mergeCell ref="BF68:BH68"/>
    <mergeCell ref="BE42:BF42"/>
    <mergeCell ref="BG42:BJ42"/>
    <mergeCell ref="BE43:BF43"/>
    <mergeCell ref="BG43:BJ43"/>
    <mergeCell ref="BE44:BF44"/>
    <mergeCell ref="BG44:BJ44"/>
    <mergeCell ref="BE45:BF45"/>
    <mergeCell ref="BG45:BJ45"/>
    <mergeCell ref="BE46:BF46"/>
    <mergeCell ref="BG46:BJ46"/>
    <mergeCell ref="BE49:BE50"/>
    <mergeCell ref="BF49:BH49"/>
    <mergeCell ref="BI49:BJ49"/>
    <mergeCell ref="BF50:BH50"/>
    <mergeCell ref="BF51:BH51"/>
    <mergeCell ref="BF52:BH52"/>
    <mergeCell ref="BF53:BH53"/>
    <mergeCell ref="BF54:BH54"/>
    <mergeCell ref="BF55:BH55"/>
    <mergeCell ref="BF56:BH56"/>
    <mergeCell ref="BF57:BH57"/>
    <mergeCell ref="BF131:BH131"/>
    <mergeCell ref="BF132:BH132"/>
    <mergeCell ref="BF133:BH133"/>
    <mergeCell ref="BF97:BH97"/>
    <mergeCell ref="BF98:BH98"/>
    <mergeCell ref="BF99:BH99"/>
    <mergeCell ref="BF100:BH100"/>
    <mergeCell ref="BF101:BH101"/>
    <mergeCell ref="BF102:BH102"/>
    <mergeCell ref="BF103:BH103"/>
    <mergeCell ref="BF104:BH104"/>
    <mergeCell ref="BF105:BH105"/>
    <mergeCell ref="BF69:BH69"/>
    <mergeCell ref="BG72:BI72"/>
    <mergeCell ref="BE82:BF82"/>
    <mergeCell ref="BG82:BJ82"/>
    <mergeCell ref="BE83:BF83"/>
    <mergeCell ref="BG83:BJ83"/>
    <mergeCell ref="BE84:BF84"/>
    <mergeCell ref="BG84:BJ84"/>
    <mergeCell ref="BE85:BF85"/>
    <mergeCell ref="BG85:BJ85"/>
    <mergeCell ref="BE86:BF86"/>
    <mergeCell ref="BG86:BJ86"/>
    <mergeCell ref="BE89:BE90"/>
    <mergeCell ref="BF89:BH89"/>
    <mergeCell ref="BI89:BJ89"/>
    <mergeCell ref="BF90:BH90"/>
    <mergeCell ref="BF91:BH91"/>
    <mergeCell ref="BF92:BH92"/>
    <mergeCell ref="BF93:BH93"/>
    <mergeCell ref="BF94:BH94"/>
    <mergeCell ref="BF106:BH106"/>
    <mergeCell ref="BF107:BH107"/>
    <mergeCell ref="BF108:BH108"/>
    <mergeCell ref="BF109:BH109"/>
    <mergeCell ref="BG112:BI112"/>
    <mergeCell ref="BE122:BF122"/>
    <mergeCell ref="BG122:BJ122"/>
    <mergeCell ref="BE123:BF123"/>
    <mergeCell ref="BG123:BJ123"/>
    <mergeCell ref="BE124:BF124"/>
    <mergeCell ref="BG124:BJ124"/>
    <mergeCell ref="BE125:BF125"/>
    <mergeCell ref="BG125:BJ125"/>
    <mergeCell ref="BE126:BF126"/>
    <mergeCell ref="BG126:BJ126"/>
    <mergeCell ref="BE129:BE130"/>
    <mergeCell ref="BF129:BH129"/>
    <mergeCell ref="BI129:BJ129"/>
    <mergeCell ref="BF130:BH130"/>
    <mergeCell ref="BF178:BH178"/>
    <mergeCell ref="BF179:BH179"/>
    <mergeCell ref="BF143:BH143"/>
    <mergeCell ref="BF144:BH144"/>
    <mergeCell ref="BF145:BH145"/>
    <mergeCell ref="BF146:BH146"/>
    <mergeCell ref="BF147:BH147"/>
    <mergeCell ref="BF148:BH148"/>
    <mergeCell ref="BF149:BH149"/>
    <mergeCell ref="BG152:BI152"/>
    <mergeCell ref="BF134:BH134"/>
    <mergeCell ref="BF135:BH135"/>
    <mergeCell ref="BF136:BH136"/>
    <mergeCell ref="BF137:BH137"/>
    <mergeCell ref="BF138:BH138"/>
    <mergeCell ref="BF139:BH139"/>
    <mergeCell ref="BF140:BH140"/>
    <mergeCell ref="BF141:BH141"/>
    <mergeCell ref="BF142:BH142"/>
    <mergeCell ref="BF215:BH215"/>
    <mergeCell ref="BF216:BH216"/>
    <mergeCell ref="BF180:BH180"/>
    <mergeCell ref="BF181:BH181"/>
    <mergeCell ref="BF182:BH182"/>
    <mergeCell ref="BF183:BH183"/>
    <mergeCell ref="BF184:BH184"/>
    <mergeCell ref="BF185:BH185"/>
    <mergeCell ref="BF186:BH186"/>
    <mergeCell ref="BF187:BH187"/>
    <mergeCell ref="BF188:BH188"/>
    <mergeCell ref="BE162:BF162"/>
    <mergeCell ref="BG162:BJ162"/>
    <mergeCell ref="BE163:BF163"/>
    <mergeCell ref="BG163:BJ163"/>
    <mergeCell ref="BE164:BF164"/>
    <mergeCell ref="BG164:BJ164"/>
    <mergeCell ref="BE165:BF165"/>
    <mergeCell ref="BG165:BJ165"/>
    <mergeCell ref="BE166:BF166"/>
    <mergeCell ref="BG166:BJ166"/>
    <mergeCell ref="BE169:BE170"/>
    <mergeCell ref="BF169:BH169"/>
    <mergeCell ref="BI169:BJ169"/>
    <mergeCell ref="BF170:BH170"/>
    <mergeCell ref="BF171:BH171"/>
    <mergeCell ref="BF172:BH172"/>
    <mergeCell ref="BF173:BH173"/>
    <mergeCell ref="BF174:BH174"/>
    <mergeCell ref="BF175:BH175"/>
    <mergeCell ref="BF176:BH176"/>
    <mergeCell ref="BF177:BH177"/>
    <mergeCell ref="BF251:BH251"/>
    <mergeCell ref="BF252:BH252"/>
    <mergeCell ref="BF253:BH253"/>
    <mergeCell ref="BF217:BH217"/>
    <mergeCell ref="BF218:BH218"/>
    <mergeCell ref="BF219:BH219"/>
    <mergeCell ref="BF220:BH220"/>
    <mergeCell ref="BF221:BH221"/>
    <mergeCell ref="BF222:BH222"/>
    <mergeCell ref="BF223:BH223"/>
    <mergeCell ref="BF224:BH224"/>
    <mergeCell ref="BF225:BH225"/>
    <mergeCell ref="BF189:BH189"/>
    <mergeCell ref="BG192:BI192"/>
    <mergeCell ref="BE202:BF202"/>
    <mergeCell ref="BG202:BJ202"/>
    <mergeCell ref="BE203:BF203"/>
    <mergeCell ref="BG203:BJ203"/>
    <mergeCell ref="BE204:BF204"/>
    <mergeCell ref="BG204:BJ204"/>
    <mergeCell ref="BE205:BF205"/>
    <mergeCell ref="BG205:BJ205"/>
    <mergeCell ref="BE206:BF206"/>
    <mergeCell ref="BG206:BJ206"/>
    <mergeCell ref="BE209:BE210"/>
    <mergeCell ref="BF209:BH209"/>
    <mergeCell ref="BI209:BJ209"/>
    <mergeCell ref="BF210:BH210"/>
    <mergeCell ref="BF211:BH211"/>
    <mergeCell ref="BF212:BH212"/>
    <mergeCell ref="BF213:BH213"/>
    <mergeCell ref="BF214:BH214"/>
    <mergeCell ref="BF226:BH226"/>
    <mergeCell ref="BF227:BH227"/>
    <mergeCell ref="BF228:BH228"/>
    <mergeCell ref="BF229:BH229"/>
    <mergeCell ref="BG232:BI232"/>
    <mergeCell ref="BE242:BF242"/>
    <mergeCell ref="BG242:BJ242"/>
    <mergeCell ref="BE243:BF243"/>
    <mergeCell ref="BG243:BJ243"/>
    <mergeCell ref="BE244:BF244"/>
    <mergeCell ref="BG244:BJ244"/>
    <mergeCell ref="BE245:BF245"/>
    <mergeCell ref="BG245:BJ245"/>
    <mergeCell ref="BE246:BF246"/>
    <mergeCell ref="BG246:BJ246"/>
    <mergeCell ref="BE249:BE250"/>
    <mergeCell ref="BF249:BH249"/>
    <mergeCell ref="BI249:BJ249"/>
    <mergeCell ref="BF250:BH250"/>
    <mergeCell ref="BF298:BH298"/>
    <mergeCell ref="BF299:BH299"/>
    <mergeCell ref="BF263:BH263"/>
    <mergeCell ref="BF264:BH264"/>
    <mergeCell ref="BF265:BH265"/>
    <mergeCell ref="BF266:BH266"/>
    <mergeCell ref="BF267:BH267"/>
    <mergeCell ref="BF268:BH268"/>
    <mergeCell ref="BF269:BH269"/>
    <mergeCell ref="BG272:BI272"/>
    <mergeCell ref="BF254:BH254"/>
    <mergeCell ref="BF255:BH255"/>
    <mergeCell ref="BF256:BH256"/>
    <mergeCell ref="BF257:BH257"/>
    <mergeCell ref="BF258:BH258"/>
    <mergeCell ref="BF259:BH259"/>
    <mergeCell ref="BF260:BH260"/>
    <mergeCell ref="BF261:BH261"/>
    <mergeCell ref="BF262:BH262"/>
    <mergeCell ref="BF335:BH335"/>
    <mergeCell ref="BF336:BH336"/>
    <mergeCell ref="BF300:BH300"/>
    <mergeCell ref="BF301:BH301"/>
    <mergeCell ref="BF302:BH302"/>
    <mergeCell ref="BF303:BH303"/>
    <mergeCell ref="BF304:BH304"/>
    <mergeCell ref="BF305:BH305"/>
    <mergeCell ref="BF306:BH306"/>
    <mergeCell ref="BF307:BH307"/>
    <mergeCell ref="BF308:BH308"/>
    <mergeCell ref="BE282:BF282"/>
    <mergeCell ref="BG282:BJ282"/>
    <mergeCell ref="BE283:BF283"/>
    <mergeCell ref="BG283:BJ283"/>
    <mergeCell ref="BE284:BF284"/>
    <mergeCell ref="BG284:BJ284"/>
    <mergeCell ref="BE285:BF285"/>
    <mergeCell ref="BG285:BJ285"/>
    <mergeCell ref="BE286:BF286"/>
    <mergeCell ref="BG286:BJ286"/>
    <mergeCell ref="BE289:BE290"/>
    <mergeCell ref="BF289:BH289"/>
    <mergeCell ref="BI289:BJ289"/>
    <mergeCell ref="BF290:BH290"/>
    <mergeCell ref="BF291:BH291"/>
    <mergeCell ref="BF292:BH292"/>
    <mergeCell ref="BF293:BH293"/>
    <mergeCell ref="BF294:BH294"/>
    <mergeCell ref="BF295:BH295"/>
    <mergeCell ref="BF296:BH296"/>
    <mergeCell ref="BF297:BH297"/>
    <mergeCell ref="BF371:BH371"/>
    <mergeCell ref="BF372:BH372"/>
    <mergeCell ref="BF373:BH373"/>
    <mergeCell ref="BF337:BH337"/>
    <mergeCell ref="BF338:BH338"/>
    <mergeCell ref="BF339:BH339"/>
    <mergeCell ref="BF340:BH340"/>
    <mergeCell ref="BF341:BH341"/>
    <mergeCell ref="BF342:BH342"/>
    <mergeCell ref="BF343:BH343"/>
    <mergeCell ref="BF344:BH344"/>
    <mergeCell ref="BF345:BH345"/>
    <mergeCell ref="BF309:BH309"/>
    <mergeCell ref="BG312:BI312"/>
    <mergeCell ref="BE322:BF322"/>
    <mergeCell ref="BG322:BJ322"/>
    <mergeCell ref="BE323:BF323"/>
    <mergeCell ref="BG323:BJ323"/>
    <mergeCell ref="BE324:BF324"/>
    <mergeCell ref="BG324:BJ324"/>
    <mergeCell ref="BE325:BF325"/>
    <mergeCell ref="BG325:BJ325"/>
    <mergeCell ref="BE326:BF326"/>
    <mergeCell ref="BG326:BJ326"/>
    <mergeCell ref="BE329:BE330"/>
    <mergeCell ref="BF329:BH329"/>
    <mergeCell ref="BI329:BJ329"/>
    <mergeCell ref="BF330:BH330"/>
    <mergeCell ref="BF331:BH331"/>
    <mergeCell ref="BF332:BH332"/>
    <mergeCell ref="BF333:BH333"/>
    <mergeCell ref="BF334:BH334"/>
    <mergeCell ref="BF346:BH346"/>
    <mergeCell ref="BF347:BH347"/>
    <mergeCell ref="BF348:BH348"/>
    <mergeCell ref="BF349:BH349"/>
    <mergeCell ref="BG352:BI352"/>
    <mergeCell ref="BE362:BF362"/>
    <mergeCell ref="BG362:BJ362"/>
    <mergeCell ref="BE363:BF363"/>
    <mergeCell ref="BG363:BJ363"/>
    <mergeCell ref="BE364:BF364"/>
    <mergeCell ref="BG364:BJ364"/>
    <mergeCell ref="BE365:BF365"/>
    <mergeCell ref="BG365:BJ365"/>
    <mergeCell ref="BE366:BF366"/>
    <mergeCell ref="BG366:BJ366"/>
    <mergeCell ref="BE369:BE370"/>
    <mergeCell ref="BF369:BH369"/>
    <mergeCell ref="BI369:BJ369"/>
    <mergeCell ref="BF370:BH370"/>
    <mergeCell ref="BF416:BH416"/>
    <mergeCell ref="BF417:BH417"/>
    <mergeCell ref="BF418:BH418"/>
    <mergeCell ref="BF419:BH419"/>
    <mergeCell ref="BF383:BH383"/>
    <mergeCell ref="BF384:BH384"/>
    <mergeCell ref="BF385:BH385"/>
    <mergeCell ref="BF386:BH386"/>
    <mergeCell ref="BF387:BH387"/>
    <mergeCell ref="BF388:BH388"/>
    <mergeCell ref="BF389:BH389"/>
    <mergeCell ref="BG392:BI392"/>
    <mergeCell ref="BF374:BH374"/>
    <mergeCell ref="BF375:BH375"/>
    <mergeCell ref="BF376:BH376"/>
    <mergeCell ref="BF377:BH377"/>
    <mergeCell ref="BF378:BH378"/>
    <mergeCell ref="BF379:BH379"/>
    <mergeCell ref="BF380:BH380"/>
    <mergeCell ref="BF381:BH381"/>
    <mergeCell ref="BF382:BH382"/>
    <mergeCell ref="BF453:BH453"/>
    <mergeCell ref="BF454:BH454"/>
    <mergeCell ref="BF455:BH455"/>
    <mergeCell ref="BF456:BH456"/>
    <mergeCell ref="BF420:BH420"/>
    <mergeCell ref="BF421:BH421"/>
    <mergeCell ref="BF422:BH422"/>
    <mergeCell ref="BF423:BH423"/>
    <mergeCell ref="BF424:BH424"/>
    <mergeCell ref="BF425:BH425"/>
    <mergeCell ref="BF426:BH426"/>
    <mergeCell ref="BF427:BH427"/>
    <mergeCell ref="BF428:BH428"/>
    <mergeCell ref="BE402:BF402"/>
    <mergeCell ref="BG402:BJ402"/>
    <mergeCell ref="BE403:BF403"/>
    <mergeCell ref="BG403:BJ403"/>
    <mergeCell ref="BE404:BF404"/>
    <mergeCell ref="BG404:BJ404"/>
    <mergeCell ref="BE405:BF405"/>
    <mergeCell ref="BG405:BJ405"/>
    <mergeCell ref="BE406:BF406"/>
    <mergeCell ref="BG406:BJ406"/>
    <mergeCell ref="BE409:BE410"/>
    <mergeCell ref="BF409:BH409"/>
    <mergeCell ref="BI409:BJ409"/>
    <mergeCell ref="BF410:BH410"/>
    <mergeCell ref="BF411:BH411"/>
    <mergeCell ref="BF412:BH412"/>
    <mergeCell ref="BF413:BH413"/>
    <mergeCell ref="BF414:BH414"/>
    <mergeCell ref="BF415:BH415"/>
    <mergeCell ref="BI489:BJ489"/>
    <mergeCell ref="BF490:BH490"/>
    <mergeCell ref="BF491:BH491"/>
    <mergeCell ref="BF492:BH492"/>
    <mergeCell ref="BF493:BH493"/>
    <mergeCell ref="BF457:BH457"/>
    <mergeCell ref="BF458:BH458"/>
    <mergeCell ref="BF459:BH459"/>
    <mergeCell ref="BF460:BH460"/>
    <mergeCell ref="BF461:BH461"/>
    <mergeCell ref="BF462:BH462"/>
    <mergeCell ref="BF463:BH463"/>
    <mergeCell ref="BF464:BH464"/>
    <mergeCell ref="BF465:BH465"/>
    <mergeCell ref="BF429:BH429"/>
    <mergeCell ref="BG432:BI432"/>
    <mergeCell ref="BE442:BF442"/>
    <mergeCell ref="BG442:BJ442"/>
    <mergeCell ref="BE443:BF443"/>
    <mergeCell ref="BG443:BJ443"/>
    <mergeCell ref="BE444:BF444"/>
    <mergeCell ref="BG444:BJ444"/>
    <mergeCell ref="BE445:BF445"/>
    <mergeCell ref="BG445:BJ445"/>
    <mergeCell ref="BE446:BF446"/>
    <mergeCell ref="BG446:BJ446"/>
    <mergeCell ref="BE449:BE450"/>
    <mergeCell ref="BF449:BH449"/>
    <mergeCell ref="BI449:BJ449"/>
    <mergeCell ref="BF450:BH450"/>
    <mergeCell ref="BF451:BH451"/>
    <mergeCell ref="BF452:BH452"/>
    <mergeCell ref="BF505:BH505"/>
    <mergeCell ref="BF506:BH506"/>
    <mergeCell ref="BF507:BH507"/>
    <mergeCell ref="BF508:BH508"/>
    <mergeCell ref="BF509:BH509"/>
    <mergeCell ref="BG512:BI512"/>
    <mergeCell ref="BF494:BH494"/>
    <mergeCell ref="BF495:BH495"/>
    <mergeCell ref="BF496:BH496"/>
    <mergeCell ref="BF497:BH497"/>
    <mergeCell ref="BF498:BH498"/>
    <mergeCell ref="BF499:BH499"/>
    <mergeCell ref="BF500:BH500"/>
    <mergeCell ref="BF501:BH501"/>
    <mergeCell ref="BF502:BH502"/>
    <mergeCell ref="BF466:BH466"/>
    <mergeCell ref="BF467:BH467"/>
    <mergeCell ref="BF468:BH468"/>
    <mergeCell ref="BF469:BH469"/>
    <mergeCell ref="BG472:BI472"/>
    <mergeCell ref="BE482:BF482"/>
    <mergeCell ref="BG482:BJ482"/>
    <mergeCell ref="BE483:BF483"/>
    <mergeCell ref="BG483:BJ483"/>
    <mergeCell ref="BE484:BF484"/>
    <mergeCell ref="BG484:BJ484"/>
    <mergeCell ref="BE485:BF485"/>
    <mergeCell ref="BG485:BJ485"/>
    <mergeCell ref="BE486:BF486"/>
    <mergeCell ref="BG486:BJ486"/>
    <mergeCell ref="BE489:BE490"/>
    <mergeCell ref="BF489:BH489"/>
    <mergeCell ref="BD560:BR560"/>
    <mergeCell ref="BF549:BH549"/>
    <mergeCell ref="BG552:BI552"/>
    <mergeCell ref="BF540:BH540"/>
    <mergeCell ref="BF541:BH541"/>
    <mergeCell ref="BF542:BH542"/>
    <mergeCell ref="BF543:BH543"/>
    <mergeCell ref="BF544:BH544"/>
    <mergeCell ref="BF545:BH545"/>
    <mergeCell ref="BF546:BH546"/>
    <mergeCell ref="BF547:BH547"/>
    <mergeCell ref="BF548:BH548"/>
    <mergeCell ref="BE522:BF522"/>
    <mergeCell ref="BG522:BJ522"/>
    <mergeCell ref="BE523:BF523"/>
    <mergeCell ref="BG523:BJ523"/>
    <mergeCell ref="BE524:BF524"/>
    <mergeCell ref="BG524:BJ524"/>
    <mergeCell ref="BE525:BF525"/>
    <mergeCell ref="BG525:BJ525"/>
    <mergeCell ref="BE526:BF526"/>
    <mergeCell ref="BG526:BJ526"/>
    <mergeCell ref="BE529:BE530"/>
    <mergeCell ref="BF529:BH529"/>
    <mergeCell ref="BI529:BJ529"/>
    <mergeCell ref="BF530:BH530"/>
    <mergeCell ref="BF531:BH531"/>
    <mergeCell ref="BF532:BH532"/>
    <mergeCell ref="BF533:BH533"/>
    <mergeCell ref="BF534:BH534"/>
    <mergeCell ref="BF535:BH535"/>
    <mergeCell ref="BF536:BH536"/>
    <mergeCell ref="BS321:BS359"/>
    <mergeCell ref="BS361:BS399"/>
    <mergeCell ref="BS401:BS439"/>
    <mergeCell ref="BS441:BS479"/>
    <mergeCell ref="BS481:BS519"/>
    <mergeCell ref="BS521:BS559"/>
    <mergeCell ref="BD40:BS40"/>
    <mergeCell ref="BS1:BS39"/>
    <mergeCell ref="BS41:BS79"/>
    <mergeCell ref="BS81:BS119"/>
    <mergeCell ref="BS121:BS159"/>
    <mergeCell ref="BS161:BS199"/>
    <mergeCell ref="BS201:BS239"/>
    <mergeCell ref="BS241:BS279"/>
    <mergeCell ref="BS281:BS319"/>
    <mergeCell ref="BD80:BR80"/>
    <mergeCell ref="BD120:BR120"/>
    <mergeCell ref="BD160:BR160"/>
    <mergeCell ref="BD200:BR200"/>
    <mergeCell ref="BD240:BR240"/>
    <mergeCell ref="BD280:BR280"/>
    <mergeCell ref="BD320:BR320"/>
    <mergeCell ref="BD360:BR360"/>
    <mergeCell ref="BD400:BR400"/>
    <mergeCell ref="BD440:BR440"/>
    <mergeCell ref="BD480:BR480"/>
    <mergeCell ref="BD520:BR520"/>
    <mergeCell ref="BF537:BH537"/>
    <mergeCell ref="BF538:BH538"/>
    <mergeCell ref="BF539:BH539"/>
    <mergeCell ref="BF503:BH503"/>
    <mergeCell ref="BF504:BH504"/>
  </mergeCells>
  <conditionalFormatting sqref="D32:F32">
    <cfRule type="cellIs" dxfId="1186" priority="373" operator="between">
      <formula>1</formula>
      <formula>5</formula>
    </cfRule>
    <cfRule type="cellIs" dxfId="1185" priority="374" operator="between">
      <formula>6</formula>
      <formula>11</formula>
    </cfRule>
    <cfRule type="cellIs" dxfId="1184" priority="375" operator="between">
      <formula>12</formula>
      <formula>19</formula>
    </cfRule>
  </conditionalFormatting>
  <conditionalFormatting sqref="D72:F72">
    <cfRule type="cellIs" dxfId="1183" priority="331" operator="between">
      <formula>1</formula>
      <formula>5</formula>
    </cfRule>
    <cfRule type="cellIs" dxfId="1182" priority="332" operator="between">
      <formula>6</formula>
      <formula>11</formula>
    </cfRule>
    <cfRule type="cellIs" dxfId="1181" priority="333" operator="between">
      <formula>12</formula>
      <formula>19</formula>
    </cfRule>
  </conditionalFormatting>
  <conditionalFormatting sqref="D112:F112">
    <cfRule type="cellIs" dxfId="1180" priority="328" operator="between">
      <formula>1</formula>
      <formula>5</formula>
    </cfRule>
    <cfRule type="cellIs" dxfId="1179" priority="329" operator="between">
      <formula>6</formula>
      <formula>11</formula>
    </cfRule>
    <cfRule type="cellIs" dxfId="1178" priority="330" operator="between">
      <formula>12</formula>
      <formula>19</formula>
    </cfRule>
  </conditionalFormatting>
  <conditionalFormatting sqref="D152:F152">
    <cfRule type="cellIs" dxfId="1177" priority="325" operator="between">
      <formula>1</formula>
      <formula>5</formula>
    </cfRule>
    <cfRule type="cellIs" dxfId="1176" priority="326" operator="between">
      <formula>6</formula>
      <formula>11</formula>
    </cfRule>
    <cfRule type="cellIs" dxfId="1175" priority="327" operator="between">
      <formula>12</formula>
      <formula>19</formula>
    </cfRule>
  </conditionalFormatting>
  <conditionalFormatting sqref="D192:F192">
    <cfRule type="cellIs" dxfId="1174" priority="322" operator="between">
      <formula>1</formula>
      <formula>5</formula>
    </cfRule>
    <cfRule type="cellIs" dxfId="1173" priority="323" operator="between">
      <formula>6</formula>
      <formula>11</formula>
    </cfRule>
    <cfRule type="cellIs" dxfId="1172" priority="324" operator="between">
      <formula>12</formula>
      <formula>19</formula>
    </cfRule>
  </conditionalFormatting>
  <conditionalFormatting sqref="D232:F232">
    <cfRule type="cellIs" dxfId="1171" priority="319" operator="between">
      <formula>1</formula>
      <formula>5</formula>
    </cfRule>
    <cfRule type="cellIs" dxfId="1170" priority="320" operator="between">
      <formula>6</formula>
      <formula>11</formula>
    </cfRule>
    <cfRule type="cellIs" dxfId="1169" priority="321" operator="between">
      <formula>12</formula>
      <formula>19</formula>
    </cfRule>
  </conditionalFormatting>
  <conditionalFormatting sqref="D272:F272">
    <cfRule type="cellIs" dxfId="1168" priority="316" operator="between">
      <formula>1</formula>
      <formula>5</formula>
    </cfRule>
    <cfRule type="cellIs" dxfId="1167" priority="317" operator="between">
      <formula>6</formula>
      <formula>11</formula>
    </cfRule>
    <cfRule type="cellIs" dxfId="1166" priority="318" operator="between">
      <formula>12</formula>
      <formula>19</formula>
    </cfRule>
  </conditionalFormatting>
  <conditionalFormatting sqref="D312:F312">
    <cfRule type="cellIs" dxfId="1165" priority="313" operator="between">
      <formula>1</formula>
      <formula>5</formula>
    </cfRule>
    <cfRule type="cellIs" dxfId="1164" priority="314" operator="between">
      <formula>6</formula>
      <formula>11</formula>
    </cfRule>
    <cfRule type="cellIs" dxfId="1163" priority="315" operator="between">
      <formula>12</formula>
      <formula>19</formula>
    </cfRule>
  </conditionalFormatting>
  <conditionalFormatting sqref="D352:F352">
    <cfRule type="cellIs" dxfId="1162" priority="310" operator="between">
      <formula>1</formula>
      <formula>5</formula>
    </cfRule>
    <cfRule type="cellIs" dxfId="1161" priority="311" operator="between">
      <formula>6</formula>
      <formula>11</formula>
    </cfRule>
    <cfRule type="cellIs" dxfId="1160" priority="312" operator="between">
      <formula>12</formula>
      <formula>19</formula>
    </cfRule>
  </conditionalFormatting>
  <conditionalFormatting sqref="D392:F392">
    <cfRule type="cellIs" dxfId="1159" priority="307" operator="between">
      <formula>1</formula>
      <formula>5</formula>
    </cfRule>
    <cfRule type="cellIs" dxfId="1158" priority="308" operator="between">
      <formula>6</formula>
      <formula>11</formula>
    </cfRule>
    <cfRule type="cellIs" dxfId="1157" priority="309" operator="between">
      <formula>12</formula>
      <formula>19</formula>
    </cfRule>
  </conditionalFormatting>
  <conditionalFormatting sqref="D432:F432">
    <cfRule type="cellIs" dxfId="1156" priority="304" operator="between">
      <formula>1</formula>
      <formula>5</formula>
    </cfRule>
    <cfRule type="cellIs" dxfId="1155" priority="305" operator="between">
      <formula>6</formula>
      <formula>11</formula>
    </cfRule>
    <cfRule type="cellIs" dxfId="1154" priority="306" operator="between">
      <formula>12</formula>
      <formula>19</formula>
    </cfRule>
  </conditionalFormatting>
  <conditionalFormatting sqref="D472:F472">
    <cfRule type="cellIs" dxfId="1153" priority="301" operator="between">
      <formula>1</formula>
      <formula>5</formula>
    </cfRule>
    <cfRule type="cellIs" dxfId="1152" priority="302" operator="between">
      <formula>6</formula>
      <formula>11</formula>
    </cfRule>
    <cfRule type="cellIs" dxfId="1151" priority="303" operator="between">
      <formula>12</formula>
      <formula>19</formula>
    </cfRule>
  </conditionalFormatting>
  <conditionalFormatting sqref="D512:F512">
    <cfRule type="cellIs" dxfId="1150" priority="298" operator="between">
      <formula>1</formula>
      <formula>5</formula>
    </cfRule>
    <cfRule type="cellIs" dxfId="1149" priority="299" operator="between">
      <formula>6</formula>
      <formula>11</formula>
    </cfRule>
    <cfRule type="cellIs" dxfId="1148" priority="300" operator="between">
      <formula>12</formula>
      <formula>19</formula>
    </cfRule>
  </conditionalFormatting>
  <conditionalFormatting sqref="D552:F552">
    <cfRule type="cellIs" dxfId="1147" priority="295" operator="between">
      <formula>1</formula>
      <formula>5</formula>
    </cfRule>
    <cfRule type="cellIs" dxfId="1146" priority="296" operator="between">
      <formula>6</formula>
      <formula>11</formula>
    </cfRule>
    <cfRule type="cellIs" dxfId="1145" priority="297" operator="between">
      <formula>12</formula>
      <formula>19</formula>
    </cfRule>
  </conditionalFormatting>
  <conditionalFormatting sqref="O32:Q32">
    <cfRule type="cellIs" dxfId="1144" priority="292" operator="between">
      <formula>1</formula>
      <formula>5</formula>
    </cfRule>
    <cfRule type="cellIs" dxfId="1143" priority="293" operator="between">
      <formula>6</formula>
      <formula>11</formula>
    </cfRule>
    <cfRule type="cellIs" dxfId="1142" priority="294" operator="between">
      <formula>12</formula>
      <formula>19</formula>
    </cfRule>
  </conditionalFormatting>
  <conditionalFormatting sqref="O72:Q72">
    <cfRule type="cellIs" dxfId="1141" priority="289" operator="between">
      <formula>1</formula>
      <formula>5</formula>
    </cfRule>
    <cfRule type="cellIs" dxfId="1140" priority="290" operator="between">
      <formula>6</formula>
      <formula>11</formula>
    </cfRule>
    <cfRule type="cellIs" dxfId="1139" priority="291" operator="between">
      <formula>12</formula>
      <formula>19</formula>
    </cfRule>
  </conditionalFormatting>
  <conditionalFormatting sqref="O112:Q112">
    <cfRule type="cellIs" dxfId="1138" priority="286" operator="between">
      <formula>1</formula>
      <formula>5</formula>
    </cfRule>
    <cfRule type="cellIs" dxfId="1137" priority="287" operator="between">
      <formula>6</formula>
      <formula>11</formula>
    </cfRule>
    <cfRule type="cellIs" dxfId="1136" priority="288" operator="between">
      <formula>12</formula>
      <formula>19</formula>
    </cfRule>
  </conditionalFormatting>
  <conditionalFormatting sqref="O152:Q152">
    <cfRule type="cellIs" dxfId="1135" priority="283" operator="between">
      <formula>1</formula>
      <formula>5</formula>
    </cfRule>
    <cfRule type="cellIs" dxfId="1134" priority="284" operator="between">
      <formula>6</formula>
      <formula>11</formula>
    </cfRule>
    <cfRule type="cellIs" dxfId="1133" priority="285" operator="between">
      <formula>12</formula>
      <formula>19</formula>
    </cfRule>
  </conditionalFormatting>
  <conditionalFormatting sqref="O192:Q192">
    <cfRule type="cellIs" dxfId="1132" priority="280" operator="between">
      <formula>1</formula>
      <formula>5</formula>
    </cfRule>
    <cfRule type="cellIs" dxfId="1131" priority="281" operator="between">
      <formula>6</formula>
      <formula>11</formula>
    </cfRule>
    <cfRule type="cellIs" dxfId="1130" priority="282" operator="between">
      <formula>12</formula>
      <formula>19</formula>
    </cfRule>
  </conditionalFormatting>
  <conditionalFormatting sqref="O232:Q232">
    <cfRule type="cellIs" dxfId="1129" priority="277" operator="between">
      <formula>1</formula>
      <formula>5</formula>
    </cfRule>
    <cfRule type="cellIs" dxfId="1128" priority="278" operator="between">
      <formula>6</formula>
      <formula>11</formula>
    </cfRule>
    <cfRule type="cellIs" dxfId="1127" priority="279" operator="between">
      <formula>12</formula>
      <formula>19</formula>
    </cfRule>
  </conditionalFormatting>
  <conditionalFormatting sqref="O272:Q272">
    <cfRule type="cellIs" dxfId="1126" priority="274" operator="between">
      <formula>1</formula>
      <formula>5</formula>
    </cfRule>
    <cfRule type="cellIs" dxfId="1125" priority="275" operator="between">
      <formula>6</formula>
      <formula>11</formula>
    </cfRule>
    <cfRule type="cellIs" dxfId="1124" priority="276" operator="between">
      <formula>12</formula>
      <formula>19</formula>
    </cfRule>
  </conditionalFormatting>
  <conditionalFormatting sqref="O312:Q312">
    <cfRule type="cellIs" dxfId="1123" priority="271" operator="between">
      <formula>1</formula>
      <formula>5</formula>
    </cfRule>
    <cfRule type="cellIs" dxfId="1122" priority="272" operator="between">
      <formula>6</formula>
      <formula>11</formula>
    </cfRule>
    <cfRule type="cellIs" dxfId="1121" priority="273" operator="between">
      <formula>12</formula>
      <formula>19</formula>
    </cfRule>
  </conditionalFormatting>
  <conditionalFormatting sqref="O352:Q352">
    <cfRule type="cellIs" dxfId="1120" priority="268" operator="between">
      <formula>1</formula>
      <formula>5</formula>
    </cfRule>
    <cfRule type="cellIs" dxfId="1119" priority="269" operator="between">
      <formula>6</formula>
      <formula>11</formula>
    </cfRule>
    <cfRule type="cellIs" dxfId="1118" priority="270" operator="between">
      <formula>12</formula>
      <formula>19</formula>
    </cfRule>
  </conditionalFormatting>
  <conditionalFormatting sqref="O392:Q392">
    <cfRule type="cellIs" dxfId="1117" priority="265" operator="between">
      <formula>1</formula>
      <formula>5</formula>
    </cfRule>
    <cfRule type="cellIs" dxfId="1116" priority="266" operator="between">
      <formula>6</formula>
      <formula>11</formula>
    </cfRule>
    <cfRule type="cellIs" dxfId="1115" priority="267" operator="between">
      <formula>12</formula>
      <formula>19</formula>
    </cfRule>
  </conditionalFormatting>
  <conditionalFormatting sqref="O432:Q432">
    <cfRule type="cellIs" dxfId="1114" priority="262" operator="between">
      <formula>1</formula>
      <formula>5</formula>
    </cfRule>
    <cfRule type="cellIs" dxfId="1113" priority="263" operator="between">
      <formula>6</formula>
      <formula>11</formula>
    </cfRule>
    <cfRule type="cellIs" dxfId="1112" priority="264" operator="between">
      <formula>12</formula>
      <formula>19</formula>
    </cfRule>
  </conditionalFormatting>
  <conditionalFormatting sqref="O472:Q472">
    <cfRule type="cellIs" dxfId="1111" priority="259" operator="between">
      <formula>1</formula>
      <formula>5</formula>
    </cfRule>
    <cfRule type="cellIs" dxfId="1110" priority="260" operator="between">
      <formula>6</formula>
      <formula>11</formula>
    </cfRule>
    <cfRule type="cellIs" dxfId="1109" priority="261" operator="between">
      <formula>12</formula>
      <formula>19</formula>
    </cfRule>
  </conditionalFormatting>
  <conditionalFormatting sqref="O512:Q512">
    <cfRule type="cellIs" dxfId="1108" priority="256" operator="between">
      <formula>1</formula>
      <formula>5</formula>
    </cfRule>
    <cfRule type="cellIs" dxfId="1107" priority="257" operator="between">
      <formula>6</formula>
      <formula>11</formula>
    </cfRule>
    <cfRule type="cellIs" dxfId="1106" priority="258" operator="between">
      <formula>12</formula>
      <formula>19</formula>
    </cfRule>
  </conditionalFormatting>
  <conditionalFormatting sqref="O552:Q552">
    <cfRule type="cellIs" dxfId="1105" priority="253" operator="between">
      <formula>1</formula>
      <formula>5</formula>
    </cfRule>
    <cfRule type="cellIs" dxfId="1104" priority="254" operator="between">
      <formula>6</formula>
      <formula>11</formula>
    </cfRule>
    <cfRule type="cellIs" dxfId="1103" priority="255" operator="between">
      <formula>12</formula>
      <formula>19</formula>
    </cfRule>
  </conditionalFormatting>
  <conditionalFormatting sqref="BG32:BI32">
    <cfRule type="cellIs" dxfId="1102" priority="82" operator="between">
      <formula>1</formula>
      <formula>5</formula>
    </cfRule>
    <cfRule type="cellIs" dxfId="1101" priority="83" operator="between">
      <formula>6</formula>
      <formula>11</formula>
    </cfRule>
    <cfRule type="cellIs" dxfId="1100" priority="84" operator="between">
      <formula>12</formula>
      <formula>19</formula>
    </cfRule>
  </conditionalFormatting>
  <conditionalFormatting sqref="Z32:AB32">
    <cfRule type="cellIs" dxfId="1099" priority="208" operator="between">
      <formula>1</formula>
      <formula>5</formula>
    </cfRule>
    <cfRule type="cellIs" dxfId="1098" priority="209" operator="between">
      <formula>6</formula>
      <formula>11</formula>
    </cfRule>
    <cfRule type="cellIs" dxfId="1097" priority="210" operator="between">
      <formula>12</formula>
      <formula>19</formula>
    </cfRule>
  </conditionalFormatting>
  <conditionalFormatting sqref="Z72:AB72">
    <cfRule type="cellIs" dxfId="1096" priority="205" operator="between">
      <formula>1</formula>
      <formula>5</formula>
    </cfRule>
    <cfRule type="cellIs" dxfId="1095" priority="206" operator="between">
      <formula>6</formula>
      <formula>11</formula>
    </cfRule>
    <cfRule type="cellIs" dxfId="1094" priority="207" operator="between">
      <formula>12</formula>
      <formula>19</formula>
    </cfRule>
  </conditionalFormatting>
  <conditionalFormatting sqref="Z112:AB112">
    <cfRule type="cellIs" dxfId="1093" priority="202" operator="between">
      <formula>1</formula>
      <formula>5</formula>
    </cfRule>
    <cfRule type="cellIs" dxfId="1092" priority="203" operator="between">
      <formula>6</formula>
      <formula>11</formula>
    </cfRule>
    <cfRule type="cellIs" dxfId="1091" priority="204" operator="between">
      <formula>12</formula>
      <formula>19</formula>
    </cfRule>
  </conditionalFormatting>
  <conditionalFormatting sqref="Z152:AB152">
    <cfRule type="cellIs" dxfId="1090" priority="199" operator="between">
      <formula>1</formula>
      <formula>5</formula>
    </cfRule>
    <cfRule type="cellIs" dxfId="1089" priority="200" operator="between">
      <formula>6</formula>
      <formula>11</formula>
    </cfRule>
    <cfRule type="cellIs" dxfId="1088" priority="201" operator="between">
      <formula>12</formula>
      <formula>19</formula>
    </cfRule>
  </conditionalFormatting>
  <conditionalFormatting sqref="Z192:AB192">
    <cfRule type="cellIs" dxfId="1087" priority="196" operator="between">
      <formula>1</formula>
      <formula>5</formula>
    </cfRule>
    <cfRule type="cellIs" dxfId="1086" priority="197" operator="between">
      <formula>6</formula>
      <formula>11</formula>
    </cfRule>
    <cfRule type="cellIs" dxfId="1085" priority="198" operator="between">
      <formula>12</formula>
      <formula>19</formula>
    </cfRule>
  </conditionalFormatting>
  <conditionalFormatting sqref="Z232:AB232">
    <cfRule type="cellIs" dxfId="1084" priority="193" operator="between">
      <formula>1</formula>
      <formula>5</formula>
    </cfRule>
    <cfRule type="cellIs" dxfId="1083" priority="194" operator="between">
      <formula>6</formula>
      <formula>11</formula>
    </cfRule>
    <cfRule type="cellIs" dxfId="1082" priority="195" operator="between">
      <formula>12</formula>
      <formula>19</formula>
    </cfRule>
  </conditionalFormatting>
  <conditionalFormatting sqref="Z272:AB272">
    <cfRule type="cellIs" dxfId="1081" priority="190" operator="between">
      <formula>1</formula>
      <formula>5</formula>
    </cfRule>
    <cfRule type="cellIs" dxfId="1080" priority="191" operator="between">
      <formula>6</formula>
      <formula>11</formula>
    </cfRule>
    <cfRule type="cellIs" dxfId="1079" priority="192" operator="between">
      <formula>12</formula>
      <formula>19</formula>
    </cfRule>
  </conditionalFormatting>
  <conditionalFormatting sqref="Z312:AB312">
    <cfRule type="cellIs" dxfId="1078" priority="187" operator="between">
      <formula>1</formula>
      <formula>5</formula>
    </cfRule>
    <cfRule type="cellIs" dxfId="1077" priority="188" operator="between">
      <formula>6</formula>
      <formula>11</formula>
    </cfRule>
    <cfRule type="cellIs" dxfId="1076" priority="189" operator="between">
      <formula>12</formula>
      <formula>19</formula>
    </cfRule>
  </conditionalFormatting>
  <conditionalFormatting sqref="Z352:AB352">
    <cfRule type="cellIs" dxfId="1075" priority="184" operator="between">
      <formula>1</formula>
      <formula>5</formula>
    </cfRule>
    <cfRule type="cellIs" dxfId="1074" priority="185" operator="between">
      <formula>6</formula>
      <formula>11</formula>
    </cfRule>
    <cfRule type="cellIs" dxfId="1073" priority="186" operator="between">
      <formula>12</formula>
      <formula>19</formula>
    </cfRule>
  </conditionalFormatting>
  <conditionalFormatting sqref="Z392:AB392">
    <cfRule type="cellIs" dxfId="1072" priority="181" operator="between">
      <formula>1</formula>
      <formula>5</formula>
    </cfRule>
    <cfRule type="cellIs" dxfId="1071" priority="182" operator="between">
      <formula>6</formula>
      <formula>11</formula>
    </cfRule>
    <cfRule type="cellIs" dxfId="1070" priority="183" operator="between">
      <formula>12</formula>
      <formula>19</formula>
    </cfRule>
  </conditionalFormatting>
  <conditionalFormatting sqref="Z432:AB432">
    <cfRule type="cellIs" dxfId="1069" priority="178" operator="between">
      <formula>1</formula>
      <formula>5</formula>
    </cfRule>
    <cfRule type="cellIs" dxfId="1068" priority="179" operator="between">
      <formula>6</formula>
      <formula>11</formula>
    </cfRule>
    <cfRule type="cellIs" dxfId="1067" priority="180" operator="between">
      <formula>12</formula>
      <formula>19</formula>
    </cfRule>
  </conditionalFormatting>
  <conditionalFormatting sqref="Z472:AB472">
    <cfRule type="cellIs" dxfId="1066" priority="175" operator="between">
      <formula>1</formula>
      <formula>5</formula>
    </cfRule>
    <cfRule type="cellIs" dxfId="1065" priority="176" operator="between">
      <formula>6</formula>
      <formula>11</formula>
    </cfRule>
    <cfRule type="cellIs" dxfId="1064" priority="177" operator="between">
      <formula>12</formula>
      <formula>19</formula>
    </cfRule>
  </conditionalFormatting>
  <conditionalFormatting sqref="Z512:AB512">
    <cfRule type="cellIs" dxfId="1063" priority="172" operator="between">
      <formula>1</formula>
      <formula>5</formula>
    </cfRule>
    <cfRule type="cellIs" dxfId="1062" priority="173" operator="between">
      <formula>6</formula>
      <formula>11</formula>
    </cfRule>
    <cfRule type="cellIs" dxfId="1061" priority="174" operator="between">
      <formula>12</formula>
      <formula>19</formula>
    </cfRule>
  </conditionalFormatting>
  <conditionalFormatting sqref="Z552:AB552">
    <cfRule type="cellIs" dxfId="1060" priority="169" operator="between">
      <formula>1</formula>
      <formula>5</formula>
    </cfRule>
    <cfRule type="cellIs" dxfId="1059" priority="170" operator="between">
      <formula>6</formula>
      <formula>11</formula>
    </cfRule>
    <cfRule type="cellIs" dxfId="1058" priority="171" operator="between">
      <formula>12</formula>
      <formula>19</formula>
    </cfRule>
  </conditionalFormatting>
  <conditionalFormatting sqref="AK32:AM32">
    <cfRule type="cellIs" dxfId="1057" priority="166" operator="between">
      <formula>1</formula>
      <formula>5</formula>
    </cfRule>
    <cfRule type="cellIs" dxfId="1056" priority="167" operator="between">
      <formula>6</formula>
      <formula>11</formula>
    </cfRule>
    <cfRule type="cellIs" dxfId="1055" priority="168" operator="between">
      <formula>12</formula>
      <formula>19</formula>
    </cfRule>
  </conditionalFormatting>
  <conditionalFormatting sqref="AK72:AM72">
    <cfRule type="cellIs" dxfId="1054" priority="163" operator="between">
      <formula>1</formula>
      <formula>5</formula>
    </cfRule>
    <cfRule type="cellIs" dxfId="1053" priority="164" operator="between">
      <formula>6</formula>
      <formula>11</formula>
    </cfRule>
    <cfRule type="cellIs" dxfId="1052" priority="165" operator="between">
      <formula>12</formula>
      <formula>19</formula>
    </cfRule>
  </conditionalFormatting>
  <conditionalFormatting sqref="AK112:AM112">
    <cfRule type="cellIs" dxfId="1051" priority="160" operator="between">
      <formula>1</formula>
      <formula>5</formula>
    </cfRule>
    <cfRule type="cellIs" dxfId="1050" priority="161" operator="between">
      <formula>6</formula>
      <formula>11</formula>
    </cfRule>
    <cfRule type="cellIs" dxfId="1049" priority="162" operator="between">
      <formula>12</formula>
      <formula>19</formula>
    </cfRule>
  </conditionalFormatting>
  <conditionalFormatting sqref="AK152:AM152">
    <cfRule type="cellIs" dxfId="1048" priority="157" operator="between">
      <formula>1</formula>
      <formula>5</formula>
    </cfRule>
    <cfRule type="cellIs" dxfId="1047" priority="158" operator="between">
      <formula>6</formula>
      <formula>11</formula>
    </cfRule>
    <cfRule type="cellIs" dxfId="1046" priority="159" operator="between">
      <formula>12</formula>
      <formula>19</formula>
    </cfRule>
  </conditionalFormatting>
  <conditionalFormatting sqref="AK192:AM192">
    <cfRule type="cellIs" dxfId="1045" priority="154" operator="between">
      <formula>1</formula>
      <formula>5</formula>
    </cfRule>
    <cfRule type="cellIs" dxfId="1044" priority="155" operator="between">
      <formula>6</formula>
      <formula>11</formula>
    </cfRule>
    <cfRule type="cellIs" dxfId="1043" priority="156" operator="between">
      <formula>12</formula>
      <formula>19</formula>
    </cfRule>
  </conditionalFormatting>
  <conditionalFormatting sqref="AK232:AM232">
    <cfRule type="cellIs" dxfId="1042" priority="151" operator="between">
      <formula>1</formula>
      <formula>5</formula>
    </cfRule>
    <cfRule type="cellIs" dxfId="1041" priority="152" operator="between">
      <formula>6</formula>
      <formula>11</formula>
    </cfRule>
    <cfRule type="cellIs" dxfId="1040" priority="153" operator="between">
      <formula>12</formula>
      <formula>19</formula>
    </cfRule>
  </conditionalFormatting>
  <conditionalFormatting sqref="AK272:AM272">
    <cfRule type="cellIs" dxfId="1039" priority="148" operator="between">
      <formula>1</formula>
      <formula>5</formula>
    </cfRule>
    <cfRule type="cellIs" dxfId="1038" priority="149" operator="between">
      <formula>6</formula>
      <formula>11</formula>
    </cfRule>
    <cfRule type="cellIs" dxfId="1037" priority="150" operator="between">
      <formula>12</formula>
      <formula>19</formula>
    </cfRule>
  </conditionalFormatting>
  <conditionalFormatting sqref="AK312:AM312">
    <cfRule type="cellIs" dxfId="1036" priority="145" operator="between">
      <formula>1</formula>
      <formula>5</formula>
    </cfRule>
    <cfRule type="cellIs" dxfId="1035" priority="146" operator="between">
      <formula>6</formula>
      <formula>11</formula>
    </cfRule>
    <cfRule type="cellIs" dxfId="1034" priority="147" operator="between">
      <formula>12</formula>
      <formula>19</formula>
    </cfRule>
  </conditionalFormatting>
  <conditionalFormatting sqref="AK352:AM352">
    <cfRule type="cellIs" dxfId="1033" priority="142" operator="between">
      <formula>1</formula>
      <formula>5</formula>
    </cfRule>
    <cfRule type="cellIs" dxfId="1032" priority="143" operator="between">
      <formula>6</formula>
      <formula>11</formula>
    </cfRule>
    <cfRule type="cellIs" dxfId="1031" priority="144" operator="between">
      <formula>12</formula>
      <formula>19</formula>
    </cfRule>
  </conditionalFormatting>
  <conditionalFormatting sqref="AK392:AM392">
    <cfRule type="cellIs" dxfId="1030" priority="139" operator="between">
      <formula>1</formula>
      <formula>5</formula>
    </cfRule>
    <cfRule type="cellIs" dxfId="1029" priority="140" operator="between">
      <formula>6</formula>
      <formula>11</formula>
    </cfRule>
    <cfRule type="cellIs" dxfId="1028" priority="141" operator="between">
      <formula>12</formula>
      <formula>19</formula>
    </cfRule>
  </conditionalFormatting>
  <conditionalFormatting sqref="AK432:AM432">
    <cfRule type="cellIs" dxfId="1027" priority="136" operator="between">
      <formula>1</formula>
      <formula>5</formula>
    </cfRule>
    <cfRule type="cellIs" dxfId="1026" priority="137" operator="between">
      <formula>6</formula>
      <formula>11</formula>
    </cfRule>
    <cfRule type="cellIs" dxfId="1025" priority="138" operator="between">
      <formula>12</formula>
      <formula>19</formula>
    </cfRule>
  </conditionalFormatting>
  <conditionalFormatting sqref="AK472:AM472">
    <cfRule type="cellIs" dxfId="1024" priority="133" operator="between">
      <formula>1</formula>
      <formula>5</formula>
    </cfRule>
    <cfRule type="cellIs" dxfId="1023" priority="134" operator="between">
      <formula>6</formula>
      <formula>11</formula>
    </cfRule>
    <cfRule type="cellIs" dxfId="1022" priority="135" operator="between">
      <formula>12</formula>
      <formula>19</formula>
    </cfRule>
  </conditionalFormatting>
  <conditionalFormatting sqref="AK512:AM512">
    <cfRule type="cellIs" dxfId="1021" priority="130" operator="between">
      <formula>1</formula>
      <formula>5</formula>
    </cfRule>
    <cfRule type="cellIs" dxfId="1020" priority="131" operator="between">
      <formula>6</formula>
      <formula>11</formula>
    </cfRule>
    <cfRule type="cellIs" dxfId="1019" priority="132" operator="between">
      <formula>12</formula>
      <formula>19</formula>
    </cfRule>
  </conditionalFormatting>
  <conditionalFormatting sqref="AK552:AM552">
    <cfRule type="cellIs" dxfId="1018" priority="127" operator="between">
      <formula>1</formula>
      <formula>5</formula>
    </cfRule>
    <cfRule type="cellIs" dxfId="1017" priority="128" operator="between">
      <formula>6</formula>
      <formula>11</formula>
    </cfRule>
    <cfRule type="cellIs" dxfId="1016" priority="129" operator="between">
      <formula>12</formula>
      <formula>19</formula>
    </cfRule>
  </conditionalFormatting>
  <conditionalFormatting sqref="AV32:AX32">
    <cfRule type="cellIs" dxfId="1015" priority="124" operator="between">
      <formula>1</formula>
      <formula>5</formula>
    </cfRule>
    <cfRule type="cellIs" dxfId="1014" priority="125" operator="between">
      <formula>6</formula>
      <formula>11</formula>
    </cfRule>
    <cfRule type="cellIs" dxfId="1013" priority="126" operator="between">
      <formula>12</formula>
      <formula>19</formula>
    </cfRule>
  </conditionalFormatting>
  <conditionalFormatting sqref="AV72:AX72">
    <cfRule type="cellIs" dxfId="1012" priority="121" operator="between">
      <formula>1</formula>
      <formula>5</formula>
    </cfRule>
    <cfRule type="cellIs" dxfId="1011" priority="122" operator="between">
      <formula>6</formula>
      <formula>11</formula>
    </cfRule>
    <cfRule type="cellIs" dxfId="1010" priority="123" operator="between">
      <formula>12</formula>
      <formula>19</formula>
    </cfRule>
  </conditionalFormatting>
  <conditionalFormatting sqref="AV112:AX112">
    <cfRule type="cellIs" dxfId="1009" priority="118" operator="between">
      <formula>1</formula>
      <formula>5</formula>
    </cfRule>
    <cfRule type="cellIs" dxfId="1008" priority="119" operator="between">
      <formula>6</formula>
      <formula>11</formula>
    </cfRule>
    <cfRule type="cellIs" dxfId="1007" priority="120" operator="between">
      <formula>12</formula>
      <formula>19</formula>
    </cfRule>
  </conditionalFormatting>
  <conditionalFormatting sqref="AV152:AX152">
    <cfRule type="cellIs" dxfId="1006" priority="115" operator="between">
      <formula>1</formula>
      <formula>5</formula>
    </cfRule>
    <cfRule type="cellIs" dxfId="1005" priority="116" operator="between">
      <formula>6</formula>
      <formula>11</formula>
    </cfRule>
    <cfRule type="cellIs" dxfId="1004" priority="117" operator="between">
      <formula>12</formula>
      <formula>19</formula>
    </cfRule>
  </conditionalFormatting>
  <conditionalFormatting sqref="AV192:AX192">
    <cfRule type="cellIs" dxfId="1003" priority="112" operator="between">
      <formula>1</formula>
      <formula>5</formula>
    </cfRule>
    <cfRule type="cellIs" dxfId="1002" priority="113" operator="between">
      <formula>6</formula>
      <formula>11</formula>
    </cfRule>
    <cfRule type="cellIs" dxfId="1001" priority="114" operator="between">
      <formula>12</formula>
      <formula>19</formula>
    </cfRule>
  </conditionalFormatting>
  <conditionalFormatting sqref="AV232:AX232">
    <cfRule type="cellIs" dxfId="1000" priority="109" operator="between">
      <formula>1</formula>
      <formula>5</formula>
    </cfRule>
    <cfRule type="cellIs" dxfId="999" priority="110" operator="between">
      <formula>6</formula>
      <formula>11</formula>
    </cfRule>
    <cfRule type="cellIs" dxfId="998" priority="111" operator="between">
      <formula>12</formula>
      <formula>19</formula>
    </cfRule>
  </conditionalFormatting>
  <conditionalFormatting sqref="AV272:AX272">
    <cfRule type="cellIs" dxfId="997" priority="106" operator="between">
      <formula>1</formula>
      <formula>5</formula>
    </cfRule>
    <cfRule type="cellIs" dxfId="996" priority="107" operator="between">
      <formula>6</formula>
      <formula>11</formula>
    </cfRule>
    <cfRule type="cellIs" dxfId="995" priority="108" operator="between">
      <formula>12</formula>
      <formula>19</formula>
    </cfRule>
  </conditionalFormatting>
  <conditionalFormatting sqref="AV312:AX312">
    <cfRule type="cellIs" dxfId="994" priority="103" operator="between">
      <formula>1</formula>
      <formula>5</formula>
    </cfRule>
    <cfRule type="cellIs" dxfId="993" priority="104" operator="between">
      <formula>6</formula>
      <formula>11</formula>
    </cfRule>
    <cfRule type="cellIs" dxfId="992" priority="105" operator="between">
      <formula>12</formula>
      <formula>19</formula>
    </cfRule>
  </conditionalFormatting>
  <conditionalFormatting sqref="AV352:AX352">
    <cfRule type="cellIs" dxfId="991" priority="100" operator="between">
      <formula>1</formula>
      <formula>5</formula>
    </cfRule>
    <cfRule type="cellIs" dxfId="990" priority="101" operator="between">
      <formula>6</formula>
      <formula>11</formula>
    </cfRule>
    <cfRule type="cellIs" dxfId="989" priority="102" operator="between">
      <formula>12</formula>
      <formula>19</formula>
    </cfRule>
  </conditionalFormatting>
  <conditionalFormatting sqref="AV392:AX392">
    <cfRule type="cellIs" dxfId="988" priority="97" operator="between">
      <formula>1</formula>
      <formula>5</formula>
    </cfRule>
    <cfRule type="cellIs" dxfId="987" priority="98" operator="between">
      <formula>6</formula>
      <formula>11</formula>
    </cfRule>
    <cfRule type="cellIs" dxfId="986" priority="99" operator="between">
      <formula>12</formula>
      <formula>19</formula>
    </cfRule>
  </conditionalFormatting>
  <conditionalFormatting sqref="AV432:AX432">
    <cfRule type="cellIs" dxfId="985" priority="94" operator="between">
      <formula>1</formula>
      <formula>5</formula>
    </cfRule>
    <cfRule type="cellIs" dxfId="984" priority="95" operator="between">
      <formula>6</formula>
      <formula>11</formula>
    </cfRule>
    <cfRule type="cellIs" dxfId="983" priority="96" operator="between">
      <formula>12</formula>
      <formula>19</formula>
    </cfRule>
  </conditionalFormatting>
  <conditionalFormatting sqref="AV472:AX472">
    <cfRule type="cellIs" dxfId="982" priority="91" operator="between">
      <formula>1</formula>
      <formula>5</formula>
    </cfRule>
    <cfRule type="cellIs" dxfId="981" priority="92" operator="between">
      <formula>6</formula>
      <formula>11</formula>
    </cfRule>
    <cfRule type="cellIs" dxfId="980" priority="93" operator="between">
      <formula>12</formula>
      <formula>19</formula>
    </cfRule>
  </conditionalFormatting>
  <conditionalFormatting sqref="AV512:AX512">
    <cfRule type="cellIs" dxfId="979" priority="88" operator="between">
      <formula>1</formula>
      <formula>5</formula>
    </cfRule>
    <cfRule type="cellIs" dxfId="978" priority="89" operator="between">
      <formula>6</formula>
      <formula>11</formula>
    </cfRule>
    <cfRule type="cellIs" dxfId="977" priority="90" operator="between">
      <formula>12</formula>
      <formula>19</formula>
    </cfRule>
  </conditionalFormatting>
  <conditionalFormatting sqref="AV552:AX552">
    <cfRule type="cellIs" dxfId="976" priority="85" operator="between">
      <formula>1</formula>
      <formula>5</formula>
    </cfRule>
    <cfRule type="cellIs" dxfId="975" priority="86" operator="between">
      <formula>6</formula>
      <formula>11</formula>
    </cfRule>
    <cfRule type="cellIs" dxfId="974" priority="87" operator="between">
      <formula>12</formula>
      <formula>19</formula>
    </cfRule>
  </conditionalFormatting>
  <conditionalFormatting sqref="BG72:BI72">
    <cfRule type="cellIs" dxfId="973" priority="40" operator="between">
      <formula>1</formula>
      <formula>5</formula>
    </cfRule>
    <cfRule type="cellIs" dxfId="972" priority="41" operator="between">
      <formula>6</formula>
      <formula>11</formula>
    </cfRule>
    <cfRule type="cellIs" dxfId="971" priority="42" operator="between">
      <formula>12</formula>
      <formula>19</formula>
    </cfRule>
  </conditionalFormatting>
  <conditionalFormatting sqref="BG112:BI112">
    <cfRule type="cellIs" dxfId="970" priority="37" operator="between">
      <formula>1</formula>
      <formula>5</formula>
    </cfRule>
    <cfRule type="cellIs" dxfId="969" priority="38" operator="between">
      <formula>6</formula>
      <formula>11</formula>
    </cfRule>
    <cfRule type="cellIs" dxfId="968" priority="39" operator="between">
      <formula>12</formula>
      <formula>19</formula>
    </cfRule>
  </conditionalFormatting>
  <conditionalFormatting sqref="BG152:BI152">
    <cfRule type="cellIs" dxfId="967" priority="34" operator="between">
      <formula>1</formula>
      <formula>5</formula>
    </cfRule>
    <cfRule type="cellIs" dxfId="966" priority="35" operator="between">
      <formula>6</formula>
      <formula>11</formula>
    </cfRule>
    <cfRule type="cellIs" dxfId="965" priority="36" operator="between">
      <formula>12</formula>
      <formula>19</formula>
    </cfRule>
  </conditionalFormatting>
  <conditionalFormatting sqref="BG192:BI192">
    <cfRule type="cellIs" dxfId="964" priority="31" operator="between">
      <formula>1</formula>
      <formula>5</formula>
    </cfRule>
    <cfRule type="cellIs" dxfId="963" priority="32" operator="between">
      <formula>6</formula>
      <formula>11</formula>
    </cfRule>
    <cfRule type="cellIs" dxfId="962" priority="33" operator="between">
      <formula>12</formula>
      <formula>19</formula>
    </cfRule>
  </conditionalFormatting>
  <conditionalFormatting sqref="BG232:BI232">
    <cfRule type="cellIs" dxfId="961" priority="28" operator="between">
      <formula>1</formula>
      <formula>5</formula>
    </cfRule>
    <cfRule type="cellIs" dxfId="960" priority="29" operator="between">
      <formula>6</formula>
      <formula>11</formula>
    </cfRule>
    <cfRule type="cellIs" dxfId="959" priority="30" operator="between">
      <formula>12</formula>
      <formula>19</formula>
    </cfRule>
  </conditionalFormatting>
  <conditionalFormatting sqref="BG272:BI272">
    <cfRule type="cellIs" dxfId="958" priority="25" operator="between">
      <formula>1</formula>
      <formula>5</formula>
    </cfRule>
    <cfRule type="cellIs" dxfId="957" priority="26" operator="between">
      <formula>6</formula>
      <formula>11</formula>
    </cfRule>
    <cfRule type="cellIs" dxfId="956" priority="27" operator="between">
      <formula>12</formula>
      <formula>19</formula>
    </cfRule>
  </conditionalFormatting>
  <conditionalFormatting sqref="BG312:BI312">
    <cfRule type="cellIs" dxfId="955" priority="22" operator="between">
      <formula>1</formula>
      <formula>5</formula>
    </cfRule>
    <cfRule type="cellIs" dxfId="954" priority="23" operator="between">
      <formula>6</formula>
      <formula>11</formula>
    </cfRule>
    <cfRule type="cellIs" dxfId="953" priority="24" operator="between">
      <formula>12</formula>
      <formula>19</formula>
    </cfRule>
  </conditionalFormatting>
  <conditionalFormatting sqref="BG392:BI392">
    <cfRule type="cellIs" dxfId="952" priority="16" operator="between">
      <formula>1</formula>
      <formula>5</formula>
    </cfRule>
    <cfRule type="cellIs" dxfId="951" priority="17" operator="between">
      <formula>6</formula>
      <formula>11</formula>
    </cfRule>
    <cfRule type="cellIs" dxfId="950" priority="18" operator="between">
      <formula>12</formula>
      <formula>19</formula>
    </cfRule>
  </conditionalFormatting>
  <conditionalFormatting sqref="BG432:BI432">
    <cfRule type="cellIs" dxfId="949" priority="13" operator="between">
      <formula>1</formula>
      <formula>5</formula>
    </cfRule>
    <cfRule type="cellIs" dxfId="948" priority="14" operator="between">
      <formula>6</formula>
      <formula>11</formula>
    </cfRule>
    <cfRule type="cellIs" dxfId="947" priority="15" operator="between">
      <formula>12</formula>
      <formula>19</formula>
    </cfRule>
  </conditionalFormatting>
  <conditionalFormatting sqref="BG472:BI472">
    <cfRule type="cellIs" dxfId="946" priority="10" operator="between">
      <formula>1</formula>
      <formula>5</formula>
    </cfRule>
    <cfRule type="cellIs" dxfId="945" priority="11" operator="between">
      <formula>6</formula>
      <formula>11</formula>
    </cfRule>
    <cfRule type="cellIs" dxfId="944" priority="12" operator="between">
      <formula>12</formula>
      <formula>19</formula>
    </cfRule>
  </conditionalFormatting>
  <conditionalFormatting sqref="BG512:BI512">
    <cfRule type="cellIs" dxfId="943" priority="7" operator="between">
      <formula>1</formula>
      <formula>5</formula>
    </cfRule>
    <cfRule type="cellIs" dxfId="942" priority="8" operator="between">
      <formula>6</formula>
      <formula>11</formula>
    </cfRule>
    <cfRule type="cellIs" dxfId="941" priority="9" operator="between">
      <formula>12</formula>
      <formula>19</formula>
    </cfRule>
  </conditionalFormatting>
  <conditionalFormatting sqref="BG552:BI552">
    <cfRule type="cellIs" dxfId="940" priority="4" operator="between">
      <formula>1</formula>
      <formula>5</formula>
    </cfRule>
    <cfRule type="cellIs" dxfId="939" priority="5" operator="between">
      <formula>6</formula>
      <formula>11</formula>
    </cfRule>
    <cfRule type="cellIs" dxfId="938" priority="6" operator="between">
      <formula>12</formula>
      <formula>19</formula>
    </cfRule>
  </conditionalFormatting>
  <conditionalFormatting sqref="BG352:BI352">
    <cfRule type="cellIs" dxfId="937" priority="1" operator="between">
      <formula>1</formula>
      <formula>5</formula>
    </cfRule>
    <cfRule type="cellIs" dxfId="936" priority="2" operator="between">
      <formula>6</formula>
      <formula>11</formula>
    </cfRule>
    <cfRule type="cellIs" dxfId="935" priority="3" operator="between">
      <formula>12</formula>
      <formula>19</formula>
    </cfRule>
  </conditionalFormatting>
  <dataValidations count="6">
    <dataValidation type="list" allowBlank="1" showInputMessage="1" showErrorMessage="1" sqref="F91:F109 F531:F549 F491:F509 F451:F469 F411:F429 F371:F389 F331:F349 F291:F309 F211:F229 F171:F189 F131:F149 F251:F269" xr:uid="{394A001F-775A-4909-B58B-F32496483DB4}">
      <formula1>$XEB$1048161:$XEB$1048162</formula1>
    </dataValidation>
    <dataValidation type="list" allowBlank="1" showInputMessage="1" showErrorMessage="1" sqref="G251:G269 G491:G509 G451:G469 G411:G429 G371:G389 G331:G349 G291:G309 G211:G229 G171:G189 G131:G149 G531:G549 G91:G109" xr:uid="{D2DBECDC-66D4-4310-9228-02AD99FE4C08}">
      <formula1>$XEC$1048161:$XFD$1048162</formula1>
    </dataValidation>
    <dataValidation type="list" allowBlank="1" showInputMessage="1" showErrorMessage="1" sqref="F11:F29" xr:uid="{AFD31050-1943-431F-B1EE-3525392BB3FD}">
      <formula1>$XEB$1048161</formula1>
    </dataValidation>
    <dataValidation type="list" allowBlank="1" showInputMessage="1" showErrorMessage="1" sqref="G11:G29" xr:uid="{BA26ADC6-5761-4450-B6B6-5CDA6A3D3B82}">
      <formula1>$XEB$1048162</formula1>
    </dataValidation>
    <dataValidation type="list" allowBlank="1" showInputMessage="1" showErrorMessage="1" sqref="F51:F69 Q51:Q69 AB51:AB69 AM51:AM69 AX51:AX69 AX91:AX109 AM91:AM109 AB91:AB109 Q91:Q109 Q131:Q149 AB131:AB149 AM131:AM149 AX131:AX149 Q171:Q189 AB171:AB189 AM171:AM189 AX171:AX189 AX211:AX229 AM211:AM229 AB211:AB229 Q211:Q229 Q251:Q269 AB251:AB269 AM251:AM269 AX251:AX269 AX291:AX309 AM291:AM309 AB291:AB309 Q291:Q309 Q331:Q349 AB331:AB349 AM331:AM349 AX331:AX349 AX371:AX389 AM371:AM389 AX11:AX29 Q371:Q389 Q411:Q429 AB371:AB389 AM411:AM429 AX411:AX429 Q451:Q469 AB451:AB469 AM451:AM469 AX451:AX469 AX491:AX509 AM491:AM509 AB491:AB509 Q491:Q509 Q531:Q549 AB531:AB549 AB411:AB429 AM531:AM549 Q11:Q29 AB11:AB29 AM11:AM29 AX531:AX549" xr:uid="{A144558C-F44A-418D-A027-47DDD632F13C}">
      <formula1>"SI"</formula1>
    </dataValidation>
    <dataValidation type="list" allowBlank="1" showInputMessage="1" showErrorMessage="1" sqref="G51:G69 R51:R69 AC51:AC69 AN51:AN69 AY51:AY69 AY91:AY109 AN91:AN109 AC91:AC109 R91:R109 R131:R149 AC131:AC149 AN131:AN149 AY131:AY149 R171:R189 AC171:AC189 AN171:AN189 AY171:AY189 AY211:AY229 AN211:AN229 AC211:AC229 R211:R229 R251:R269 AC251:AC269 AN251:AN269 AY251:AY269 AY291:AY309 AN291:AN309 AC291:AC309 R291:R309 R331:R349 AC331:AC349 AN331:AN349 AY331:AY349 AY371:AY389 AN371:AN389 AY11:AY29 R371:R389 R411:R429 AC371:AC389 AN411:AN429 AY411:AY429 R451:R469 AC451:AC469 AN451:AN469 AY451:AY469 AY491:AY509 AN491:AN509 AC491:AC509 R491:R509 R531:R549 AC531:AC549 AC411:AC429 AY531:AY549 R11:R29 AC11:AC29 AN11:AN29 AN531:AN549" xr:uid="{3EAFC239-0580-413A-81CA-106882EA3928}">
      <formula1>"NO"</formula1>
    </dataValidation>
  </dataValidation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A02DFB-C9C3-432C-AFAE-8ACBF8DCD6AC}">
  <dimension ref="A1:AW603"/>
  <sheetViews>
    <sheetView topLeftCell="D314" zoomScale="70" zoomScaleNormal="70" workbookViewId="0">
      <selection activeCell="D22" sqref="D22:D25"/>
    </sheetView>
  </sheetViews>
  <sheetFormatPr baseColWidth="10" defaultRowHeight="15" outlineLevelRow="1" x14ac:dyDescent="0.2"/>
  <cols>
    <col min="1" max="1" width="3.140625" style="260" customWidth="1"/>
    <col min="2" max="2" width="35.5703125" style="260" customWidth="1"/>
    <col min="3" max="3" width="47.28515625" style="260" customWidth="1"/>
    <col min="4" max="4" width="37.85546875" style="260" customWidth="1"/>
    <col min="5" max="5" width="24.42578125" style="260" customWidth="1"/>
    <col min="6" max="6" width="3.42578125" style="260" customWidth="1"/>
    <col min="7" max="7" width="5.5703125" style="260" customWidth="1"/>
    <col min="8" max="8" width="3.140625" style="260" customWidth="1"/>
    <col min="9" max="9" width="35.5703125" style="260" customWidth="1"/>
    <col min="10" max="10" width="47.28515625" style="260" customWidth="1"/>
    <col min="11" max="11" width="37.85546875" style="260" customWidth="1"/>
    <col min="12" max="12" width="24.42578125" style="260" customWidth="1"/>
    <col min="13" max="13" width="3.42578125" style="260" customWidth="1"/>
    <col min="14" max="14" width="5.5703125" style="260" customWidth="1"/>
    <col min="15" max="15" width="3.140625" style="260" customWidth="1"/>
    <col min="16" max="16" width="35.5703125" style="260" customWidth="1"/>
    <col min="17" max="17" width="47.28515625" style="260" customWidth="1"/>
    <col min="18" max="18" width="37.85546875" style="260" customWidth="1"/>
    <col min="19" max="19" width="24.42578125" style="260" customWidth="1"/>
    <col min="20" max="20" width="3.42578125" style="260" customWidth="1"/>
    <col min="21" max="21" width="5.5703125" style="260" customWidth="1"/>
    <col min="22" max="22" width="3.140625" style="260" customWidth="1"/>
    <col min="23" max="23" width="35.5703125" style="260" customWidth="1"/>
    <col min="24" max="24" width="47.28515625" style="260" customWidth="1"/>
    <col min="25" max="25" width="37.85546875" style="260" customWidth="1"/>
    <col min="26" max="26" width="24.42578125" style="260" customWidth="1"/>
    <col min="27" max="27" width="3.42578125" style="260" customWidth="1"/>
    <col min="28" max="28" width="5.5703125" style="260" customWidth="1"/>
    <col min="29" max="29" width="3.140625" style="260" customWidth="1"/>
    <col min="30" max="30" width="35.5703125" style="260" customWidth="1"/>
    <col min="31" max="31" width="47.28515625" style="260" customWidth="1"/>
    <col min="32" max="32" width="37.85546875" style="260" customWidth="1"/>
    <col min="33" max="33" width="24.42578125" style="260" customWidth="1"/>
    <col min="34" max="34" width="3.42578125" style="260" customWidth="1"/>
    <col min="35" max="35" width="5.5703125" style="260" customWidth="1"/>
    <col min="36" max="36" width="3.140625" style="260" customWidth="1"/>
    <col min="37" max="37" width="35.5703125" style="260" customWidth="1"/>
    <col min="38" max="38" width="47.28515625" style="260" customWidth="1"/>
    <col min="39" max="39" width="37.85546875" style="260" customWidth="1"/>
    <col min="40" max="40" width="24.42578125" style="260" customWidth="1"/>
    <col min="41" max="41" width="3.42578125" style="260" customWidth="1"/>
    <col min="42" max="42" width="5.5703125" style="260" customWidth="1"/>
    <col min="43" max="43" width="11.42578125" style="260"/>
    <col min="44" max="44" width="35.42578125" style="260" customWidth="1"/>
    <col min="45" max="45" width="47.42578125" style="260" customWidth="1"/>
    <col min="46" max="46" width="37.7109375" style="260" customWidth="1"/>
    <col min="47" max="47" width="24.5703125" style="260" customWidth="1"/>
    <col min="48" max="16384" width="11.42578125" style="260"/>
  </cols>
  <sheetData>
    <row r="1" spans="1:42" ht="20.25" x14ac:dyDescent="0.3">
      <c r="A1" s="626" t="s">
        <v>400</v>
      </c>
      <c r="B1" s="627"/>
      <c r="C1" s="627"/>
      <c r="D1" s="627"/>
      <c r="E1" s="627"/>
      <c r="F1" s="628"/>
      <c r="G1" s="255"/>
      <c r="H1" s="626" t="s">
        <v>400</v>
      </c>
      <c r="I1" s="627"/>
      <c r="J1" s="627"/>
      <c r="K1" s="627"/>
      <c r="L1" s="627"/>
      <c r="M1" s="628"/>
      <c r="N1" s="256"/>
      <c r="O1" s="626" t="s">
        <v>400</v>
      </c>
      <c r="P1" s="627"/>
      <c r="Q1" s="627"/>
      <c r="R1" s="627"/>
      <c r="S1" s="627"/>
      <c r="T1" s="628"/>
      <c r="U1" s="256"/>
      <c r="V1" s="626" t="s">
        <v>400</v>
      </c>
      <c r="W1" s="627"/>
      <c r="X1" s="627"/>
      <c r="Y1" s="627"/>
      <c r="Z1" s="627"/>
      <c r="AA1" s="628"/>
      <c r="AB1" s="256"/>
      <c r="AC1" s="626" t="s">
        <v>400</v>
      </c>
      <c r="AD1" s="627"/>
      <c r="AE1" s="627"/>
      <c r="AF1" s="627"/>
      <c r="AG1" s="627"/>
      <c r="AH1" s="628"/>
      <c r="AI1" s="256"/>
      <c r="AJ1" s="626" t="s">
        <v>400</v>
      </c>
      <c r="AK1" s="627"/>
      <c r="AL1" s="627"/>
      <c r="AM1" s="627"/>
      <c r="AN1" s="627"/>
      <c r="AO1" s="628"/>
      <c r="AP1" s="257"/>
    </row>
    <row r="2" spans="1:42" ht="15.75" hidden="1" outlineLevel="1" thickBot="1" x14ac:dyDescent="0.25">
      <c r="A2" s="158"/>
      <c r="B2" s="156"/>
      <c r="C2" s="156"/>
      <c r="D2" s="156"/>
      <c r="E2" s="156"/>
      <c r="F2" s="171"/>
      <c r="G2" s="258"/>
      <c r="H2" s="158"/>
      <c r="I2" s="156"/>
      <c r="J2" s="156"/>
      <c r="K2" s="156"/>
      <c r="L2" s="156"/>
      <c r="M2" s="171"/>
      <c r="N2" s="258"/>
      <c r="O2" s="158"/>
      <c r="P2" s="156"/>
      <c r="Q2" s="156"/>
      <c r="R2" s="156"/>
      <c r="S2" s="156"/>
      <c r="T2" s="171"/>
      <c r="U2" s="258"/>
      <c r="V2" s="158"/>
      <c r="W2" s="156"/>
      <c r="X2" s="156"/>
      <c r="Y2" s="156"/>
      <c r="Z2" s="156"/>
      <c r="AA2" s="171"/>
      <c r="AB2" s="258"/>
      <c r="AC2" s="158"/>
      <c r="AD2" s="156"/>
      <c r="AE2" s="156"/>
      <c r="AF2" s="156"/>
      <c r="AG2" s="156"/>
      <c r="AH2" s="171"/>
      <c r="AI2" s="258"/>
      <c r="AJ2" s="158"/>
      <c r="AK2" s="156"/>
      <c r="AL2" s="156"/>
      <c r="AM2" s="156"/>
      <c r="AN2" s="156"/>
      <c r="AO2" s="171"/>
      <c r="AP2" s="258"/>
    </row>
    <row r="3" spans="1:42" ht="86.25" hidden="1" customHeight="1" outlineLevel="1" thickBot="1" x14ac:dyDescent="0.25">
      <c r="A3" s="161"/>
      <c r="B3" s="270" t="s">
        <v>400</v>
      </c>
      <c r="C3" s="629" t="str">
        <f>'MRC CONTRATACIÓN - COVID19'!$D9</f>
        <v>Posibilidad de contratar terceros  sin un análisis adecuado, racional, razonable, idóneo, mesurado y ponderado de los bienes, obras o servicios requeridos que de manera efectiva revelen  una necesidad real a cambio de un beneficio particular.</v>
      </c>
      <c r="D3" s="630"/>
      <c r="E3" s="631"/>
      <c r="F3" s="170"/>
      <c r="G3" s="259"/>
      <c r="H3" s="161"/>
      <c r="I3" s="270" t="s">
        <v>400</v>
      </c>
      <c r="J3" s="629" t="str">
        <f>$C3</f>
        <v>Posibilidad de contratar terceros  sin un análisis adecuado, racional, razonable, idóneo, mesurado y ponderado de los bienes, obras o servicios requeridos que de manera efectiva revelen  una necesidad real a cambio de un beneficio particular.</v>
      </c>
      <c r="K3" s="630"/>
      <c r="L3" s="631"/>
      <c r="M3" s="170"/>
      <c r="N3" s="259"/>
      <c r="O3" s="161"/>
      <c r="P3" s="270" t="s">
        <v>400</v>
      </c>
      <c r="Q3" s="629" t="str">
        <f>$C3</f>
        <v>Posibilidad de contratar terceros  sin un análisis adecuado, racional, razonable, idóneo, mesurado y ponderado de los bienes, obras o servicios requeridos que de manera efectiva revelen  una necesidad real a cambio de un beneficio particular.</v>
      </c>
      <c r="R3" s="630"/>
      <c r="S3" s="631"/>
      <c r="T3" s="170"/>
      <c r="U3" s="259"/>
      <c r="V3" s="161"/>
      <c r="W3" s="270" t="s">
        <v>400</v>
      </c>
      <c r="X3" s="629" t="str">
        <f>$C3</f>
        <v>Posibilidad de contratar terceros  sin un análisis adecuado, racional, razonable, idóneo, mesurado y ponderado de los bienes, obras o servicios requeridos que de manera efectiva revelen  una necesidad real a cambio de un beneficio particular.</v>
      </c>
      <c r="Y3" s="630"/>
      <c r="Z3" s="631"/>
      <c r="AA3" s="170"/>
      <c r="AB3" s="259"/>
      <c r="AC3" s="161"/>
      <c r="AD3" s="270" t="s">
        <v>400</v>
      </c>
      <c r="AE3" s="629" t="str">
        <f>$C3</f>
        <v>Posibilidad de contratar terceros  sin un análisis adecuado, racional, razonable, idóneo, mesurado y ponderado de los bienes, obras o servicios requeridos que de manera efectiva revelen  una necesidad real a cambio de un beneficio particular.</v>
      </c>
      <c r="AF3" s="630"/>
      <c r="AG3" s="631"/>
      <c r="AH3" s="170"/>
      <c r="AI3" s="259"/>
      <c r="AJ3" s="161"/>
      <c r="AK3" s="270" t="s">
        <v>400</v>
      </c>
      <c r="AL3" s="629" t="str">
        <f>$C3</f>
        <v>Posibilidad de contratar terceros  sin un análisis adecuado, racional, razonable, idóneo, mesurado y ponderado de los bienes, obras o servicios requeridos que de manera efectiva revelen  una necesidad real a cambio de un beneficio particular.</v>
      </c>
      <c r="AM3" s="630"/>
      <c r="AN3" s="631"/>
      <c r="AO3" s="170"/>
      <c r="AP3" s="259"/>
    </row>
    <row r="4" spans="1:42" ht="127.5" hidden="1" customHeight="1" outlineLevel="1" thickBot="1" x14ac:dyDescent="0.25">
      <c r="A4" s="161"/>
      <c r="B4" s="271" t="s">
        <v>479</v>
      </c>
      <c r="C4" s="632" t="str">
        <f>'MRC CONTRATACIÓN - COVID19'!$N9</f>
        <v>Cada vez que una dependencia presente un estudio o justificación de la necesidad de contratación, el Grupo de Contratación remite los estudios previos, los Proyectos de Reglas de Participación, y demás documentos  pertinentes al Comité de Contratación, para que sean analizados por parte de sus miembros, quienes recomendarán o no la apertura del proceso contractual, si no se encuentra recomendable la apertura del proceso para publicar en el SECOP II, se deja registro en el Acta de Comité y se comunica la decisión a la dependencia competente.</v>
      </c>
      <c r="D4" s="633"/>
      <c r="E4" s="634"/>
      <c r="F4" s="170"/>
      <c r="G4" s="259"/>
      <c r="H4" s="161"/>
      <c r="I4" s="271" t="s">
        <v>564</v>
      </c>
      <c r="J4" s="632" t="str">
        <f>'MRC CONTRATACIÓN - COVID19'!$N10</f>
        <v>Con fines de prevención, anualmente la División de Gestión Humana  realiza campañas de Sensibilización en temas referentes al cumplimiento y practica de  los valores de que rigen el actuar del funcionario público dejando registro de la asistencia. En caso de identificar la inasistencia se reprograma para su asistencia.</v>
      </c>
      <c r="K4" s="633"/>
      <c r="L4" s="634"/>
      <c r="M4" s="170"/>
      <c r="N4" s="259"/>
      <c r="O4" s="161"/>
      <c r="P4" s="271" t="s">
        <v>565</v>
      </c>
      <c r="Q4" s="632" t="str">
        <f>'MRC CONTRATACIÓN - COVID19'!$N11</f>
        <v>Con el fin de prevenir hechos de fraude o corrupción, El Grupo Gestión Antifraude Anualmente Promueve la campaña Antifraude Anticorrupción en el marco del Plan Anticorrupción y de Atención al Ciudadano; adicionalmente a través de la campaña e-learning se promueve el curso de  la Política Antifraude de obligatorio cumplimiento para todos los colaboradores del FNA; cuando los colaboradores no presentan el curso o no obtienen el puntaje mínimo de aprobación  se abre una segunda convocatoria para que sea realizado, Sopena de sanciones disciplinarias.</v>
      </c>
      <c r="R4" s="633"/>
      <c r="S4" s="634"/>
      <c r="T4" s="170"/>
      <c r="U4" s="259"/>
      <c r="V4" s="161"/>
      <c r="W4" s="271" t="s">
        <v>566</v>
      </c>
      <c r="X4" s="632" t="str">
        <f>'MRC CONTRATACIÓN - COVID19'!$N12</f>
        <v xml:space="preserve">El FNA cuenta con la línea de denuncias y el correo de denuncias disponibles para que la ciudadanía y los colaboradores de la entidad interpongan sus denuncias. El profesional del Grupo Gestión Antifraude recibe las comunicaciones que llegan por dichos canales y los pone  en conocimiento del coordinador(a) del Grupo Gestión Antifraude quien las asigna para verificación interna. En caso de determinar que la comunicación allegada por los canales de denuncias no corresponde a una denuncia de fraude o corrupción el Profesional del Grupo Antifraude da trasado del comunicado al área pertinente para su respectivo trámite. </v>
      </c>
      <c r="Y4" s="633"/>
      <c r="Z4" s="634"/>
      <c r="AA4" s="170"/>
      <c r="AB4" s="259"/>
      <c r="AC4" s="161"/>
      <c r="AD4" s="271" t="s">
        <v>616</v>
      </c>
      <c r="AE4" s="632"/>
      <c r="AF4" s="633"/>
      <c r="AG4" s="634"/>
      <c r="AH4" s="170"/>
      <c r="AI4" s="259"/>
      <c r="AJ4" s="161"/>
      <c r="AK4" s="271" t="s">
        <v>617</v>
      </c>
      <c r="AL4" s="632"/>
      <c r="AM4" s="633"/>
      <c r="AN4" s="634"/>
      <c r="AO4" s="170"/>
      <c r="AP4" s="259"/>
    </row>
    <row r="5" spans="1:42" ht="23.25" hidden="1" customHeight="1" outlineLevel="1" thickBot="1" x14ac:dyDescent="0.25">
      <c r="A5" s="161"/>
      <c r="B5" s="272" t="s">
        <v>618</v>
      </c>
      <c r="C5" s="632" t="s">
        <v>627</v>
      </c>
      <c r="D5" s="633"/>
      <c r="E5" s="634"/>
      <c r="F5" s="170"/>
      <c r="G5" s="259"/>
      <c r="H5" s="161"/>
      <c r="I5" s="272" t="s">
        <v>618</v>
      </c>
      <c r="J5" s="632" t="s">
        <v>627</v>
      </c>
      <c r="K5" s="633"/>
      <c r="L5" s="634"/>
      <c r="M5" s="170"/>
      <c r="N5" s="259"/>
      <c r="O5" s="161"/>
      <c r="P5" s="272" t="s">
        <v>618</v>
      </c>
      <c r="Q5" s="632" t="s">
        <v>627</v>
      </c>
      <c r="R5" s="633"/>
      <c r="S5" s="634"/>
      <c r="T5" s="170"/>
      <c r="U5" s="259"/>
      <c r="V5" s="161"/>
      <c r="W5" s="272" t="s">
        <v>618</v>
      </c>
      <c r="X5" s="632" t="s">
        <v>627</v>
      </c>
      <c r="Y5" s="633"/>
      <c r="Z5" s="634"/>
      <c r="AA5" s="170"/>
      <c r="AB5" s="259"/>
      <c r="AC5" s="161"/>
      <c r="AD5" s="272" t="s">
        <v>618</v>
      </c>
      <c r="AE5" s="632"/>
      <c r="AF5" s="633"/>
      <c r="AG5" s="634"/>
      <c r="AH5" s="170"/>
      <c r="AI5" s="259"/>
      <c r="AJ5" s="161"/>
      <c r="AK5" s="272" t="s">
        <v>618</v>
      </c>
      <c r="AL5" s="632"/>
      <c r="AM5" s="633"/>
      <c r="AN5" s="634"/>
      <c r="AO5" s="170"/>
      <c r="AP5" s="259"/>
    </row>
    <row r="6" spans="1:42" ht="24" hidden="1" customHeight="1" outlineLevel="1" thickBot="1" x14ac:dyDescent="0.25">
      <c r="A6" s="161"/>
      <c r="B6" s="272" t="s">
        <v>628</v>
      </c>
      <c r="C6" s="632" t="s">
        <v>614</v>
      </c>
      <c r="D6" s="633"/>
      <c r="E6" s="634"/>
      <c r="F6" s="170"/>
      <c r="G6" s="259"/>
      <c r="H6" s="161"/>
      <c r="I6" s="272" t="s">
        <v>628</v>
      </c>
      <c r="J6" s="632" t="s">
        <v>629</v>
      </c>
      <c r="K6" s="633"/>
      <c r="L6" s="634"/>
      <c r="M6" s="170"/>
      <c r="N6" s="259"/>
      <c r="O6" s="161"/>
      <c r="P6" s="272" t="s">
        <v>628</v>
      </c>
      <c r="Q6" s="632" t="s">
        <v>630</v>
      </c>
      <c r="R6" s="633"/>
      <c r="S6" s="634"/>
      <c r="T6" s="170"/>
      <c r="U6" s="259"/>
      <c r="V6" s="161"/>
      <c r="W6" s="272" t="s">
        <v>628</v>
      </c>
      <c r="X6" s="632" t="s">
        <v>630</v>
      </c>
      <c r="Y6" s="633"/>
      <c r="Z6" s="634"/>
      <c r="AA6" s="170"/>
      <c r="AB6" s="259"/>
      <c r="AC6" s="161"/>
      <c r="AD6" s="272" t="s">
        <v>628</v>
      </c>
      <c r="AE6" s="632"/>
      <c r="AF6" s="633"/>
      <c r="AG6" s="634"/>
      <c r="AH6" s="170"/>
      <c r="AI6" s="259"/>
      <c r="AJ6" s="161"/>
      <c r="AK6" s="272" t="s">
        <v>628</v>
      </c>
      <c r="AL6" s="632"/>
      <c r="AM6" s="633"/>
      <c r="AN6" s="634"/>
      <c r="AO6" s="170"/>
      <c r="AP6" s="259"/>
    </row>
    <row r="7" spans="1:42" ht="27.75" hidden="1" customHeight="1" outlineLevel="1" thickBot="1" x14ac:dyDescent="0.25">
      <c r="A7" s="161"/>
      <c r="B7" s="273" t="s">
        <v>619</v>
      </c>
      <c r="C7" s="632" t="s">
        <v>602</v>
      </c>
      <c r="D7" s="633"/>
      <c r="E7" s="634"/>
      <c r="F7" s="170"/>
      <c r="G7" s="259"/>
      <c r="H7" s="161"/>
      <c r="I7" s="273" t="s">
        <v>619</v>
      </c>
      <c r="J7" s="632" t="s">
        <v>602</v>
      </c>
      <c r="K7" s="633"/>
      <c r="L7" s="634"/>
      <c r="M7" s="170"/>
      <c r="N7" s="259"/>
      <c r="O7" s="161"/>
      <c r="P7" s="273" t="s">
        <v>619</v>
      </c>
      <c r="Q7" s="632" t="s">
        <v>602</v>
      </c>
      <c r="R7" s="633"/>
      <c r="S7" s="634"/>
      <c r="T7" s="170"/>
      <c r="U7" s="259"/>
      <c r="V7" s="161"/>
      <c r="W7" s="273" t="s">
        <v>619</v>
      </c>
      <c r="X7" s="632" t="s">
        <v>602</v>
      </c>
      <c r="Y7" s="633"/>
      <c r="Z7" s="634"/>
      <c r="AA7" s="170"/>
      <c r="AB7" s="259"/>
      <c r="AC7" s="161"/>
      <c r="AD7" s="273" t="s">
        <v>619</v>
      </c>
      <c r="AE7" s="632"/>
      <c r="AF7" s="633"/>
      <c r="AG7" s="634"/>
      <c r="AH7" s="170"/>
      <c r="AI7" s="259"/>
      <c r="AJ7" s="161"/>
      <c r="AK7" s="273" t="s">
        <v>619</v>
      </c>
      <c r="AL7" s="632"/>
      <c r="AM7" s="633"/>
      <c r="AN7" s="634"/>
      <c r="AO7" s="170"/>
      <c r="AP7" s="259"/>
    </row>
    <row r="8" spans="1:42" ht="15.75" hidden="1" outlineLevel="1" thickBot="1" x14ac:dyDescent="0.25">
      <c r="A8" s="161"/>
      <c r="B8" s="162"/>
      <c r="C8" s="162"/>
      <c r="D8" s="162"/>
      <c r="E8" s="163"/>
      <c r="F8" s="170"/>
      <c r="G8" s="259"/>
      <c r="H8" s="161"/>
      <c r="I8" s="162"/>
      <c r="J8" s="162"/>
      <c r="K8" s="162"/>
      <c r="L8" s="163"/>
      <c r="M8" s="170"/>
      <c r="N8" s="259"/>
      <c r="O8" s="161"/>
      <c r="P8" s="162"/>
      <c r="Q8" s="162"/>
      <c r="R8" s="162"/>
      <c r="S8" s="163"/>
      <c r="T8" s="170"/>
      <c r="U8" s="259"/>
      <c r="V8" s="161"/>
      <c r="W8" s="162"/>
      <c r="X8" s="162"/>
      <c r="Y8" s="162"/>
      <c r="Z8" s="163"/>
      <c r="AA8" s="170"/>
      <c r="AB8" s="259"/>
      <c r="AC8" s="161"/>
      <c r="AD8" s="162"/>
      <c r="AE8" s="162"/>
      <c r="AF8" s="162"/>
      <c r="AG8" s="163"/>
      <c r="AH8" s="170"/>
      <c r="AI8" s="259"/>
      <c r="AJ8" s="161"/>
      <c r="AK8" s="162"/>
      <c r="AL8" s="162"/>
      <c r="AM8" s="162"/>
      <c r="AN8" s="163"/>
      <c r="AO8" s="170"/>
      <c r="AP8" s="259"/>
    </row>
    <row r="9" spans="1:42" ht="16.5" hidden="1" customHeight="1" outlineLevel="1" thickBot="1" x14ac:dyDescent="0.25">
      <c r="A9" s="161"/>
      <c r="B9" s="661" t="s">
        <v>468</v>
      </c>
      <c r="C9" s="662"/>
      <c r="D9" s="662"/>
      <c r="E9" s="663"/>
      <c r="F9" s="170"/>
      <c r="G9" s="259"/>
      <c r="H9" s="161"/>
      <c r="I9" s="661" t="s">
        <v>468</v>
      </c>
      <c r="J9" s="662"/>
      <c r="K9" s="662"/>
      <c r="L9" s="663"/>
      <c r="M9" s="170"/>
      <c r="N9" s="259"/>
      <c r="O9" s="161"/>
      <c r="P9" s="661" t="s">
        <v>468</v>
      </c>
      <c r="Q9" s="662"/>
      <c r="R9" s="662"/>
      <c r="S9" s="663"/>
      <c r="T9" s="170"/>
      <c r="U9" s="259"/>
      <c r="V9" s="161"/>
      <c r="W9" s="661" t="s">
        <v>468</v>
      </c>
      <c r="X9" s="662"/>
      <c r="Y9" s="662"/>
      <c r="Z9" s="663"/>
      <c r="AA9" s="170"/>
      <c r="AB9" s="259"/>
      <c r="AC9" s="161"/>
      <c r="AD9" s="661" t="s">
        <v>468</v>
      </c>
      <c r="AE9" s="662"/>
      <c r="AF9" s="662"/>
      <c r="AG9" s="663"/>
      <c r="AH9" s="170"/>
      <c r="AI9" s="259"/>
      <c r="AJ9" s="161"/>
      <c r="AK9" s="661" t="s">
        <v>468</v>
      </c>
      <c r="AL9" s="662"/>
      <c r="AM9" s="662"/>
      <c r="AN9" s="663"/>
      <c r="AO9" s="170"/>
      <c r="AP9" s="259"/>
    </row>
    <row r="10" spans="1:42" ht="32.25" hidden="1" outlineLevel="1" thickBot="1" x14ac:dyDescent="0.25">
      <c r="A10" s="161"/>
      <c r="B10" s="479" t="s">
        <v>449</v>
      </c>
      <c r="C10" s="480"/>
      <c r="D10" s="262" t="s">
        <v>450</v>
      </c>
      <c r="E10" s="261" t="s">
        <v>467</v>
      </c>
      <c r="F10" s="172"/>
      <c r="G10" s="259"/>
      <c r="H10" s="161"/>
      <c r="I10" s="479" t="s">
        <v>449</v>
      </c>
      <c r="J10" s="480"/>
      <c r="K10" s="262" t="s">
        <v>450</v>
      </c>
      <c r="L10" s="261" t="s">
        <v>467</v>
      </c>
      <c r="M10" s="172"/>
      <c r="N10" s="259"/>
      <c r="O10" s="161"/>
      <c r="P10" s="479" t="s">
        <v>449</v>
      </c>
      <c r="Q10" s="480"/>
      <c r="R10" s="262" t="s">
        <v>450</v>
      </c>
      <c r="S10" s="261" t="s">
        <v>467</v>
      </c>
      <c r="T10" s="172"/>
      <c r="U10" s="259"/>
      <c r="V10" s="161"/>
      <c r="W10" s="479" t="s">
        <v>449</v>
      </c>
      <c r="X10" s="480"/>
      <c r="Y10" s="262" t="s">
        <v>450</v>
      </c>
      <c r="Z10" s="261" t="s">
        <v>467</v>
      </c>
      <c r="AA10" s="172"/>
      <c r="AB10" s="259"/>
      <c r="AC10" s="161"/>
      <c r="AD10" s="479" t="s">
        <v>449</v>
      </c>
      <c r="AE10" s="480"/>
      <c r="AF10" s="262" t="s">
        <v>450</v>
      </c>
      <c r="AG10" s="261" t="s">
        <v>467</v>
      </c>
      <c r="AH10" s="172"/>
      <c r="AI10" s="259"/>
      <c r="AJ10" s="161"/>
      <c r="AK10" s="479" t="s">
        <v>449</v>
      </c>
      <c r="AL10" s="480"/>
      <c r="AM10" s="262" t="s">
        <v>450</v>
      </c>
      <c r="AN10" s="261" t="s">
        <v>467</v>
      </c>
      <c r="AO10" s="172"/>
      <c r="AP10" s="259"/>
    </row>
    <row r="11" spans="1:42" ht="26.25" hidden="1" customHeight="1" outlineLevel="1" x14ac:dyDescent="0.2">
      <c r="A11" s="161"/>
      <c r="B11" s="635" t="s">
        <v>481</v>
      </c>
      <c r="C11" s="638" t="s">
        <v>480</v>
      </c>
      <c r="D11" s="150" t="s">
        <v>451</v>
      </c>
      <c r="E11" s="138" t="s">
        <v>509</v>
      </c>
      <c r="F11" s="172">
        <f>IF(E11="X",15,0)</f>
        <v>15</v>
      </c>
      <c r="G11" s="259"/>
      <c r="H11" s="161"/>
      <c r="I11" s="635" t="s">
        <v>481</v>
      </c>
      <c r="J11" s="638" t="s">
        <v>480</v>
      </c>
      <c r="K11" s="150" t="s">
        <v>451</v>
      </c>
      <c r="L11" s="138" t="s">
        <v>509</v>
      </c>
      <c r="M11" s="172">
        <f>IF(L11="X",15,0)</f>
        <v>15</v>
      </c>
      <c r="N11" s="259"/>
      <c r="O11" s="161"/>
      <c r="P11" s="635" t="s">
        <v>481</v>
      </c>
      <c r="Q11" s="638" t="s">
        <v>480</v>
      </c>
      <c r="R11" s="150" t="s">
        <v>451</v>
      </c>
      <c r="S11" s="138" t="s">
        <v>509</v>
      </c>
      <c r="T11" s="172">
        <f>IF(S11="X",15,0)</f>
        <v>15</v>
      </c>
      <c r="U11" s="259"/>
      <c r="V11" s="161"/>
      <c r="W11" s="635" t="s">
        <v>481</v>
      </c>
      <c r="X11" s="638" t="s">
        <v>480</v>
      </c>
      <c r="Y11" s="150" t="s">
        <v>451</v>
      </c>
      <c r="Z11" s="138" t="s">
        <v>509</v>
      </c>
      <c r="AA11" s="172">
        <f>IF(Z11="X",15,0)</f>
        <v>15</v>
      </c>
      <c r="AB11" s="259"/>
      <c r="AC11" s="161"/>
      <c r="AD11" s="635" t="s">
        <v>481</v>
      </c>
      <c r="AE11" s="638" t="s">
        <v>480</v>
      </c>
      <c r="AF11" s="150" t="s">
        <v>451</v>
      </c>
      <c r="AG11" s="138"/>
      <c r="AH11" s="172">
        <f>IF(AG11="X",15,0)</f>
        <v>0</v>
      </c>
      <c r="AI11" s="259"/>
      <c r="AJ11" s="161"/>
      <c r="AK11" s="635" t="s">
        <v>481</v>
      </c>
      <c r="AL11" s="638" t="s">
        <v>480</v>
      </c>
      <c r="AM11" s="150" t="s">
        <v>451</v>
      </c>
      <c r="AN11" s="138"/>
      <c r="AO11" s="172">
        <f>IF(AN11="X",15,0)</f>
        <v>0</v>
      </c>
      <c r="AP11" s="259"/>
    </row>
    <row r="12" spans="1:42" ht="26.25" hidden="1" customHeight="1" outlineLevel="1" thickBot="1" x14ac:dyDescent="0.25">
      <c r="A12" s="161"/>
      <c r="B12" s="636"/>
      <c r="C12" s="639"/>
      <c r="D12" s="151" t="s">
        <v>452</v>
      </c>
      <c r="E12" s="139"/>
      <c r="F12" s="172"/>
      <c r="G12" s="259"/>
      <c r="H12" s="161"/>
      <c r="I12" s="636"/>
      <c r="J12" s="639"/>
      <c r="K12" s="151" t="s">
        <v>452</v>
      </c>
      <c r="L12" s="139"/>
      <c r="M12" s="172"/>
      <c r="N12" s="259"/>
      <c r="O12" s="161"/>
      <c r="P12" s="636"/>
      <c r="Q12" s="639"/>
      <c r="R12" s="151" t="s">
        <v>452</v>
      </c>
      <c r="S12" s="139"/>
      <c r="T12" s="172"/>
      <c r="U12" s="259"/>
      <c r="V12" s="161"/>
      <c r="W12" s="636"/>
      <c r="X12" s="639"/>
      <c r="Y12" s="151" t="s">
        <v>452</v>
      </c>
      <c r="Z12" s="139"/>
      <c r="AA12" s="172"/>
      <c r="AB12" s="259"/>
      <c r="AC12" s="161"/>
      <c r="AD12" s="636"/>
      <c r="AE12" s="639"/>
      <c r="AF12" s="151" t="s">
        <v>452</v>
      </c>
      <c r="AG12" s="139"/>
      <c r="AH12" s="172"/>
      <c r="AI12" s="259"/>
      <c r="AJ12" s="161"/>
      <c r="AK12" s="636"/>
      <c r="AL12" s="639"/>
      <c r="AM12" s="151" t="s">
        <v>452</v>
      </c>
      <c r="AN12" s="139"/>
      <c r="AO12" s="172"/>
      <c r="AP12" s="259"/>
    </row>
    <row r="13" spans="1:42" ht="27" hidden="1" customHeight="1" outlineLevel="1" x14ac:dyDescent="0.2">
      <c r="A13" s="161"/>
      <c r="B13" s="636"/>
      <c r="C13" s="640" t="s">
        <v>487</v>
      </c>
      <c r="D13" s="150" t="s">
        <v>453</v>
      </c>
      <c r="E13" s="138" t="s">
        <v>509</v>
      </c>
      <c r="F13" s="172">
        <f>IF(E13="X",15,0)</f>
        <v>15</v>
      </c>
      <c r="G13" s="259"/>
      <c r="H13" s="161"/>
      <c r="I13" s="636"/>
      <c r="J13" s="640" t="s">
        <v>487</v>
      </c>
      <c r="K13" s="150" t="s">
        <v>453</v>
      </c>
      <c r="L13" s="138" t="s">
        <v>509</v>
      </c>
      <c r="M13" s="172">
        <f>IF(L13="X",15,0)</f>
        <v>15</v>
      </c>
      <c r="N13" s="259"/>
      <c r="O13" s="161"/>
      <c r="P13" s="636"/>
      <c r="Q13" s="640" t="s">
        <v>487</v>
      </c>
      <c r="R13" s="150" t="s">
        <v>453</v>
      </c>
      <c r="S13" s="138" t="s">
        <v>509</v>
      </c>
      <c r="T13" s="172">
        <f>IF(S13="X",15,0)</f>
        <v>15</v>
      </c>
      <c r="U13" s="259"/>
      <c r="V13" s="161"/>
      <c r="W13" s="636"/>
      <c r="X13" s="640" t="s">
        <v>487</v>
      </c>
      <c r="Y13" s="150" t="s">
        <v>453</v>
      </c>
      <c r="Z13" s="138" t="s">
        <v>509</v>
      </c>
      <c r="AA13" s="172">
        <f>IF(Z13="X",15,0)</f>
        <v>15</v>
      </c>
      <c r="AB13" s="259"/>
      <c r="AC13" s="161"/>
      <c r="AD13" s="636"/>
      <c r="AE13" s="640" t="s">
        <v>487</v>
      </c>
      <c r="AF13" s="150" t="s">
        <v>453</v>
      </c>
      <c r="AG13" s="138"/>
      <c r="AH13" s="172">
        <f>IF(AG13="X",15,0)</f>
        <v>0</v>
      </c>
      <c r="AI13" s="259"/>
      <c r="AJ13" s="161"/>
      <c r="AK13" s="636"/>
      <c r="AL13" s="640" t="s">
        <v>487</v>
      </c>
      <c r="AM13" s="150" t="s">
        <v>453</v>
      </c>
      <c r="AN13" s="138"/>
      <c r="AO13" s="172">
        <f>IF(AN13="X",15,0)</f>
        <v>0</v>
      </c>
      <c r="AP13" s="259"/>
    </row>
    <row r="14" spans="1:42" ht="27" hidden="1" customHeight="1" outlineLevel="1" thickBot="1" x14ac:dyDescent="0.25">
      <c r="A14" s="161"/>
      <c r="B14" s="637"/>
      <c r="C14" s="641"/>
      <c r="D14" s="151" t="s">
        <v>454</v>
      </c>
      <c r="E14" s="139"/>
      <c r="F14" s="172"/>
      <c r="G14" s="259"/>
      <c r="H14" s="161"/>
      <c r="I14" s="637"/>
      <c r="J14" s="641"/>
      <c r="K14" s="151" t="s">
        <v>454</v>
      </c>
      <c r="L14" s="139"/>
      <c r="M14" s="172"/>
      <c r="N14" s="259"/>
      <c r="O14" s="161"/>
      <c r="P14" s="637"/>
      <c r="Q14" s="641"/>
      <c r="R14" s="151" t="s">
        <v>454</v>
      </c>
      <c r="S14" s="139"/>
      <c r="T14" s="172"/>
      <c r="U14" s="259"/>
      <c r="V14" s="161"/>
      <c r="W14" s="637"/>
      <c r="X14" s="641"/>
      <c r="Y14" s="151" t="s">
        <v>454</v>
      </c>
      <c r="Z14" s="139"/>
      <c r="AA14" s="172"/>
      <c r="AB14" s="259"/>
      <c r="AC14" s="161"/>
      <c r="AD14" s="637"/>
      <c r="AE14" s="641"/>
      <c r="AF14" s="151" t="s">
        <v>454</v>
      </c>
      <c r="AG14" s="139"/>
      <c r="AH14" s="172"/>
      <c r="AI14" s="259"/>
      <c r="AJ14" s="161"/>
      <c r="AK14" s="637"/>
      <c r="AL14" s="641"/>
      <c r="AM14" s="151" t="s">
        <v>454</v>
      </c>
      <c r="AN14" s="139"/>
      <c r="AO14" s="172"/>
      <c r="AP14" s="259"/>
    </row>
    <row r="15" spans="1:42" ht="38.25" hidden="1" customHeight="1" outlineLevel="1" x14ac:dyDescent="0.2">
      <c r="A15" s="161"/>
      <c r="B15" s="642" t="s">
        <v>483</v>
      </c>
      <c r="C15" s="644" t="s">
        <v>490</v>
      </c>
      <c r="D15" s="148" t="s">
        <v>455</v>
      </c>
      <c r="E15" s="136" t="s">
        <v>509</v>
      </c>
      <c r="F15" s="172">
        <f>IF(E15="X",15,0)</f>
        <v>15</v>
      </c>
      <c r="G15" s="259"/>
      <c r="H15" s="161"/>
      <c r="I15" s="642" t="s">
        <v>483</v>
      </c>
      <c r="J15" s="644" t="s">
        <v>490</v>
      </c>
      <c r="K15" s="148" t="s">
        <v>455</v>
      </c>
      <c r="L15" s="136" t="s">
        <v>509</v>
      </c>
      <c r="M15" s="172">
        <f>IF(L15="X",15,0)</f>
        <v>15</v>
      </c>
      <c r="N15" s="259"/>
      <c r="O15" s="161"/>
      <c r="P15" s="642" t="s">
        <v>483</v>
      </c>
      <c r="Q15" s="644" t="s">
        <v>490</v>
      </c>
      <c r="R15" s="148" t="s">
        <v>455</v>
      </c>
      <c r="S15" s="136" t="s">
        <v>509</v>
      </c>
      <c r="T15" s="172">
        <f>IF(S15="X",15,0)</f>
        <v>15</v>
      </c>
      <c r="U15" s="259"/>
      <c r="V15" s="161"/>
      <c r="W15" s="642" t="s">
        <v>483</v>
      </c>
      <c r="X15" s="644" t="s">
        <v>490</v>
      </c>
      <c r="Y15" s="148" t="s">
        <v>455</v>
      </c>
      <c r="Z15" s="136" t="s">
        <v>509</v>
      </c>
      <c r="AA15" s="172">
        <f>IF(Z15="X",15,0)</f>
        <v>15</v>
      </c>
      <c r="AB15" s="259"/>
      <c r="AC15" s="161"/>
      <c r="AD15" s="642" t="s">
        <v>483</v>
      </c>
      <c r="AE15" s="644" t="s">
        <v>490</v>
      </c>
      <c r="AF15" s="148" t="s">
        <v>455</v>
      </c>
      <c r="AG15" s="136"/>
      <c r="AH15" s="172">
        <f>IF(AG15="X",15,0)</f>
        <v>0</v>
      </c>
      <c r="AI15" s="259"/>
      <c r="AJ15" s="161"/>
      <c r="AK15" s="642" t="s">
        <v>483</v>
      </c>
      <c r="AL15" s="644" t="s">
        <v>490</v>
      </c>
      <c r="AM15" s="148" t="s">
        <v>455</v>
      </c>
      <c r="AN15" s="136"/>
      <c r="AO15" s="172">
        <f>IF(AN15="X",15,0)</f>
        <v>0</v>
      </c>
      <c r="AP15" s="259"/>
    </row>
    <row r="16" spans="1:42" ht="38.25" hidden="1" customHeight="1" outlineLevel="1" thickBot="1" x14ac:dyDescent="0.25">
      <c r="A16" s="161"/>
      <c r="B16" s="643"/>
      <c r="C16" s="645"/>
      <c r="D16" s="149" t="s">
        <v>456</v>
      </c>
      <c r="E16" s="137"/>
      <c r="F16" s="172"/>
      <c r="G16" s="259"/>
      <c r="H16" s="161"/>
      <c r="I16" s="643"/>
      <c r="J16" s="645"/>
      <c r="K16" s="149" t="s">
        <v>456</v>
      </c>
      <c r="L16" s="137"/>
      <c r="M16" s="172"/>
      <c r="N16" s="259"/>
      <c r="O16" s="161"/>
      <c r="P16" s="643"/>
      <c r="Q16" s="645"/>
      <c r="R16" s="149" t="s">
        <v>456</v>
      </c>
      <c r="S16" s="137"/>
      <c r="T16" s="172"/>
      <c r="U16" s="259"/>
      <c r="V16" s="161"/>
      <c r="W16" s="643"/>
      <c r="X16" s="645"/>
      <c r="Y16" s="149" t="s">
        <v>456</v>
      </c>
      <c r="Z16" s="137"/>
      <c r="AA16" s="172"/>
      <c r="AB16" s="259"/>
      <c r="AC16" s="161"/>
      <c r="AD16" s="643"/>
      <c r="AE16" s="645"/>
      <c r="AF16" s="149" t="s">
        <v>456</v>
      </c>
      <c r="AG16" s="137"/>
      <c r="AH16" s="172"/>
      <c r="AI16" s="259"/>
      <c r="AJ16" s="161"/>
      <c r="AK16" s="643"/>
      <c r="AL16" s="645"/>
      <c r="AM16" s="149" t="s">
        <v>456</v>
      </c>
      <c r="AN16" s="137"/>
      <c r="AO16" s="172"/>
      <c r="AP16" s="259"/>
    </row>
    <row r="17" spans="1:42" ht="30.75" hidden="1" customHeight="1" outlineLevel="1" x14ac:dyDescent="0.2">
      <c r="A17" s="161"/>
      <c r="B17" s="646" t="s">
        <v>482</v>
      </c>
      <c r="C17" s="640" t="s">
        <v>491</v>
      </c>
      <c r="D17" s="150" t="s">
        <v>457</v>
      </c>
      <c r="E17" s="138" t="s">
        <v>509</v>
      </c>
      <c r="F17" s="172">
        <f>IF(E17="X",15,0)</f>
        <v>15</v>
      </c>
      <c r="G17" s="259"/>
      <c r="H17" s="161"/>
      <c r="I17" s="646" t="s">
        <v>482</v>
      </c>
      <c r="J17" s="640" t="s">
        <v>491</v>
      </c>
      <c r="K17" s="150" t="s">
        <v>457</v>
      </c>
      <c r="L17" s="138" t="s">
        <v>509</v>
      </c>
      <c r="M17" s="172">
        <f>IF(L17="X",15,0)</f>
        <v>15</v>
      </c>
      <c r="N17" s="259"/>
      <c r="O17" s="161"/>
      <c r="P17" s="646" t="s">
        <v>482</v>
      </c>
      <c r="Q17" s="640" t="s">
        <v>491</v>
      </c>
      <c r="R17" s="150" t="s">
        <v>457</v>
      </c>
      <c r="S17" s="138" t="s">
        <v>509</v>
      </c>
      <c r="T17" s="172">
        <f>IF(S17="X",15,0)</f>
        <v>15</v>
      </c>
      <c r="U17" s="259"/>
      <c r="V17" s="161"/>
      <c r="W17" s="646" t="s">
        <v>482</v>
      </c>
      <c r="X17" s="640" t="s">
        <v>491</v>
      </c>
      <c r="Y17" s="150" t="s">
        <v>457</v>
      </c>
      <c r="Z17" s="138" t="s">
        <v>509</v>
      </c>
      <c r="AA17" s="172">
        <f>IF(Z17="X",15,0)</f>
        <v>15</v>
      </c>
      <c r="AB17" s="259"/>
      <c r="AC17" s="161"/>
      <c r="AD17" s="646" t="s">
        <v>482</v>
      </c>
      <c r="AE17" s="640" t="s">
        <v>491</v>
      </c>
      <c r="AF17" s="150" t="s">
        <v>457</v>
      </c>
      <c r="AG17" s="138"/>
      <c r="AH17" s="172">
        <f>IF(AG17="X",15,0)</f>
        <v>0</v>
      </c>
      <c r="AI17" s="259"/>
      <c r="AJ17" s="161"/>
      <c r="AK17" s="646" t="s">
        <v>482</v>
      </c>
      <c r="AL17" s="640" t="s">
        <v>491</v>
      </c>
      <c r="AM17" s="150" t="s">
        <v>457</v>
      </c>
      <c r="AN17" s="138"/>
      <c r="AO17" s="172">
        <f>IF(AN17="X",15,0)</f>
        <v>0</v>
      </c>
      <c r="AP17" s="259"/>
    </row>
    <row r="18" spans="1:42" ht="30.75" hidden="1" customHeight="1" outlineLevel="1" x14ac:dyDescent="0.2">
      <c r="A18" s="161"/>
      <c r="B18" s="647"/>
      <c r="C18" s="649"/>
      <c r="D18" s="152" t="s">
        <v>458</v>
      </c>
      <c r="E18" s="140"/>
      <c r="F18" s="172">
        <f>IF(E18="X",10,0)</f>
        <v>0</v>
      </c>
      <c r="G18" s="259"/>
      <c r="H18" s="161"/>
      <c r="I18" s="647"/>
      <c r="J18" s="649"/>
      <c r="K18" s="152" t="s">
        <v>458</v>
      </c>
      <c r="L18" s="140"/>
      <c r="M18" s="172">
        <f>IF(L18="X",10,0)</f>
        <v>0</v>
      </c>
      <c r="N18" s="259"/>
      <c r="O18" s="161"/>
      <c r="P18" s="647"/>
      <c r="Q18" s="649"/>
      <c r="R18" s="152" t="s">
        <v>458</v>
      </c>
      <c r="S18" s="140"/>
      <c r="T18" s="172">
        <f>IF(S18="X",10,0)</f>
        <v>0</v>
      </c>
      <c r="U18" s="259"/>
      <c r="V18" s="161"/>
      <c r="W18" s="647"/>
      <c r="X18" s="649"/>
      <c r="Y18" s="152" t="s">
        <v>458</v>
      </c>
      <c r="Z18" s="140"/>
      <c r="AA18" s="172">
        <f>IF(Z18="X",10,0)</f>
        <v>0</v>
      </c>
      <c r="AB18" s="259"/>
      <c r="AC18" s="161"/>
      <c r="AD18" s="647"/>
      <c r="AE18" s="649"/>
      <c r="AF18" s="152" t="s">
        <v>458</v>
      </c>
      <c r="AG18" s="140"/>
      <c r="AH18" s="172">
        <f>IF(AG18="X",10,0)</f>
        <v>0</v>
      </c>
      <c r="AI18" s="259"/>
      <c r="AJ18" s="161"/>
      <c r="AK18" s="647"/>
      <c r="AL18" s="649"/>
      <c r="AM18" s="152" t="s">
        <v>458</v>
      </c>
      <c r="AN18" s="140"/>
      <c r="AO18" s="172">
        <f>IF(AN18="X",10,0)</f>
        <v>0</v>
      </c>
      <c r="AP18" s="259"/>
    </row>
    <row r="19" spans="1:42" ht="30.75" hidden="1" customHeight="1" outlineLevel="1" thickBot="1" x14ac:dyDescent="0.25">
      <c r="A19" s="161"/>
      <c r="B19" s="648"/>
      <c r="C19" s="641"/>
      <c r="D19" s="151" t="s">
        <v>459</v>
      </c>
      <c r="E19" s="139"/>
      <c r="F19" s="172"/>
      <c r="G19" s="259"/>
      <c r="H19" s="161"/>
      <c r="I19" s="648"/>
      <c r="J19" s="641"/>
      <c r="K19" s="151" t="s">
        <v>459</v>
      </c>
      <c r="L19" s="139"/>
      <c r="M19" s="172"/>
      <c r="N19" s="259"/>
      <c r="O19" s="161"/>
      <c r="P19" s="648"/>
      <c r="Q19" s="641"/>
      <c r="R19" s="151" t="s">
        <v>459</v>
      </c>
      <c r="S19" s="139"/>
      <c r="T19" s="172"/>
      <c r="U19" s="259"/>
      <c r="V19" s="161"/>
      <c r="W19" s="648"/>
      <c r="X19" s="641"/>
      <c r="Y19" s="151" t="s">
        <v>459</v>
      </c>
      <c r="Z19" s="139"/>
      <c r="AA19" s="172"/>
      <c r="AB19" s="259"/>
      <c r="AC19" s="161"/>
      <c r="AD19" s="648"/>
      <c r="AE19" s="641"/>
      <c r="AF19" s="151" t="s">
        <v>459</v>
      </c>
      <c r="AG19" s="139"/>
      <c r="AH19" s="172"/>
      <c r="AI19" s="259"/>
      <c r="AJ19" s="161"/>
      <c r="AK19" s="648"/>
      <c r="AL19" s="641"/>
      <c r="AM19" s="151" t="s">
        <v>459</v>
      </c>
      <c r="AN19" s="139"/>
      <c r="AO19" s="172"/>
      <c r="AP19" s="259"/>
    </row>
    <row r="20" spans="1:42" ht="33" hidden="1" customHeight="1" outlineLevel="1" x14ac:dyDescent="0.2">
      <c r="A20" s="161"/>
      <c r="B20" s="642" t="s">
        <v>484</v>
      </c>
      <c r="C20" s="644" t="s">
        <v>492</v>
      </c>
      <c r="D20" s="148" t="s">
        <v>460</v>
      </c>
      <c r="E20" s="136" t="s">
        <v>509</v>
      </c>
      <c r="F20" s="172">
        <f>IF(E20="X",15,0)</f>
        <v>15</v>
      </c>
      <c r="G20" s="259"/>
      <c r="H20" s="161"/>
      <c r="I20" s="642" t="s">
        <v>484</v>
      </c>
      <c r="J20" s="644" t="s">
        <v>492</v>
      </c>
      <c r="K20" s="148" t="s">
        <v>460</v>
      </c>
      <c r="L20" s="136" t="s">
        <v>509</v>
      </c>
      <c r="M20" s="172">
        <f>IF(L20="X",15,0)</f>
        <v>15</v>
      </c>
      <c r="N20" s="259"/>
      <c r="O20" s="161"/>
      <c r="P20" s="642" t="s">
        <v>484</v>
      </c>
      <c r="Q20" s="644" t="s">
        <v>492</v>
      </c>
      <c r="R20" s="148" t="s">
        <v>460</v>
      </c>
      <c r="S20" s="136" t="s">
        <v>509</v>
      </c>
      <c r="T20" s="172">
        <f>IF(S20="X",15,0)</f>
        <v>15</v>
      </c>
      <c r="U20" s="259"/>
      <c r="V20" s="161"/>
      <c r="W20" s="642" t="s">
        <v>484</v>
      </c>
      <c r="X20" s="644" t="s">
        <v>492</v>
      </c>
      <c r="Y20" s="148" t="s">
        <v>460</v>
      </c>
      <c r="Z20" s="136" t="s">
        <v>509</v>
      </c>
      <c r="AA20" s="172">
        <f>IF(Z20="X",15,0)</f>
        <v>15</v>
      </c>
      <c r="AB20" s="259"/>
      <c r="AC20" s="161"/>
      <c r="AD20" s="642" t="s">
        <v>484</v>
      </c>
      <c r="AE20" s="644" t="s">
        <v>492</v>
      </c>
      <c r="AF20" s="148" t="s">
        <v>460</v>
      </c>
      <c r="AG20" s="136"/>
      <c r="AH20" s="172">
        <f>IF(AG20="X",15,0)</f>
        <v>0</v>
      </c>
      <c r="AI20" s="259"/>
      <c r="AJ20" s="161"/>
      <c r="AK20" s="642" t="s">
        <v>484</v>
      </c>
      <c r="AL20" s="644" t="s">
        <v>492</v>
      </c>
      <c r="AM20" s="148" t="s">
        <v>460</v>
      </c>
      <c r="AN20" s="136"/>
      <c r="AO20" s="172">
        <f>IF(AN20="X",15,0)</f>
        <v>0</v>
      </c>
      <c r="AP20" s="259"/>
    </row>
    <row r="21" spans="1:42" ht="33" hidden="1" customHeight="1" outlineLevel="1" thickBot="1" x14ac:dyDescent="0.25">
      <c r="A21" s="161"/>
      <c r="B21" s="643"/>
      <c r="C21" s="645"/>
      <c r="D21" s="149" t="s">
        <v>461</v>
      </c>
      <c r="E21" s="137"/>
      <c r="F21" s="172"/>
      <c r="G21" s="259"/>
      <c r="H21" s="161"/>
      <c r="I21" s="643"/>
      <c r="J21" s="645"/>
      <c r="K21" s="149" t="s">
        <v>461</v>
      </c>
      <c r="L21" s="137"/>
      <c r="M21" s="172"/>
      <c r="N21" s="259"/>
      <c r="O21" s="161"/>
      <c r="P21" s="643"/>
      <c r="Q21" s="645"/>
      <c r="R21" s="149" t="s">
        <v>461</v>
      </c>
      <c r="S21" s="137"/>
      <c r="T21" s="172"/>
      <c r="U21" s="259"/>
      <c r="V21" s="161"/>
      <c r="W21" s="643"/>
      <c r="X21" s="645"/>
      <c r="Y21" s="149" t="s">
        <v>461</v>
      </c>
      <c r="Z21" s="137"/>
      <c r="AA21" s="172"/>
      <c r="AB21" s="259"/>
      <c r="AC21" s="161"/>
      <c r="AD21" s="643"/>
      <c r="AE21" s="645"/>
      <c r="AF21" s="149" t="s">
        <v>461</v>
      </c>
      <c r="AG21" s="137"/>
      <c r="AH21" s="172"/>
      <c r="AI21" s="259"/>
      <c r="AJ21" s="161"/>
      <c r="AK21" s="643"/>
      <c r="AL21" s="645"/>
      <c r="AM21" s="149" t="s">
        <v>461</v>
      </c>
      <c r="AN21" s="137"/>
      <c r="AO21" s="172"/>
      <c r="AP21" s="259"/>
    </row>
    <row r="22" spans="1:42" ht="45" hidden="1" customHeight="1" outlineLevel="1" x14ac:dyDescent="0.2">
      <c r="A22" s="161"/>
      <c r="B22" s="646" t="s">
        <v>485</v>
      </c>
      <c r="C22" s="640" t="s">
        <v>488</v>
      </c>
      <c r="D22" s="153" t="s">
        <v>462</v>
      </c>
      <c r="E22" s="138" t="s">
        <v>509</v>
      </c>
      <c r="F22" s="172">
        <f>IF(E22="X",15,0)</f>
        <v>15</v>
      </c>
      <c r="G22" s="259"/>
      <c r="H22" s="161"/>
      <c r="I22" s="646" t="s">
        <v>485</v>
      </c>
      <c r="J22" s="640" t="s">
        <v>488</v>
      </c>
      <c r="K22" s="153" t="s">
        <v>462</v>
      </c>
      <c r="L22" s="138" t="s">
        <v>509</v>
      </c>
      <c r="M22" s="172">
        <f>IF(L22="X",15,0)</f>
        <v>15</v>
      </c>
      <c r="N22" s="259"/>
      <c r="O22" s="161"/>
      <c r="P22" s="646" t="s">
        <v>485</v>
      </c>
      <c r="Q22" s="640" t="s">
        <v>488</v>
      </c>
      <c r="R22" s="153" t="s">
        <v>462</v>
      </c>
      <c r="S22" s="138" t="s">
        <v>509</v>
      </c>
      <c r="T22" s="172">
        <f>IF(S22="X",15,0)</f>
        <v>15</v>
      </c>
      <c r="U22" s="259"/>
      <c r="V22" s="161"/>
      <c r="W22" s="646" t="s">
        <v>485</v>
      </c>
      <c r="X22" s="640" t="s">
        <v>488</v>
      </c>
      <c r="Y22" s="153" t="s">
        <v>462</v>
      </c>
      <c r="Z22" s="138" t="s">
        <v>509</v>
      </c>
      <c r="AA22" s="172">
        <f>IF(Z22="X",15,0)</f>
        <v>15</v>
      </c>
      <c r="AB22" s="259"/>
      <c r="AC22" s="161"/>
      <c r="AD22" s="646" t="s">
        <v>485</v>
      </c>
      <c r="AE22" s="640" t="s">
        <v>488</v>
      </c>
      <c r="AF22" s="153" t="s">
        <v>462</v>
      </c>
      <c r="AG22" s="138"/>
      <c r="AH22" s="172">
        <f>IF(AG22="X",15,0)</f>
        <v>0</v>
      </c>
      <c r="AI22" s="259"/>
      <c r="AJ22" s="161"/>
      <c r="AK22" s="646" t="s">
        <v>485</v>
      </c>
      <c r="AL22" s="640" t="s">
        <v>488</v>
      </c>
      <c r="AM22" s="153" t="s">
        <v>462</v>
      </c>
      <c r="AN22" s="138"/>
      <c r="AO22" s="172">
        <f>IF(AN22="X",15,0)</f>
        <v>0</v>
      </c>
      <c r="AP22" s="259"/>
    </row>
    <row r="23" spans="1:42" ht="35.25" hidden="1" customHeight="1" outlineLevel="1" thickBot="1" x14ac:dyDescent="0.25">
      <c r="A23" s="161"/>
      <c r="B23" s="648"/>
      <c r="C23" s="641"/>
      <c r="D23" s="154" t="s">
        <v>463</v>
      </c>
      <c r="E23" s="139"/>
      <c r="F23" s="172"/>
      <c r="G23" s="259"/>
      <c r="H23" s="161"/>
      <c r="I23" s="648"/>
      <c r="J23" s="641"/>
      <c r="K23" s="154" t="s">
        <v>463</v>
      </c>
      <c r="L23" s="139"/>
      <c r="M23" s="172"/>
      <c r="N23" s="259"/>
      <c r="O23" s="161"/>
      <c r="P23" s="648"/>
      <c r="Q23" s="641"/>
      <c r="R23" s="154" t="s">
        <v>463</v>
      </c>
      <c r="S23" s="139"/>
      <c r="T23" s="172"/>
      <c r="U23" s="259"/>
      <c r="V23" s="161"/>
      <c r="W23" s="648"/>
      <c r="X23" s="641"/>
      <c r="Y23" s="154" t="s">
        <v>463</v>
      </c>
      <c r="Z23" s="139"/>
      <c r="AA23" s="172"/>
      <c r="AB23" s="259"/>
      <c r="AC23" s="161"/>
      <c r="AD23" s="648"/>
      <c r="AE23" s="641"/>
      <c r="AF23" s="154" t="s">
        <v>463</v>
      </c>
      <c r="AG23" s="139"/>
      <c r="AH23" s="172"/>
      <c r="AI23" s="259"/>
      <c r="AJ23" s="161"/>
      <c r="AK23" s="648"/>
      <c r="AL23" s="641"/>
      <c r="AM23" s="154" t="s">
        <v>463</v>
      </c>
      <c r="AN23" s="139"/>
      <c r="AO23" s="172"/>
      <c r="AP23" s="259"/>
    </row>
    <row r="24" spans="1:42" ht="24" hidden="1" customHeight="1" outlineLevel="1" x14ac:dyDescent="0.2">
      <c r="A24" s="161"/>
      <c r="B24" s="642" t="s">
        <v>486</v>
      </c>
      <c r="C24" s="644" t="s">
        <v>489</v>
      </c>
      <c r="D24" s="148" t="s">
        <v>464</v>
      </c>
      <c r="E24" s="136" t="s">
        <v>509</v>
      </c>
      <c r="F24" s="172">
        <f>IF(E24="X",10,0)</f>
        <v>10</v>
      </c>
      <c r="G24" s="259"/>
      <c r="H24" s="161"/>
      <c r="I24" s="642" t="s">
        <v>486</v>
      </c>
      <c r="J24" s="644" t="s">
        <v>489</v>
      </c>
      <c r="K24" s="148" t="s">
        <v>464</v>
      </c>
      <c r="L24" s="136" t="s">
        <v>509</v>
      </c>
      <c r="M24" s="172">
        <f>IF(L24="X",10,0)</f>
        <v>10</v>
      </c>
      <c r="N24" s="259"/>
      <c r="O24" s="161"/>
      <c r="P24" s="642" t="s">
        <v>486</v>
      </c>
      <c r="Q24" s="644" t="s">
        <v>489</v>
      </c>
      <c r="R24" s="148" t="s">
        <v>464</v>
      </c>
      <c r="S24" s="136" t="s">
        <v>509</v>
      </c>
      <c r="T24" s="172">
        <f>IF(S24="X",10,0)</f>
        <v>10</v>
      </c>
      <c r="U24" s="259"/>
      <c r="V24" s="161"/>
      <c r="W24" s="642" t="s">
        <v>486</v>
      </c>
      <c r="X24" s="644" t="s">
        <v>489</v>
      </c>
      <c r="Y24" s="148" t="s">
        <v>464</v>
      </c>
      <c r="Z24" s="136" t="s">
        <v>509</v>
      </c>
      <c r="AA24" s="172">
        <f>IF(Z24="X",10,0)</f>
        <v>10</v>
      </c>
      <c r="AB24" s="259"/>
      <c r="AC24" s="161"/>
      <c r="AD24" s="642" t="s">
        <v>486</v>
      </c>
      <c r="AE24" s="644" t="s">
        <v>489</v>
      </c>
      <c r="AF24" s="148" t="s">
        <v>464</v>
      </c>
      <c r="AG24" s="136"/>
      <c r="AH24" s="172">
        <f>IF(AG24="X",10,0)</f>
        <v>0</v>
      </c>
      <c r="AI24" s="259"/>
      <c r="AJ24" s="161"/>
      <c r="AK24" s="642" t="s">
        <v>486</v>
      </c>
      <c r="AL24" s="644" t="s">
        <v>489</v>
      </c>
      <c r="AM24" s="148" t="s">
        <v>464</v>
      </c>
      <c r="AN24" s="136"/>
      <c r="AO24" s="172">
        <f>IF(AN24="X",10,0)</f>
        <v>0</v>
      </c>
      <c r="AP24" s="259"/>
    </row>
    <row r="25" spans="1:42" ht="24" hidden="1" customHeight="1" outlineLevel="1" x14ac:dyDescent="0.2">
      <c r="A25" s="161"/>
      <c r="B25" s="655"/>
      <c r="C25" s="656"/>
      <c r="D25" s="155" t="s">
        <v>465</v>
      </c>
      <c r="E25" s="143"/>
      <c r="F25" s="172">
        <f>IF(E25="X",5,0)</f>
        <v>0</v>
      </c>
      <c r="G25" s="259"/>
      <c r="H25" s="161"/>
      <c r="I25" s="655"/>
      <c r="J25" s="656"/>
      <c r="K25" s="155" t="s">
        <v>465</v>
      </c>
      <c r="L25" s="143"/>
      <c r="M25" s="172">
        <f>IF(L25="X",5,0)</f>
        <v>0</v>
      </c>
      <c r="N25" s="259"/>
      <c r="O25" s="161"/>
      <c r="P25" s="655"/>
      <c r="Q25" s="656"/>
      <c r="R25" s="155" t="s">
        <v>465</v>
      </c>
      <c r="S25" s="143"/>
      <c r="T25" s="172">
        <f>IF(S25="X",5,0)</f>
        <v>0</v>
      </c>
      <c r="U25" s="259"/>
      <c r="V25" s="161"/>
      <c r="W25" s="655"/>
      <c r="X25" s="656"/>
      <c r="Y25" s="155" t="s">
        <v>465</v>
      </c>
      <c r="Z25" s="143"/>
      <c r="AA25" s="172">
        <f>IF(Z25="X",5,0)</f>
        <v>0</v>
      </c>
      <c r="AB25" s="259"/>
      <c r="AC25" s="161"/>
      <c r="AD25" s="655"/>
      <c r="AE25" s="656"/>
      <c r="AF25" s="155" t="s">
        <v>465</v>
      </c>
      <c r="AG25" s="143"/>
      <c r="AH25" s="172">
        <f>IF(AG25="X",5,0)</f>
        <v>0</v>
      </c>
      <c r="AI25" s="259"/>
      <c r="AJ25" s="161"/>
      <c r="AK25" s="655"/>
      <c r="AL25" s="656"/>
      <c r="AM25" s="155" t="s">
        <v>465</v>
      </c>
      <c r="AN25" s="143"/>
      <c r="AO25" s="172">
        <f>IF(AN25="X",5,0)</f>
        <v>0</v>
      </c>
      <c r="AP25" s="259"/>
    </row>
    <row r="26" spans="1:42" ht="24" hidden="1" customHeight="1" outlineLevel="1" thickBot="1" x14ac:dyDescent="0.25">
      <c r="A26" s="161"/>
      <c r="B26" s="643"/>
      <c r="C26" s="645"/>
      <c r="D26" s="149" t="s">
        <v>466</v>
      </c>
      <c r="E26" s="137"/>
      <c r="F26" s="172"/>
      <c r="G26" s="259"/>
      <c r="H26" s="161"/>
      <c r="I26" s="643"/>
      <c r="J26" s="645"/>
      <c r="K26" s="149" t="s">
        <v>466</v>
      </c>
      <c r="L26" s="137"/>
      <c r="M26" s="172"/>
      <c r="N26" s="259"/>
      <c r="O26" s="161"/>
      <c r="P26" s="643"/>
      <c r="Q26" s="645"/>
      <c r="R26" s="149" t="s">
        <v>466</v>
      </c>
      <c r="S26" s="137"/>
      <c r="T26" s="172"/>
      <c r="U26" s="259"/>
      <c r="V26" s="161"/>
      <c r="W26" s="643"/>
      <c r="X26" s="645"/>
      <c r="Y26" s="149" t="s">
        <v>466</v>
      </c>
      <c r="Z26" s="137"/>
      <c r="AA26" s="172"/>
      <c r="AB26" s="259"/>
      <c r="AC26" s="161"/>
      <c r="AD26" s="643"/>
      <c r="AE26" s="645"/>
      <c r="AF26" s="149" t="s">
        <v>466</v>
      </c>
      <c r="AG26" s="137"/>
      <c r="AH26" s="172"/>
      <c r="AI26" s="259"/>
      <c r="AJ26" s="161"/>
      <c r="AK26" s="643"/>
      <c r="AL26" s="645"/>
      <c r="AM26" s="149" t="s">
        <v>466</v>
      </c>
      <c r="AN26" s="137"/>
      <c r="AO26" s="172"/>
      <c r="AP26" s="259"/>
    </row>
    <row r="27" spans="1:42" ht="15.75" hidden="1" outlineLevel="1" thickBot="1" x14ac:dyDescent="0.25">
      <c r="A27" s="157"/>
      <c r="B27" s="159"/>
      <c r="C27" s="159"/>
      <c r="D27" s="159"/>
      <c r="E27" s="160"/>
      <c r="F27" s="170"/>
      <c r="G27" s="259"/>
      <c r="H27" s="157"/>
      <c r="I27" s="159"/>
      <c r="J27" s="159"/>
      <c r="K27" s="159"/>
      <c r="L27" s="160"/>
      <c r="M27" s="170"/>
      <c r="N27" s="259"/>
      <c r="O27" s="157"/>
      <c r="P27" s="159"/>
      <c r="Q27" s="159"/>
      <c r="R27" s="159"/>
      <c r="S27" s="160"/>
      <c r="T27" s="170"/>
      <c r="U27" s="259"/>
      <c r="V27" s="157"/>
      <c r="W27" s="159"/>
      <c r="X27" s="159"/>
      <c r="Y27" s="159"/>
      <c r="Z27" s="160"/>
      <c r="AA27" s="170"/>
      <c r="AB27" s="259"/>
      <c r="AC27" s="157"/>
      <c r="AD27" s="159"/>
      <c r="AE27" s="159"/>
      <c r="AF27" s="159"/>
      <c r="AG27" s="160"/>
      <c r="AH27" s="170"/>
      <c r="AI27" s="259"/>
      <c r="AJ27" s="157"/>
      <c r="AK27" s="159"/>
      <c r="AL27" s="159"/>
      <c r="AM27" s="159"/>
      <c r="AN27" s="160"/>
      <c r="AO27" s="170"/>
      <c r="AP27" s="259"/>
    </row>
    <row r="28" spans="1:42" ht="19.5" hidden="1" customHeight="1" outlineLevel="1" thickBot="1" x14ac:dyDescent="0.25">
      <c r="A28" s="161"/>
      <c r="B28" s="657" t="s">
        <v>469</v>
      </c>
      <c r="C28" s="658"/>
      <c r="D28" s="659" t="s">
        <v>471</v>
      </c>
      <c r="E28" s="660"/>
      <c r="F28" s="170"/>
      <c r="G28" s="259"/>
      <c r="H28" s="161"/>
      <c r="I28" s="657" t="s">
        <v>469</v>
      </c>
      <c r="J28" s="658"/>
      <c r="K28" s="659" t="s">
        <v>471</v>
      </c>
      <c r="L28" s="660"/>
      <c r="M28" s="170"/>
      <c r="N28" s="259"/>
      <c r="O28" s="161"/>
      <c r="P28" s="657" t="s">
        <v>469</v>
      </c>
      <c r="Q28" s="658"/>
      <c r="R28" s="659" t="s">
        <v>471</v>
      </c>
      <c r="S28" s="660"/>
      <c r="T28" s="170"/>
      <c r="U28" s="259"/>
      <c r="V28" s="161"/>
      <c r="W28" s="657" t="s">
        <v>469</v>
      </c>
      <c r="X28" s="658"/>
      <c r="Y28" s="659" t="s">
        <v>471</v>
      </c>
      <c r="Z28" s="660"/>
      <c r="AA28" s="170"/>
      <c r="AB28" s="259"/>
      <c r="AC28" s="161"/>
      <c r="AD28" s="657" t="s">
        <v>469</v>
      </c>
      <c r="AE28" s="658"/>
      <c r="AF28" s="659" t="s">
        <v>471</v>
      </c>
      <c r="AG28" s="660"/>
      <c r="AH28" s="170"/>
      <c r="AI28" s="259"/>
      <c r="AJ28" s="161"/>
      <c r="AK28" s="657" t="s">
        <v>469</v>
      </c>
      <c r="AL28" s="658"/>
      <c r="AM28" s="659" t="s">
        <v>471</v>
      </c>
      <c r="AN28" s="660"/>
      <c r="AO28" s="170"/>
      <c r="AP28" s="259"/>
    </row>
    <row r="29" spans="1:42" ht="19.5" hidden="1" customHeight="1" outlineLevel="1" thickBot="1" x14ac:dyDescent="0.25">
      <c r="A29" s="161"/>
      <c r="B29" s="671" t="s">
        <v>470</v>
      </c>
      <c r="C29" s="672"/>
      <c r="D29" s="659" t="s">
        <v>472</v>
      </c>
      <c r="E29" s="660"/>
      <c r="F29" s="170"/>
      <c r="G29" s="259"/>
      <c r="H29" s="161"/>
      <c r="I29" s="671" t="s">
        <v>470</v>
      </c>
      <c r="J29" s="672"/>
      <c r="K29" s="659" t="s">
        <v>472</v>
      </c>
      <c r="L29" s="660"/>
      <c r="M29" s="170"/>
      <c r="N29" s="259"/>
      <c r="O29" s="161"/>
      <c r="P29" s="671" t="s">
        <v>470</v>
      </c>
      <c r="Q29" s="672"/>
      <c r="R29" s="659" t="s">
        <v>472</v>
      </c>
      <c r="S29" s="660"/>
      <c r="T29" s="170"/>
      <c r="U29" s="259"/>
      <c r="V29" s="161"/>
      <c r="W29" s="671" t="s">
        <v>470</v>
      </c>
      <c r="X29" s="672"/>
      <c r="Y29" s="659" t="s">
        <v>472</v>
      </c>
      <c r="Z29" s="660"/>
      <c r="AA29" s="170"/>
      <c r="AB29" s="259"/>
      <c r="AC29" s="161"/>
      <c r="AD29" s="671" t="s">
        <v>470</v>
      </c>
      <c r="AE29" s="672"/>
      <c r="AF29" s="659" t="s">
        <v>472</v>
      </c>
      <c r="AG29" s="660"/>
      <c r="AH29" s="170"/>
      <c r="AI29" s="259"/>
      <c r="AJ29" s="161"/>
      <c r="AK29" s="671" t="s">
        <v>470</v>
      </c>
      <c r="AL29" s="672"/>
      <c r="AM29" s="659" t="s">
        <v>472</v>
      </c>
      <c r="AN29" s="660"/>
      <c r="AO29" s="170"/>
      <c r="AP29" s="259"/>
    </row>
    <row r="30" spans="1:42" ht="19.5" hidden="1" customHeight="1" outlineLevel="1" thickBot="1" x14ac:dyDescent="0.25">
      <c r="A30" s="161"/>
      <c r="B30" s="673" t="s">
        <v>503</v>
      </c>
      <c r="C30" s="674"/>
      <c r="D30" s="659" t="s">
        <v>473</v>
      </c>
      <c r="E30" s="660"/>
      <c r="F30" s="170"/>
      <c r="G30" s="259"/>
      <c r="H30" s="161"/>
      <c r="I30" s="673" t="s">
        <v>503</v>
      </c>
      <c r="J30" s="674"/>
      <c r="K30" s="659" t="s">
        <v>473</v>
      </c>
      <c r="L30" s="660"/>
      <c r="M30" s="170"/>
      <c r="N30" s="259"/>
      <c r="O30" s="161"/>
      <c r="P30" s="673" t="s">
        <v>503</v>
      </c>
      <c r="Q30" s="674"/>
      <c r="R30" s="659" t="s">
        <v>473</v>
      </c>
      <c r="S30" s="660"/>
      <c r="T30" s="170"/>
      <c r="U30" s="259"/>
      <c r="V30" s="161"/>
      <c r="W30" s="673" t="s">
        <v>503</v>
      </c>
      <c r="X30" s="674"/>
      <c r="Y30" s="659" t="s">
        <v>473</v>
      </c>
      <c r="Z30" s="660"/>
      <c r="AA30" s="170"/>
      <c r="AB30" s="259"/>
      <c r="AC30" s="161"/>
      <c r="AD30" s="673" t="s">
        <v>503</v>
      </c>
      <c r="AE30" s="674"/>
      <c r="AF30" s="659" t="s">
        <v>473</v>
      </c>
      <c r="AG30" s="660"/>
      <c r="AH30" s="170"/>
      <c r="AI30" s="259"/>
      <c r="AJ30" s="161"/>
      <c r="AK30" s="673" t="s">
        <v>503</v>
      </c>
      <c r="AL30" s="674"/>
      <c r="AM30" s="659" t="s">
        <v>473</v>
      </c>
      <c r="AN30" s="660"/>
      <c r="AO30" s="170"/>
      <c r="AP30" s="259"/>
    </row>
    <row r="31" spans="1:42" ht="32.25" hidden="1" customHeight="1" outlineLevel="1" thickBot="1" x14ac:dyDescent="0.25">
      <c r="A31" s="158"/>
      <c r="B31" s="566" t="s">
        <v>506</v>
      </c>
      <c r="C31" s="568"/>
      <c r="D31" s="566">
        <f>SUM(F11:F26)</f>
        <v>100</v>
      </c>
      <c r="E31" s="568"/>
      <c r="F31" s="171"/>
      <c r="G31" s="259"/>
      <c r="H31" s="158"/>
      <c r="I31" s="566" t="s">
        <v>506</v>
      </c>
      <c r="J31" s="568"/>
      <c r="K31" s="566">
        <f>SUM(M11:M26)</f>
        <v>100</v>
      </c>
      <c r="L31" s="568"/>
      <c r="M31" s="171"/>
      <c r="N31" s="259"/>
      <c r="O31" s="158"/>
      <c r="P31" s="566" t="s">
        <v>506</v>
      </c>
      <c r="Q31" s="568"/>
      <c r="R31" s="566">
        <f>SUM(T11:T26)</f>
        <v>100</v>
      </c>
      <c r="S31" s="568"/>
      <c r="T31" s="171"/>
      <c r="U31" s="259"/>
      <c r="V31" s="158"/>
      <c r="W31" s="566" t="s">
        <v>506</v>
      </c>
      <c r="X31" s="568"/>
      <c r="Y31" s="566">
        <f>SUM(AA11:AA26)</f>
        <v>100</v>
      </c>
      <c r="Z31" s="568"/>
      <c r="AA31" s="171"/>
      <c r="AB31" s="259"/>
      <c r="AC31" s="158"/>
      <c r="AD31" s="566" t="s">
        <v>506</v>
      </c>
      <c r="AE31" s="568"/>
      <c r="AF31" s="566">
        <f>SUM(AH11:AH26)</f>
        <v>0</v>
      </c>
      <c r="AG31" s="568"/>
      <c r="AH31" s="171"/>
      <c r="AI31" s="259"/>
      <c r="AJ31" s="158"/>
      <c r="AK31" s="566" t="s">
        <v>506</v>
      </c>
      <c r="AL31" s="568"/>
      <c r="AM31" s="566">
        <f>SUM(AO11:AO26)</f>
        <v>0</v>
      </c>
      <c r="AN31" s="568"/>
      <c r="AO31" s="171"/>
      <c r="AP31" s="259"/>
    </row>
    <row r="32" spans="1:42" ht="27" hidden="1" customHeight="1" outlineLevel="1" thickBot="1" x14ac:dyDescent="0.25">
      <c r="A32" s="158"/>
      <c r="B32" s="157"/>
      <c r="C32" s="157"/>
      <c r="D32" s="157"/>
      <c r="E32" s="157"/>
      <c r="F32" s="171"/>
      <c r="G32" s="259"/>
      <c r="H32" s="158"/>
      <c r="I32" s="157"/>
      <c r="J32" s="157"/>
      <c r="K32" s="157"/>
      <c r="L32" s="157"/>
      <c r="M32" s="171"/>
      <c r="N32" s="259"/>
      <c r="O32" s="158"/>
      <c r="P32" s="157"/>
      <c r="Q32" s="157"/>
      <c r="R32" s="157"/>
      <c r="S32" s="157"/>
      <c r="T32" s="171"/>
      <c r="U32" s="259"/>
      <c r="V32" s="158"/>
      <c r="W32" s="157"/>
      <c r="X32" s="157"/>
      <c r="Y32" s="157"/>
      <c r="Z32" s="157"/>
      <c r="AA32" s="171"/>
      <c r="AB32" s="259"/>
      <c r="AC32" s="158"/>
      <c r="AD32" s="157"/>
      <c r="AE32" s="157"/>
      <c r="AF32" s="157"/>
      <c r="AG32" s="157"/>
      <c r="AH32" s="171"/>
      <c r="AI32" s="259"/>
      <c r="AJ32" s="158"/>
      <c r="AK32" s="157"/>
      <c r="AL32" s="157"/>
      <c r="AM32" s="157"/>
      <c r="AN32" s="157"/>
      <c r="AO32" s="171"/>
      <c r="AP32" s="259"/>
    </row>
    <row r="33" spans="1:42" ht="23.25" hidden="1" customHeight="1" outlineLevel="1" thickBot="1" x14ac:dyDescent="0.25">
      <c r="A33" s="161"/>
      <c r="B33" s="661" t="s">
        <v>493</v>
      </c>
      <c r="C33" s="662"/>
      <c r="D33" s="662"/>
      <c r="E33" s="663"/>
      <c r="F33" s="170"/>
      <c r="G33" s="259"/>
      <c r="H33" s="161"/>
      <c r="I33" s="661" t="s">
        <v>493</v>
      </c>
      <c r="J33" s="662"/>
      <c r="K33" s="662"/>
      <c r="L33" s="663"/>
      <c r="M33" s="170"/>
      <c r="N33" s="259"/>
      <c r="O33" s="161"/>
      <c r="P33" s="661" t="s">
        <v>493</v>
      </c>
      <c r="Q33" s="662"/>
      <c r="R33" s="662"/>
      <c r="S33" s="663"/>
      <c r="T33" s="170"/>
      <c r="U33" s="259"/>
      <c r="V33" s="161"/>
      <c r="W33" s="661" t="s">
        <v>493</v>
      </c>
      <c r="X33" s="662"/>
      <c r="Y33" s="662"/>
      <c r="Z33" s="663"/>
      <c r="AA33" s="170"/>
      <c r="AB33" s="259"/>
      <c r="AC33" s="161"/>
      <c r="AD33" s="661" t="s">
        <v>493</v>
      </c>
      <c r="AE33" s="662"/>
      <c r="AF33" s="662"/>
      <c r="AG33" s="663"/>
      <c r="AH33" s="170"/>
      <c r="AI33" s="259"/>
      <c r="AJ33" s="161"/>
      <c r="AK33" s="661" t="s">
        <v>493</v>
      </c>
      <c r="AL33" s="662"/>
      <c r="AM33" s="662"/>
      <c r="AN33" s="663"/>
      <c r="AO33" s="170"/>
      <c r="AP33" s="259"/>
    </row>
    <row r="34" spans="1:42" ht="36" hidden="1" customHeight="1" outlineLevel="1" thickBot="1" x14ac:dyDescent="0.3">
      <c r="A34" s="161"/>
      <c r="B34" s="182" t="s">
        <v>494</v>
      </c>
      <c r="C34" s="487" t="s">
        <v>495</v>
      </c>
      <c r="D34" s="676"/>
      <c r="E34" s="261" t="s">
        <v>467</v>
      </c>
      <c r="F34" s="170"/>
      <c r="G34" s="259"/>
      <c r="H34" s="161"/>
      <c r="I34" s="182" t="s">
        <v>494</v>
      </c>
      <c r="J34" s="487" t="s">
        <v>495</v>
      </c>
      <c r="K34" s="676"/>
      <c r="L34" s="261" t="s">
        <v>467</v>
      </c>
      <c r="M34" s="170"/>
      <c r="N34" s="259"/>
      <c r="O34" s="161"/>
      <c r="P34" s="182" t="s">
        <v>494</v>
      </c>
      <c r="Q34" s="487" t="s">
        <v>495</v>
      </c>
      <c r="R34" s="676"/>
      <c r="S34" s="261" t="s">
        <v>467</v>
      </c>
      <c r="T34" s="170"/>
      <c r="U34" s="259"/>
      <c r="V34" s="161"/>
      <c r="W34" s="182" t="s">
        <v>494</v>
      </c>
      <c r="X34" s="487" t="s">
        <v>495</v>
      </c>
      <c r="Y34" s="676"/>
      <c r="Z34" s="261" t="s">
        <v>467</v>
      </c>
      <c r="AA34" s="170"/>
      <c r="AB34" s="259"/>
      <c r="AC34" s="161"/>
      <c r="AD34" s="182" t="s">
        <v>494</v>
      </c>
      <c r="AE34" s="487" t="s">
        <v>495</v>
      </c>
      <c r="AF34" s="676"/>
      <c r="AG34" s="261" t="s">
        <v>467</v>
      </c>
      <c r="AH34" s="170"/>
      <c r="AI34" s="259"/>
      <c r="AJ34" s="161"/>
      <c r="AK34" s="182" t="s">
        <v>494</v>
      </c>
      <c r="AL34" s="487" t="s">
        <v>495</v>
      </c>
      <c r="AM34" s="676"/>
      <c r="AN34" s="261" t="s">
        <v>467</v>
      </c>
      <c r="AO34" s="170"/>
      <c r="AP34" s="259"/>
    </row>
    <row r="35" spans="1:42" ht="23.25" hidden="1" customHeight="1" outlineLevel="1" thickBot="1" x14ac:dyDescent="0.25">
      <c r="A35" s="161"/>
      <c r="B35" s="173" t="s">
        <v>469</v>
      </c>
      <c r="C35" s="664" t="s">
        <v>496</v>
      </c>
      <c r="D35" s="665"/>
      <c r="E35" s="164" t="s">
        <v>509</v>
      </c>
      <c r="F35" s="172">
        <f>IF(E35="X",2,"")</f>
        <v>2</v>
      </c>
      <c r="G35" s="259"/>
      <c r="H35" s="161"/>
      <c r="I35" s="173" t="s">
        <v>469</v>
      </c>
      <c r="J35" s="664" t="s">
        <v>496</v>
      </c>
      <c r="K35" s="665"/>
      <c r="L35" s="164" t="s">
        <v>509</v>
      </c>
      <c r="M35" s="172">
        <f>IF(L35="X",2,"")</f>
        <v>2</v>
      </c>
      <c r="N35" s="259"/>
      <c r="O35" s="161"/>
      <c r="P35" s="173" t="s">
        <v>469</v>
      </c>
      <c r="Q35" s="664" t="s">
        <v>496</v>
      </c>
      <c r="R35" s="665"/>
      <c r="S35" s="164" t="s">
        <v>509</v>
      </c>
      <c r="T35" s="172">
        <f>IF(S35="X",2,"")</f>
        <v>2</v>
      </c>
      <c r="U35" s="259"/>
      <c r="V35" s="161"/>
      <c r="W35" s="173" t="s">
        <v>469</v>
      </c>
      <c r="X35" s="664" t="s">
        <v>496</v>
      </c>
      <c r="Y35" s="665"/>
      <c r="Z35" s="164" t="s">
        <v>509</v>
      </c>
      <c r="AA35" s="172">
        <f>IF(Z35="X",2,"")</f>
        <v>2</v>
      </c>
      <c r="AB35" s="259"/>
      <c r="AC35" s="161"/>
      <c r="AD35" s="173" t="s">
        <v>469</v>
      </c>
      <c r="AE35" s="664" t="s">
        <v>496</v>
      </c>
      <c r="AF35" s="665"/>
      <c r="AG35" s="164"/>
      <c r="AH35" s="172" t="str">
        <f>IF(AG35="X",2,"")</f>
        <v/>
      </c>
      <c r="AI35" s="259"/>
      <c r="AJ35" s="161"/>
      <c r="AK35" s="173" t="s">
        <v>469</v>
      </c>
      <c r="AL35" s="664" t="s">
        <v>496</v>
      </c>
      <c r="AM35" s="665"/>
      <c r="AN35" s="164"/>
      <c r="AO35" s="172" t="str">
        <f>IF(AN35="X",2,"")</f>
        <v/>
      </c>
      <c r="AP35" s="259"/>
    </row>
    <row r="36" spans="1:42" ht="23.25" hidden="1" customHeight="1" outlineLevel="1" thickBot="1" x14ac:dyDescent="0.25">
      <c r="A36" s="161"/>
      <c r="B36" s="174" t="s">
        <v>470</v>
      </c>
      <c r="C36" s="664" t="s">
        <v>497</v>
      </c>
      <c r="D36" s="665"/>
      <c r="E36" s="164"/>
      <c r="F36" s="172" t="str">
        <f>IF(E36="X",1,"")</f>
        <v/>
      </c>
      <c r="G36" s="259"/>
      <c r="H36" s="161"/>
      <c r="I36" s="174" t="s">
        <v>470</v>
      </c>
      <c r="J36" s="664" t="s">
        <v>497</v>
      </c>
      <c r="K36" s="665"/>
      <c r="L36" s="164"/>
      <c r="M36" s="172" t="str">
        <f>IF(L36="X",1,"")</f>
        <v/>
      </c>
      <c r="N36" s="259"/>
      <c r="O36" s="161"/>
      <c r="P36" s="174" t="s">
        <v>470</v>
      </c>
      <c r="Q36" s="664" t="s">
        <v>497</v>
      </c>
      <c r="R36" s="665"/>
      <c r="S36" s="164"/>
      <c r="T36" s="172" t="str">
        <f>IF(S36="X",1,"")</f>
        <v/>
      </c>
      <c r="U36" s="259"/>
      <c r="V36" s="161"/>
      <c r="W36" s="174" t="s">
        <v>470</v>
      </c>
      <c r="X36" s="664" t="s">
        <v>497</v>
      </c>
      <c r="Y36" s="665"/>
      <c r="Z36" s="164"/>
      <c r="AA36" s="172" t="str">
        <f>IF(Z36="X",1,"")</f>
        <v/>
      </c>
      <c r="AB36" s="259"/>
      <c r="AC36" s="161"/>
      <c r="AD36" s="174" t="s">
        <v>470</v>
      </c>
      <c r="AE36" s="664" t="s">
        <v>497</v>
      </c>
      <c r="AF36" s="665"/>
      <c r="AG36" s="164"/>
      <c r="AH36" s="172" t="str">
        <f>IF(AG36="X",1,"")</f>
        <v/>
      </c>
      <c r="AI36" s="259"/>
      <c r="AJ36" s="161"/>
      <c r="AK36" s="174" t="s">
        <v>470</v>
      </c>
      <c r="AL36" s="664" t="s">
        <v>497</v>
      </c>
      <c r="AM36" s="665"/>
      <c r="AN36" s="164"/>
      <c r="AO36" s="172" t="str">
        <f>IF(AN36="X",1,"")</f>
        <v/>
      </c>
      <c r="AP36" s="259"/>
    </row>
    <row r="37" spans="1:42" ht="23.25" hidden="1" customHeight="1" outlineLevel="1" thickBot="1" x14ac:dyDescent="0.25">
      <c r="A37" s="158"/>
      <c r="B37" s="175" t="s">
        <v>503</v>
      </c>
      <c r="C37" s="664" t="s">
        <v>498</v>
      </c>
      <c r="D37" s="665"/>
      <c r="E37" s="164"/>
      <c r="F37" s="172" t="str">
        <f>IF(E37="X",0.1,"")</f>
        <v/>
      </c>
      <c r="G37" s="259"/>
      <c r="H37" s="158"/>
      <c r="I37" s="175" t="s">
        <v>503</v>
      </c>
      <c r="J37" s="664" t="s">
        <v>498</v>
      </c>
      <c r="K37" s="665"/>
      <c r="L37" s="164"/>
      <c r="M37" s="172" t="str">
        <f>IF(L37="X",0.1,"")</f>
        <v/>
      </c>
      <c r="N37" s="259"/>
      <c r="O37" s="158"/>
      <c r="P37" s="175" t="s">
        <v>503</v>
      </c>
      <c r="Q37" s="664" t="s">
        <v>498</v>
      </c>
      <c r="R37" s="665"/>
      <c r="S37" s="164"/>
      <c r="T37" s="172" t="str">
        <f>IF(S37="X",0.1,"")</f>
        <v/>
      </c>
      <c r="U37" s="259"/>
      <c r="V37" s="158"/>
      <c r="W37" s="175" t="s">
        <v>503</v>
      </c>
      <c r="X37" s="664" t="s">
        <v>498</v>
      </c>
      <c r="Y37" s="665"/>
      <c r="Z37" s="164"/>
      <c r="AA37" s="172" t="str">
        <f>IF(Z37="X",0.1,"")</f>
        <v/>
      </c>
      <c r="AB37" s="259"/>
      <c r="AC37" s="158"/>
      <c r="AD37" s="175" t="s">
        <v>503</v>
      </c>
      <c r="AE37" s="664" t="s">
        <v>498</v>
      </c>
      <c r="AF37" s="665"/>
      <c r="AG37" s="164"/>
      <c r="AH37" s="172" t="str">
        <f>IF(AG37="X",0.1,"")</f>
        <v/>
      </c>
      <c r="AI37" s="259"/>
      <c r="AJ37" s="158"/>
      <c r="AK37" s="175" t="s">
        <v>503</v>
      </c>
      <c r="AL37" s="664" t="s">
        <v>498</v>
      </c>
      <c r="AM37" s="665"/>
      <c r="AN37" s="164"/>
      <c r="AO37" s="172" t="str">
        <f>IF(AN37="X",0.1,"")</f>
        <v/>
      </c>
      <c r="AP37" s="259"/>
    </row>
    <row r="38" spans="1:42" ht="23.25" hidden="1" customHeight="1" outlineLevel="1" thickBot="1" x14ac:dyDescent="0.25">
      <c r="A38" s="157"/>
      <c r="B38" s="566" t="s">
        <v>505</v>
      </c>
      <c r="C38" s="568"/>
      <c r="D38" s="566" t="str">
        <f>IF(F38=2,"FUERTE",IF(F38=1,"MODERADO",IF(F38=0.1,"DÉBIL","")))</f>
        <v>FUERTE</v>
      </c>
      <c r="E38" s="568"/>
      <c r="F38" s="172">
        <f>SUM(F35:F37)</f>
        <v>2</v>
      </c>
      <c r="G38" s="259"/>
      <c r="H38" s="157"/>
      <c r="I38" s="566" t="s">
        <v>505</v>
      </c>
      <c r="J38" s="568"/>
      <c r="K38" s="566" t="str">
        <f>IF(M38=2,"FUERTE",IF(M38=1,"MODERADO",IF(M38=0.1,"DÉBIL","")))</f>
        <v>FUERTE</v>
      </c>
      <c r="L38" s="568"/>
      <c r="M38" s="172">
        <f>SUM(M35:M37)</f>
        <v>2</v>
      </c>
      <c r="N38" s="259"/>
      <c r="O38" s="157"/>
      <c r="P38" s="566" t="s">
        <v>505</v>
      </c>
      <c r="Q38" s="568"/>
      <c r="R38" s="566" t="str">
        <f>IF(T38=2,"FUERTE",IF(T38=1,"MODERADO",IF(T38=0.1,"DÉBIL","")))</f>
        <v>FUERTE</v>
      </c>
      <c r="S38" s="568"/>
      <c r="T38" s="172">
        <f>SUM(T35:T37)</f>
        <v>2</v>
      </c>
      <c r="U38" s="259"/>
      <c r="V38" s="157"/>
      <c r="W38" s="566" t="s">
        <v>505</v>
      </c>
      <c r="X38" s="568"/>
      <c r="Y38" s="566" t="str">
        <f>IF(AA38=2,"FUERTE",IF(AA38=1,"MODERADO",IF(AA38=0.1,"DÉBIL","")))</f>
        <v>FUERTE</v>
      </c>
      <c r="Z38" s="568"/>
      <c r="AA38" s="172">
        <f>SUM(AA35:AA37)</f>
        <v>2</v>
      </c>
      <c r="AB38" s="259"/>
      <c r="AC38" s="157"/>
      <c r="AD38" s="566" t="s">
        <v>505</v>
      </c>
      <c r="AE38" s="568"/>
      <c r="AF38" s="566" t="str">
        <f>IF(AH38=2,"FUERTE",IF(AH38=1,"MODERADO",IF(AH38=0.1,"DÉBIL","")))</f>
        <v/>
      </c>
      <c r="AG38" s="568"/>
      <c r="AH38" s="172">
        <f>SUM(AH35:AH37)</f>
        <v>0</v>
      </c>
      <c r="AI38" s="259"/>
      <c r="AJ38" s="157"/>
      <c r="AK38" s="566" t="s">
        <v>505</v>
      </c>
      <c r="AL38" s="568"/>
      <c r="AM38" s="566" t="str">
        <f>IF(AO38=2,"FUERTE",IF(AO38=1,"MODERADO",IF(AO38=0.1,"DÉBIL","")))</f>
        <v/>
      </c>
      <c r="AN38" s="568"/>
      <c r="AO38" s="172">
        <f>SUM(AO35:AO37)</f>
        <v>0</v>
      </c>
      <c r="AP38" s="259"/>
    </row>
    <row r="39" spans="1:42" ht="37.5" hidden="1" customHeight="1" outlineLevel="1" thickBot="1" x14ac:dyDescent="0.25">
      <c r="A39" s="158"/>
      <c r="B39" s="165"/>
      <c r="C39" s="165"/>
      <c r="D39" s="165"/>
      <c r="E39" s="165"/>
      <c r="F39" s="171"/>
      <c r="G39" s="259"/>
      <c r="H39" s="158"/>
      <c r="I39" s="165"/>
      <c r="J39" s="165"/>
      <c r="K39" s="165"/>
      <c r="L39" s="165"/>
      <c r="M39" s="171"/>
      <c r="N39" s="259"/>
      <c r="O39" s="158"/>
      <c r="P39" s="165"/>
      <c r="Q39" s="165"/>
      <c r="R39" s="165"/>
      <c r="S39" s="165"/>
      <c r="T39" s="171"/>
      <c r="U39" s="259"/>
      <c r="V39" s="158"/>
      <c r="W39" s="165"/>
      <c r="X39" s="165"/>
      <c r="Y39" s="165"/>
      <c r="Z39" s="165"/>
      <c r="AA39" s="171"/>
      <c r="AB39" s="259"/>
      <c r="AC39" s="158"/>
      <c r="AD39" s="165"/>
      <c r="AE39" s="165"/>
      <c r="AF39" s="165"/>
      <c r="AG39" s="165"/>
      <c r="AH39" s="171"/>
      <c r="AI39" s="259"/>
      <c r="AJ39" s="158"/>
      <c r="AK39" s="165"/>
      <c r="AL39" s="165"/>
      <c r="AM39" s="165"/>
      <c r="AN39" s="165"/>
      <c r="AO39" s="171"/>
      <c r="AP39" s="259"/>
    </row>
    <row r="40" spans="1:42" ht="16.5" hidden="1" outlineLevel="1" thickBot="1" x14ac:dyDescent="0.25">
      <c r="A40" s="161"/>
      <c r="B40" s="661" t="s">
        <v>499</v>
      </c>
      <c r="C40" s="662"/>
      <c r="D40" s="662"/>
      <c r="E40" s="663"/>
      <c r="F40" s="170"/>
      <c r="G40" s="259"/>
      <c r="H40" s="161"/>
      <c r="I40" s="661" t="s">
        <v>499</v>
      </c>
      <c r="J40" s="662"/>
      <c r="K40" s="662"/>
      <c r="L40" s="663"/>
      <c r="M40" s="170"/>
      <c r="N40" s="259"/>
      <c r="O40" s="161"/>
      <c r="P40" s="661" t="s">
        <v>499</v>
      </c>
      <c r="Q40" s="662"/>
      <c r="R40" s="662"/>
      <c r="S40" s="663"/>
      <c r="T40" s="170"/>
      <c r="U40" s="259"/>
      <c r="V40" s="161"/>
      <c r="W40" s="661" t="s">
        <v>499</v>
      </c>
      <c r="X40" s="662"/>
      <c r="Y40" s="662"/>
      <c r="Z40" s="663"/>
      <c r="AA40" s="170"/>
      <c r="AB40" s="259"/>
      <c r="AC40" s="161"/>
      <c r="AD40" s="661" t="s">
        <v>499</v>
      </c>
      <c r="AE40" s="662"/>
      <c r="AF40" s="662"/>
      <c r="AG40" s="663"/>
      <c r="AH40" s="170"/>
      <c r="AI40" s="259"/>
      <c r="AJ40" s="161"/>
      <c r="AK40" s="661" t="s">
        <v>499</v>
      </c>
      <c r="AL40" s="662"/>
      <c r="AM40" s="662"/>
      <c r="AN40" s="663"/>
      <c r="AO40" s="170"/>
      <c r="AP40" s="259"/>
    </row>
    <row r="41" spans="1:42" ht="76.5" hidden="1" customHeight="1" outlineLevel="1" thickBot="1" x14ac:dyDescent="0.25">
      <c r="A41" s="161"/>
      <c r="B41" s="181" t="s">
        <v>500</v>
      </c>
      <c r="C41" s="181" t="s">
        <v>504</v>
      </c>
      <c r="D41" s="181" t="s">
        <v>501</v>
      </c>
      <c r="E41" s="181" t="s">
        <v>502</v>
      </c>
      <c r="F41" s="170"/>
      <c r="G41" s="259"/>
      <c r="H41" s="161"/>
      <c r="I41" s="181" t="s">
        <v>500</v>
      </c>
      <c r="J41" s="181" t="s">
        <v>504</v>
      </c>
      <c r="K41" s="181" t="s">
        <v>501</v>
      </c>
      <c r="L41" s="181" t="s">
        <v>502</v>
      </c>
      <c r="M41" s="170"/>
      <c r="N41" s="259"/>
      <c r="O41" s="161"/>
      <c r="P41" s="181" t="s">
        <v>500</v>
      </c>
      <c r="Q41" s="181" t="s">
        <v>504</v>
      </c>
      <c r="R41" s="181" t="s">
        <v>501</v>
      </c>
      <c r="S41" s="181" t="s">
        <v>502</v>
      </c>
      <c r="T41" s="170"/>
      <c r="U41" s="259"/>
      <c r="V41" s="161"/>
      <c r="W41" s="181" t="s">
        <v>500</v>
      </c>
      <c r="X41" s="181" t="s">
        <v>504</v>
      </c>
      <c r="Y41" s="181" t="s">
        <v>501</v>
      </c>
      <c r="Z41" s="181" t="s">
        <v>502</v>
      </c>
      <c r="AA41" s="170"/>
      <c r="AB41" s="259"/>
      <c r="AC41" s="161"/>
      <c r="AD41" s="181" t="s">
        <v>500</v>
      </c>
      <c r="AE41" s="181" t="s">
        <v>504</v>
      </c>
      <c r="AF41" s="181" t="s">
        <v>501</v>
      </c>
      <c r="AG41" s="181" t="s">
        <v>502</v>
      </c>
      <c r="AH41" s="170"/>
      <c r="AI41" s="259"/>
      <c r="AJ41" s="161"/>
      <c r="AK41" s="181" t="s">
        <v>500</v>
      </c>
      <c r="AL41" s="181" t="s">
        <v>504</v>
      </c>
      <c r="AM41" s="181" t="s">
        <v>501</v>
      </c>
      <c r="AN41" s="181" t="s">
        <v>502</v>
      </c>
      <c r="AO41" s="170"/>
      <c r="AP41" s="259"/>
    </row>
    <row r="42" spans="1:42" ht="24.75" hidden="1" customHeight="1" outlineLevel="1" thickBot="1" x14ac:dyDescent="0.25">
      <c r="A42" s="161"/>
      <c r="B42" s="164" t="str">
        <f>IF(D31=0,"",IF(D31&lt;=85,"DÉBIL",IF(D31&lt;=95,"MODERADO",IF(D31&lt;=100,"FUERTE"))))</f>
        <v>FUERTE</v>
      </c>
      <c r="C42" s="164" t="str">
        <f>D38</f>
        <v>FUERTE</v>
      </c>
      <c r="D42" s="147" t="str">
        <f>IFERROR(IF(D43=0,"DÉBIL",IF(D43&lt;=50,"MODERADO",IF(D43=100,"FUERTE",""))),"")</f>
        <v>FUERTE</v>
      </c>
      <c r="E42" s="164" t="str">
        <f>IF(D42="FUERTE","NO",IF(D42="MODERADO","SI",IF(D42="DÉBIL","SI","")))</f>
        <v>NO</v>
      </c>
      <c r="F42" s="170"/>
      <c r="G42" s="259"/>
      <c r="H42" s="161"/>
      <c r="I42" s="164" t="str">
        <f>IF(K31=0,"",IF(K31&lt;=85,"DÉBIL",IF(K31&lt;=95,"MODERADO",IF(K31&lt;=100,"FUERTE"))))</f>
        <v>FUERTE</v>
      </c>
      <c r="J42" s="164" t="str">
        <f>K38</f>
        <v>FUERTE</v>
      </c>
      <c r="K42" s="147" t="str">
        <f>IFERROR(IF(K43=0,"DÉBIL",IF(K43&lt;=50,"MODERADO",IF(K43=100,"FUERTE",""))),"")</f>
        <v>FUERTE</v>
      </c>
      <c r="L42" s="164" t="str">
        <f>IF(K42="FUERTE","NO",IF(K42="MODERADO","SI",IF(K42="DÉBIL","SI","")))</f>
        <v>NO</v>
      </c>
      <c r="M42" s="170"/>
      <c r="N42" s="259"/>
      <c r="O42" s="161"/>
      <c r="P42" s="164" t="str">
        <f>IF(R31=0,"",IF(R31&lt;=85,"DÉBIL",IF(R31&lt;=95,"MODERADO",IF(R31&lt;=100,"FUERTE"))))</f>
        <v>FUERTE</v>
      </c>
      <c r="Q42" s="164" t="str">
        <f>R38</f>
        <v>FUERTE</v>
      </c>
      <c r="R42" s="147" t="str">
        <f>IFERROR(IF(R43=0,"DÉBIL",IF(R43&lt;=50,"MODERADO",IF(R43=100,"FUERTE",""))),"")</f>
        <v>FUERTE</v>
      </c>
      <c r="S42" s="164" t="str">
        <f>IF(R42="FUERTE","NO",IF(R42="MODERADO","SI",IF(R42="DÉBIL","SI","")))</f>
        <v>NO</v>
      </c>
      <c r="T42" s="170"/>
      <c r="U42" s="259"/>
      <c r="V42" s="161"/>
      <c r="W42" s="164" t="str">
        <f>IF(Y31=0,"",IF(Y31&lt;=85,"DÉBIL",IF(Y31&lt;=95,"MODERADO",IF(Y31&lt;=100,"FUERTE"))))</f>
        <v>FUERTE</v>
      </c>
      <c r="X42" s="164" t="str">
        <f>Y38</f>
        <v>FUERTE</v>
      </c>
      <c r="Y42" s="147" t="str">
        <f>IFERROR(IF(Y43=0,"DÉBIL",IF(Y43&lt;=50,"MODERADO",IF(Y43=100,"FUERTE",""))),"")</f>
        <v>FUERTE</v>
      </c>
      <c r="Z42" s="164" t="str">
        <f>IF(Y42="FUERTE","NO",IF(Y42="MODERADO","SI",IF(Y42="DÉBIL","SI","")))</f>
        <v>NO</v>
      </c>
      <c r="AA42" s="170"/>
      <c r="AB42" s="259"/>
      <c r="AC42" s="161"/>
      <c r="AD42" s="164" t="str">
        <f>IF(AF31=0,"",IF(AF31&lt;=85,"DÉBIL",IF(AF31&lt;=95,"MODERADO",IF(AF31&lt;=100,"FUERTE"))))</f>
        <v/>
      </c>
      <c r="AE42" s="164" t="str">
        <f>AF38</f>
        <v/>
      </c>
      <c r="AF42" s="147" t="str">
        <f>IFERROR(IF(AF43=0,"DÉBIL",IF(AF43&lt;=50,"MODERADO",IF(AF43=100,"FUERTE",""))),"")</f>
        <v/>
      </c>
      <c r="AG42" s="164" t="str">
        <f>IF(AF42="FUERTE","NO",IF(AF42="MODERADO","SI",IF(AF42="DÉBIL","SI","")))</f>
        <v/>
      </c>
      <c r="AH42" s="170"/>
      <c r="AI42" s="259"/>
      <c r="AJ42" s="161"/>
      <c r="AK42" s="164" t="str">
        <f>IF(AM31=0,"",IF(AM31&lt;=85,"DÉBIL",IF(AM31&lt;=95,"MODERADO",IF(AM31&lt;=100,"FUERTE"))))</f>
        <v/>
      </c>
      <c r="AL42" s="164" t="str">
        <f>AM38</f>
        <v/>
      </c>
      <c r="AM42" s="147" t="str">
        <f>IFERROR(IF(AM43=0,"DÉBIL",IF(AM43&lt;=50,"MODERADO",IF(AM43=100,"FUERTE",""))),"")</f>
        <v/>
      </c>
      <c r="AN42" s="164" t="str">
        <f>IF(AM42="FUERTE","NO",IF(AM42="MODERADO","SI",IF(AM42="DÉBIL","SI","")))</f>
        <v/>
      </c>
      <c r="AO42" s="170"/>
      <c r="AP42" s="259"/>
    </row>
    <row r="43" spans="1:42" ht="29.25" hidden="1" customHeight="1" outlineLevel="1" collapsed="1" x14ac:dyDescent="0.2">
      <c r="A43" s="161"/>
      <c r="B43" s="254">
        <f>IF(B42="FUERTE",50,IF(B42="MODERADO",25,IF(B42="DÉBIL",0,"")))</f>
        <v>50</v>
      </c>
      <c r="C43" s="254">
        <f>IF(C42="FUERTE",2,IF(C42="MODERADO",1,IF(C42="DÉBIL",0,"")))</f>
        <v>2</v>
      </c>
      <c r="D43" s="254">
        <f>+C43*B43</f>
        <v>100</v>
      </c>
      <c r="E43" s="254"/>
      <c r="F43" s="170"/>
      <c r="G43" s="259"/>
      <c r="H43" s="161"/>
      <c r="I43" s="254">
        <f>IF(I42="FUERTE",50,IF(I42="MODERADO",25,IF(I42="DÉBIL",0,"")))</f>
        <v>50</v>
      </c>
      <c r="J43" s="254">
        <f>IF(J42="FUERTE",2,IF(J42="MODERADO",1,IF(J42="DÉBIL",0,"")))</f>
        <v>2</v>
      </c>
      <c r="K43" s="254">
        <f>+J43*I43</f>
        <v>100</v>
      </c>
      <c r="L43" s="254"/>
      <c r="M43" s="170"/>
      <c r="N43" s="259"/>
      <c r="O43" s="161"/>
      <c r="P43" s="254">
        <f>IF(P42="FUERTE",50,IF(P42="MODERADO",25,IF(P42="DÉBIL",0,"")))</f>
        <v>50</v>
      </c>
      <c r="Q43" s="254">
        <f>IF(Q42="FUERTE",2,IF(Q42="MODERADO",1,IF(Q42="DÉBIL",0,"")))</f>
        <v>2</v>
      </c>
      <c r="R43" s="254">
        <f>+Q43*P43</f>
        <v>100</v>
      </c>
      <c r="S43" s="254"/>
      <c r="T43" s="170"/>
      <c r="U43" s="259"/>
      <c r="V43" s="161"/>
      <c r="W43" s="254">
        <f>IF(W42="FUERTE",50,IF(W42="MODERADO",25,IF(W42="DÉBIL",0,"")))</f>
        <v>50</v>
      </c>
      <c r="X43" s="254">
        <f>IF(X42="FUERTE",2,IF(X42="MODERADO",1,IF(X42="DÉBIL",0,"")))</f>
        <v>2</v>
      </c>
      <c r="Y43" s="254">
        <f>+X43*W43</f>
        <v>100</v>
      </c>
      <c r="Z43" s="254"/>
      <c r="AA43" s="170"/>
      <c r="AB43" s="259"/>
      <c r="AC43" s="161"/>
      <c r="AD43" s="254" t="str">
        <f>IF(AD42="FUERTE",50,IF(AD42="MODERADO",25,IF(AD42="DÉBIL",0,"")))</f>
        <v/>
      </c>
      <c r="AE43" s="254" t="str">
        <f>IF(AE42="FUERTE",2,IF(AE42="MODERADO",1,IF(AE42="DÉBIL",0,"")))</f>
        <v/>
      </c>
      <c r="AF43" s="254" t="e">
        <f>+AE43*AD43</f>
        <v>#VALUE!</v>
      </c>
      <c r="AG43" s="254"/>
      <c r="AH43" s="170"/>
      <c r="AI43" s="259"/>
      <c r="AJ43" s="161"/>
      <c r="AK43" s="254" t="str">
        <f>IF(AK42="FUERTE",50,IF(AK42="MODERADO",25,IF(AK42="DÉBIL",0,"")))</f>
        <v/>
      </c>
      <c r="AL43" s="254" t="str">
        <f>IF(AL42="FUERTE",2,IF(AL42="MODERADO",1,IF(AL42="DÉBIL",0,"")))</f>
        <v/>
      </c>
      <c r="AM43" s="254" t="e">
        <f>+AL43*AK43</f>
        <v>#VALUE!</v>
      </c>
      <c r="AN43" s="254"/>
      <c r="AO43" s="170"/>
      <c r="AP43" s="259"/>
    </row>
    <row r="44" spans="1:42" ht="23.25" customHeight="1" collapsed="1" x14ac:dyDescent="0.3">
      <c r="A44" s="626" t="s">
        <v>429</v>
      </c>
      <c r="B44" s="627"/>
      <c r="C44" s="627"/>
      <c r="D44" s="627"/>
      <c r="E44" s="627"/>
      <c r="F44" s="628"/>
      <c r="G44" s="255"/>
      <c r="H44" s="626" t="s">
        <v>429</v>
      </c>
      <c r="I44" s="627"/>
      <c r="J44" s="627"/>
      <c r="K44" s="627"/>
      <c r="L44" s="627"/>
      <c r="M44" s="628"/>
      <c r="N44" s="256"/>
      <c r="O44" s="626" t="s">
        <v>429</v>
      </c>
      <c r="P44" s="627"/>
      <c r="Q44" s="627"/>
      <c r="R44" s="627"/>
      <c r="S44" s="627"/>
      <c r="T44" s="628"/>
      <c r="U44" s="256"/>
      <c r="V44" s="626" t="s">
        <v>626</v>
      </c>
      <c r="W44" s="627"/>
      <c r="X44" s="627"/>
      <c r="Y44" s="627"/>
      <c r="Z44" s="627"/>
      <c r="AA44" s="628"/>
      <c r="AB44" s="256"/>
      <c r="AC44" s="626" t="s">
        <v>429</v>
      </c>
      <c r="AD44" s="627"/>
      <c r="AE44" s="627"/>
      <c r="AF44" s="627"/>
      <c r="AG44" s="627"/>
      <c r="AH44" s="628"/>
      <c r="AI44" s="256"/>
      <c r="AJ44" s="626" t="s">
        <v>429</v>
      </c>
      <c r="AK44" s="627"/>
      <c r="AL44" s="627"/>
      <c r="AM44" s="627"/>
      <c r="AN44" s="627"/>
      <c r="AO44" s="628"/>
      <c r="AP44" s="257"/>
    </row>
    <row r="45" spans="1:42" ht="15.75" outlineLevel="1" collapsed="1" thickBot="1" x14ac:dyDescent="0.25">
      <c r="A45" s="158"/>
      <c r="B45" s="156"/>
      <c r="C45" s="156"/>
      <c r="D45" s="156"/>
      <c r="E45" s="156"/>
      <c r="F45" s="171"/>
      <c r="G45" s="259"/>
      <c r="H45" s="158"/>
      <c r="I45" s="156"/>
      <c r="J45" s="156"/>
      <c r="K45" s="156"/>
      <c r="L45" s="156"/>
      <c r="M45" s="171"/>
      <c r="N45" s="259"/>
      <c r="O45" s="158"/>
      <c r="P45" s="156"/>
      <c r="Q45" s="156"/>
      <c r="R45" s="156"/>
      <c r="S45" s="156"/>
      <c r="T45" s="171"/>
      <c r="U45" s="259"/>
      <c r="V45" s="158"/>
      <c r="W45" s="156"/>
      <c r="X45" s="156"/>
      <c r="Y45" s="156"/>
      <c r="Z45" s="156"/>
      <c r="AA45" s="171"/>
      <c r="AB45" s="259"/>
      <c r="AC45" s="158"/>
      <c r="AD45" s="156"/>
      <c r="AE45" s="156"/>
      <c r="AF45" s="156"/>
      <c r="AG45" s="156"/>
      <c r="AH45" s="171"/>
      <c r="AI45" s="259"/>
      <c r="AJ45" s="158"/>
      <c r="AK45" s="156"/>
      <c r="AL45" s="156"/>
      <c r="AM45" s="156"/>
      <c r="AN45" s="156"/>
      <c r="AO45" s="171"/>
      <c r="AP45" s="259"/>
    </row>
    <row r="46" spans="1:42" ht="101.25" customHeight="1" outlineLevel="1" thickBot="1" x14ac:dyDescent="0.25">
      <c r="A46" s="161"/>
      <c r="B46" s="176" t="s">
        <v>429</v>
      </c>
      <c r="C46" s="607" t="str">
        <f>'MRC CONTRATACIÓN - COVID19'!$D13</f>
        <v>Posibilidad de omitir soporte jurídico  del objeto contractual que se va a llevar a cabo, para la contratación con terceros, a cambio de un beneficio particular</v>
      </c>
      <c r="D46" s="608"/>
      <c r="E46" s="609"/>
      <c r="F46" s="170"/>
      <c r="G46" s="259"/>
      <c r="H46" s="161"/>
      <c r="I46" s="176" t="s">
        <v>429</v>
      </c>
      <c r="J46" s="607" t="str">
        <f>$C46</f>
        <v>Posibilidad de omitir soporte jurídico  del objeto contractual que se va a llevar a cabo, para la contratación con terceros, a cambio de un beneficio particular</v>
      </c>
      <c r="K46" s="608"/>
      <c r="L46" s="609"/>
      <c r="M46" s="170"/>
      <c r="N46" s="259"/>
      <c r="O46" s="161"/>
      <c r="P46" s="176" t="s">
        <v>429</v>
      </c>
      <c r="Q46" s="607" t="str">
        <f>$C46</f>
        <v>Posibilidad de omitir soporte jurídico  del objeto contractual que se va a llevar a cabo, para la contratación con terceros, a cambio de un beneficio particular</v>
      </c>
      <c r="R46" s="608"/>
      <c r="S46" s="609"/>
      <c r="T46" s="170"/>
      <c r="U46" s="259"/>
      <c r="V46" s="161"/>
      <c r="W46" s="176" t="s">
        <v>429</v>
      </c>
      <c r="X46" s="607" t="str">
        <f>$C46</f>
        <v>Posibilidad de omitir soporte jurídico  del objeto contractual que se va a llevar a cabo, para la contratación con terceros, a cambio de un beneficio particular</v>
      </c>
      <c r="Y46" s="608"/>
      <c r="Z46" s="609"/>
      <c r="AA46" s="170"/>
      <c r="AB46" s="259"/>
      <c r="AC46" s="161"/>
      <c r="AD46" s="176" t="s">
        <v>429</v>
      </c>
      <c r="AE46" s="607" t="str">
        <f>$C46</f>
        <v>Posibilidad de omitir soporte jurídico  del objeto contractual que se va a llevar a cabo, para la contratación con terceros, a cambio de un beneficio particular</v>
      </c>
      <c r="AF46" s="608"/>
      <c r="AG46" s="609"/>
      <c r="AH46" s="170"/>
      <c r="AI46" s="259"/>
      <c r="AJ46" s="161"/>
      <c r="AK46" s="176" t="s">
        <v>429</v>
      </c>
      <c r="AL46" s="607" t="str">
        <f>$C46</f>
        <v>Posibilidad de omitir soporte jurídico  del objeto contractual que se va a llevar a cabo, para la contratación con terceros, a cambio de un beneficio particular</v>
      </c>
      <c r="AM46" s="608"/>
      <c r="AN46" s="609"/>
      <c r="AO46" s="170"/>
      <c r="AP46" s="259"/>
    </row>
    <row r="47" spans="1:42" ht="192.75" customHeight="1" outlineLevel="1" thickBot="1" x14ac:dyDescent="0.25">
      <c r="A47" s="161"/>
      <c r="B47" s="177" t="s">
        <v>479</v>
      </c>
      <c r="C47" s="666" t="str">
        <f>'MRC CONTRATACIÓN - COVID19'!$N13</f>
        <v>Siempre que se vaya a adelantar un proceso de contratación, el profesional del Grupo de Contratación del  FNA, Consulta manual de contratación, el derecho privado de manera auxiliar y en temas específicos se acude a Colombia Compra Eficiente y a normas de derecho público con el fin de garantizar el soporte jurídico del objeto contractual que se va a llevar a cabo, y con base en estos, se proyectan las reglas de participación del proceso o invitaciones a ofertar, según las cuales se verifican las propuestas presentadas, en caso de no cumplimiento, así se establece en el informe de evaluación o verificación, y se generan tiempos de traslado para efectos de subsanar si es procedente y en caso de no cumplimiento así se consigna en el informe de evaluación. Los soportes de las actuaciones adelantadas se encuentran en la Plataforma SECOP II.</v>
      </c>
      <c r="D47" s="667"/>
      <c r="E47" s="668"/>
      <c r="F47" s="170"/>
      <c r="G47" s="259"/>
      <c r="H47" s="161"/>
      <c r="I47" s="177" t="s">
        <v>564</v>
      </c>
      <c r="J47" s="666" t="str">
        <f>'MRC CONTRATACIÓN - COVID19'!$N14</f>
        <v>Todos los responsables de las actuaciones y ejecución de procedimientos contractuales que adelante el Fondo Nacional del Ahorro FNA, tienen la obligación de cumplir los 
principios de transparencia, responsabilidad, igualdad, moralidad, eficacia, celeridad, economía, libre concurrencia, imparcialidad, objetividad, publicidad y los demás señalados en los artículos 209 y 267 de la Constitución Política, las disposiciones civiles y comerciales y lo establecido en el Manual de Contratación vigente del FNA.
Los registros, trazabilidad y actuaciones de los procesos de contratación adelantados se encuentran en la plataforma SECOP II.</v>
      </c>
      <c r="K47" s="667"/>
      <c r="L47" s="668"/>
      <c r="M47" s="170"/>
      <c r="N47" s="259"/>
      <c r="O47" s="161"/>
      <c r="P47" s="177" t="s">
        <v>565</v>
      </c>
      <c r="Q47" s="666" t="str">
        <f>'MRC CONTRATACIÓN - COVID19'!$N15</f>
        <v>Con fines de prevención, anualmente la División de Gestión Humana  realiza campañas de Sensibilización en temas referentes al cumplimiento y practica de  los valores de que rigen el actuar del funcionario público dejando registro de la asistencia. En caso de identificar la inasistencia se reprograma para su asistencia.</v>
      </c>
      <c r="R47" s="667"/>
      <c r="S47" s="668"/>
      <c r="T47" s="170"/>
      <c r="U47" s="259"/>
      <c r="V47" s="161"/>
      <c r="W47" s="177" t="s">
        <v>566</v>
      </c>
      <c r="X47" s="666" t="str">
        <f>'MRC CONTRATACIÓN - COVID19'!$N16</f>
        <v>Con el fin de prevenir hechos de fraude o corrupción, El Grupo Gestión Antifraude Anualmente Promueve la campaña Antifraude Anticorrupción en el marco del Plan Anticorrupción y de Atención al Ciudadano; adicionalmente a través de la campaña e-learning se promueve el curso de  la Política Antifraude de obligatorio cumplimiento para todos los colaboradores del FNA; cuando los colaboradores no presentan el curso o no obtienen el puntaje mínimo de aprobación  se abre una segunda convocatoria para que sea realizado, Sopena de sanciones disciplinarias.</v>
      </c>
      <c r="Y47" s="667"/>
      <c r="Z47" s="668"/>
      <c r="AA47" s="170"/>
      <c r="AB47" s="259"/>
      <c r="AC47" s="161"/>
      <c r="AD47" s="177" t="s">
        <v>616</v>
      </c>
      <c r="AE47" s="666" t="str">
        <f>'MRC CONTRATACIÓN - COVID19'!$N17</f>
        <v>Siempre que se vaya a adelantar un proceso de contratación, el profesional del Grupo de Contratación del  FNA, Consulta manual de contratación, el derecho privado de manera auxiliar y en temas específicos se acude a Colombia Compra Eficiente y a normas de derecho público con el fin de garantizar el soporte jurídico del objeto contractual que se va a llevar a cabo, y con base en estos, se proyectan las reglas de participación del proceso o invitaciones a ofertar, según las cuales se verifican las propuestas presentadas, en caso de no cumplimiento, así se establece en el informe de evaluación o verificación, y se generan tiempos de traslado para efectos de subsanar si es procedente y en caso de no cumplimiento así se consigna en el informe de evaluación. Los soportes de las actuaciones adelantadas se encuentran en la Plataforma SECOP II.</v>
      </c>
      <c r="AF47" s="667"/>
      <c r="AG47" s="668"/>
      <c r="AH47" s="170"/>
      <c r="AI47" s="259"/>
      <c r="AJ47" s="161"/>
      <c r="AK47" s="177" t="s">
        <v>617</v>
      </c>
      <c r="AL47" s="666"/>
      <c r="AM47" s="667"/>
      <c r="AN47" s="668"/>
      <c r="AO47" s="170"/>
      <c r="AP47" s="259"/>
    </row>
    <row r="48" spans="1:42" ht="23.25" customHeight="1" outlineLevel="1" thickBot="1" x14ac:dyDescent="0.25">
      <c r="A48" s="161"/>
      <c r="B48" s="178" t="s">
        <v>618</v>
      </c>
      <c r="C48" s="666" t="s">
        <v>627</v>
      </c>
      <c r="D48" s="667"/>
      <c r="E48" s="668"/>
      <c r="F48" s="170"/>
      <c r="G48" s="259"/>
      <c r="H48" s="161"/>
      <c r="I48" s="178" t="s">
        <v>618</v>
      </c>
      <c r="J48" s="666" t="s">
        <v>627</v>
      </c>
      <c r="K48" s="667"/>
      <c r="L48" s="668"/>
      <c r="M48" s="170"/>
      <c r="N48" s="259"/>
      <c r="O48" s="161"/>
      <c r="P48" s="178" t="s">
        <v>618</v>
      </c>
      <c r="Q48" s="666" t="s">
        <v>627</v>
      </c>
      <c r="R48" s="667"/>
      <c r="S48" s="668"/>
      <c r="T48" s="170"/>
      <c r="U48" s="259"/>
      <c r="V48" s="161"/>
      <c r="W48" s="178" t="s">
        <v>618</v>
      </c>
      <c r="X48" s="666" t="s">
        <v>627</v>
      </c>
      <c r="Y48" s="667"/>
      <c r="Z48" s="668"/>
      <c r="AA48" s="170"/>
      <c r="AB48" s="259"/>
      <c r="AC48" s="161"/>
      <c r="AD48" s="178" t="s">
        <v>618</v>
      </c>
      <c r="AE48" s="666" t="s">
        <v>627</v>
      </c>
      <c r="AF48" s="667"/>
      <c r="AG48" s="668"/>
      <c r="AH48" s="170"/>
      <c r="AI48" s="259"/>
      <c r="AJ48" s="161"/>
      <c r="AK48" s="178" t="s">
        <v>618</v>
      </c>
      <c r="AL48" s="666"/>
      <c r="AM48" s="667"/>
      <c r="AN48" s="668"/>
      <c r="AO48" s="170"/>
      <c r="AP48" s="259"/>
    </row>
    <row r="49" spans="1:42" ht="24" customHeight="1" outlineLevel="1" thickBot="1" x14ac:dyDescent="0.25">
      <c r="A49" s="161"/>
      <c r="B49" s="178" t="s">
        <v>628</v>
      </c>
      <c r="C49" s="666" t="s">
        <v>633</v>
      </c>
      <c r="D49" s="667"/>
      <c r="E49" s="668"/>
      <c r="F49" s="170"/>
      <c r="G49" s="259"/>
      <c r="H49" s="161"/>
      <c r="I49" s="178" t="s">
        <v>628</v>
      </c>
      <c r="J49" s="666" t="s">
        <v>632</v>
      </c>
      <c r="K49" s="667"/>
      <c r="L49" s="668"/>
      <c r="M49" s="170"/>
      <c r="N49" s="259"/>
      <c r="O49" s="161"/>
      <c r="P49" s="178" t="s">
        <v>628</v>
      </c>
      <c r="Q49" s="666" t="s">
        <v>629</v>
      </c>
      <c r="R49" s="667"/>
      <c r="S49" s="668"/>
      <c r="T49" s="170"/>
      <c r="U49" s="259"/>
      <c r="V49" s="161"/>
      <c r="W49" s="178" t="s">
        <v>628</v>
      </c>
      <c r="X49" s="666" t="s">
        <v>630</v>
      </c>
      <c r="Y49" s="667"/>
      <c r="Z49" s="668"/>
      <c r="AA49" s="170"/>
      <c r="AB49" s="259"/>
      <c r="AC49" s="161"/>
      <c r="AD49" s="178" t="s">
        <v>628</v>
      </c>
      <c r="AE49" s="666" t="s">
        <v>632</v>
      </c>
      <c r="AF49" s="667"/>
      <c r="AG49" s="668"/>
      <c r="AH49" s="170"/>
      <c r="AI49" s="259"/>
      <c r="AJ49" s="161"/>
      <c r="AK49" s="178" t="s">
        <v>628</v>
      </c>
      <c r="AL49" s="666"/>
      <c r="AM49" s="667"/>
      <c r="AN49" s="668"/>
      <c r="AO49" s="170"/>
      <c r="AP49" s="259"/>
    </row>
    <row r="50" spans="1:42" ht="27.75" customHeight="1" outlineLevel="1" thickBot="1" x14ac:dyDescent="0.25">
      <c r="A50" s="161"/>
      <c r="B50" s="179" t="s">
        <v>619</v>
      </c>
      <c r="C50" s="675" t="s">
        <v>602</v>
      </c>
      <c r="D50" s="667"/>
      <c r="E50" s="668"/>
      <c r="F50" s="170"/>
      <c r="G50" s="259"/>
      <c r="H50" s="161"/>
      <c r="I50" s="179" t="s">
        <v>619</v>
      </c>
      <c r="J50" s="675" t="s">
        <v>602</v>
      </c>
      <c r="K50" s="667"/>
      <c r="L50" s="668"/>
      <c r="M50" s="170"/>
      <c r="N50" s="259"/>
      <c r="O50" s="161"/>
      <c r="P50" s="179" t="s">
        <v>619</v>
      </c>
      <c r="Q50" s="675" t="s">
        <v>602</v>
      </c>
      <c r="R50" s="667"/>
      <c r="S50" s="668"/>
      <c r="T50" s="170"/>
      <c r="U50" s="259"/>
      <c r="V50" s="161"/>
      <c r="W50" s="179" t="s">
        <v>619</v>
      </c>
      <c r="X50" s="675" t="s">
        <v>602</v>
      </c>
      <c r="Y50" s="667"/>
      <c r="Z50" s="668"/>
      <c r="AA50" s="170"/>
      <c r="AB50" s="259"/>
      <c r="AC50" s="161"/>
      <c r="AD50" s="179" t="s">
        <v>619</v>
      </c>
      <c r="AE50" s="675" t="s">
        <v>602</v>
      </c>
      <c r="AF50" s="667"/>
      <c r="AG50" s="668"/>
      <c r="AH50" s="170"/>
      <c r="AI50" s="259"/>
      <c r="AJ50" s="161"/>
      <c r="AK50" s="179" t="s">
        <v>619</v>
      </c>
      <c r="AL50" s="675"/>
      <c r="AM50" s="667"/>
      <c r="AN50" s="668"/>
      <c r="AO50" s="170"/>
      <c r="AP50" s="259"/>
    </row>
    <row r="51" spans="1:42" ht="15.75" outlineLevel="1" thickBot="1" x14ac:dyDescent="0.25">
      <c r="A51" s="161"/>
      <c r="B51" s="162"/>
      <c r="C51" s="162"/>
      <c r="D51" s="162"/>
      <c r="E51" s="163"/>
      <c r="F51" s="170"/>
      <c r="G51" s="259"/>
      <c r="H51" s="161"/>
      <c r="I51" s="162"/>
      <c r="J51" s="162"/>
      <c r="K51" s="162"/>
      <c r="L51" s="163"/>
      <c r="M51" s="170"/>
      <c r="N51" s="259"/>
      <c r="O51" s="161"/>
      <c r="P51" s="162"/>
      <c r="Q51" s="162"/>
      <c r="R51" s="162"/>
      <c r="S51" s="163"/>
      <c r="T51" s="170"/>
      <c r="U51" s="259"/>
      <c r="V51" s="161"/>
      <c r="W51" s="162"/>
      <c r="X51" s="162"/>
      <c r="Y51" s="162"/>
      <c r="Z51" s="163"/>
      <c r="AA51" s="170"/>
      <c r="AB51" s="259"/>
      <c r="AC51" s="161"/>
      <c r="AD51" s="162"/>
      <c r="AE51" s="162"/>
      <c r="AF51" s="162"/>
      <c r="AG51" s="163"/>
      <c r="AH51" s="170"/>
      <c r="AI51" s="259"/>
      <c r="AJ51" s="161"/>
      <c r="AK51" s="162"/>
      <c r="AL51" s="162"/>
      <c r="AM51" s="162"/>
      <c r="AN51" s="163"/>
      <c r="AO51" s="170"/>
      <c r="AP51" s="259"/>
    </row>
    <row r="52" spans="1:42" ht="16.5" customHeight="1" outlineLevel="1" thickBot="1" x14ac:dyDescent="0.25">
      <c r="A52" s="161"/>
      <c r="B52" s="652" t="s">
        <v>636</v>
      </c>
      <c r="C52" s="653"/>
      <c r="D52" s="653"/>
      <c r="E52" s="654"/>
      <c r="F52" s="170"/>
      <c r="G52" s="259"/>
      <c r="H52" s="161"/>
      <c r="I52" s="652" t="s">
        <v>468</v>
      </c>
      <c r="J52" s="653"/>
      <c r="K52" s="653"/>
      <c r="L52" s="654"/>
      <c r="M52" s="170"/>
      <c r="N52" s="259"/>
      <c r="O52" s="161"/>
      <c r="P52" s="652" t="s">
        <v>468</v>
      </c>
      <c r="Q52" s="653"/>
      <c r="R52" s="653"/>
      <c r="S52" s="654"/>
      <c r="T52" s="170"/>
      <c r="U52" s="259"/>
      <c r="V52" s="161"/>
      <c r="W52" s="652" t="s">
        <v>468</v>
      </c>
      <c r="X52" s="653"/>
      <c r="Y52" s="653"/>
      <c r="Z52" s="654"/>
      <c r="AA52" s="170"/>
      <c r="AB52" s="259"/>
      <c r="AC52" s="161"/>
      <c r="AD52" s="652" t="s">
        <v>468</v>
      </c>
      <c r="AE52" s="653"/>
      <c r="AF52" s="653"/>
      <c r="AG52" s="654"/>
      <c r="AH52" s="170"/>
      <c r="AI52" s="259"/>
      <c r="AJ52" s="161"/>
      <c r="AK52" s="652" t="s">
        <v>468</v>
      </c>
      <c r="AL52" s="653"/>
      <c r="AM52" s="653"/>
      <c r="AN52" s="654"/>
      <c r="AO52" s="170"/>
      <c r="AP52" s="259"/>
    </row>
    <row r="53" spans="1:42" ht="32.25" outlineLevel="1" thickBot="1" x14ac:dyDescent="0.25">
      <c r="A53" s="161"/>
      <c r="B53" s="669" t="s">
        <v>449</v>
      </c>
      <c r="C53" s="670"/>
      <c r="D53" s="263" t="s">
        <v>450</v>
      </c>
      <c r="E53" s="180" t="s">
        <v>467</v>
      </c>
      <c r="F53" s="172"/>
      <c r="G53" s="259"/>
      <c r="H53" s="161"/>
      <c r="I53" s="669" t="s">
        <v>449</v>
      </c>
      <c r="J53" s="670"/>
      <c r="K53" s="263" t="s">
        <v>450</v>
      </c>
      <c r="L53" s="180" t="s">
        <v>467</v>
      </c>
      <c r="M53" s="172"/>
      <c r="N53" s="259"/>
      <c r="O53" s="161"/>
      <c r="P53" s="669" t="s">
        <v>449</v>
      </c>
      <c r="Q53" s="670"/>
      <c r="R53" s="263" t="s">
        <v>450</v>
      </c>
      <c r="S53" s="180" t="s">
        <v>467</v>
      </c>
      <c r="T53" s="172"/>
      <c r="U53" s="259"/>
      <c r="V53" s="161"/>
      <c r="W53" s="669" t="s">
        <v>449</v>
      </c>
      <c r="X53" s="670"/>
      <c r="Y53" s="263" t="s">
        <v>450</v>
      </c>
      <c r="Z53" s="180" t="s">
        <v>467</v>
      </c>
      <c r="AA53" s="172"/>
      <c r="AB53" s="259"/>
      <c r="AC53" s="161"/>
      <c r="AD53" s="669" t="s">
        <v>449</v>
      </c>
      <c r="AE53" s="670"/>
      <c r="AF53" s="263" t="s">
        <v>450</v>
      </c>
      <c r="AG53" s="180" t="s">
        <v>467</v>
      </c>
      <c r="AH53" s="172"/>
      <c r="AI53" s="259"/>
      <c r="AJ53" s="161"/>
      <c r="AK53" s="669" t="s">
        <v>449</v>
      </c>
      <c r="AL53" s="670"/>
      <c r="AM53" s="263" t="s">
        <v>450</v>
      </c>
      <c r="AN53" s="180" t="s">
        <v>467</v>
      </c>
      <c r="AO53" s="172"/>
      <c r="AP53" s="259"/>
    </row>
    <row r="54" spans="1:42" ht="26.25" customHeight="1" outlineLevel="1" x14ac:dyDescent="0.2">
      <c r="A54" s="161"/>
      <c r="B54" s="635" t="s">
        <v>481</v>
      </c>
      <c r="C54" s="638" t="s">
        <v>480</v>
      </c>
      <c r="D54" s="150" t="s">
        <v>451</v>
      </c>
      <c r="E54" s="138" t="s">
        <v>509</v>
      </c>
      <c r="F54" s="172">
        <f>IF(E54="X",15,0)</f>
        <v>15</v>
      </c>
      <c r="G54" s="259"/>
      <c r="H54" s="161"/>
      <c r="I54" s="635" t="s">
        <v>481</v>
      </c>
      <c r="J54" s="638" t="s">
        <v>480</v>
      </c>
      <c r="K54" s="150" t="s">
        <v>451</v>
      </c>
      <c r="L54" s="138" t="s">
        <v>509</v>
      </c>
      <c r="M54" s="172">
        <f>IF(L54="X",15,0)</f>
        <v>15</v>
      </c>
      <c r="N54" s="259"/>
      <c r="O54" s="161"/>
      <c r="P54" s="635" t="s">
        <v>481</v>
      </c>
      <c r="Q54" s="638" t="s">
        <v>480</v>
      </c>
      <c r="R54" s="150" t="s">
        <v>451</v>
      </c>
      <c r="S54" s="138" t="s">
        <v>509</v>
      </c>
      <c r="T54" s="172">
        <f>IF(S54="X",15,0)</f>
        <v>15</v>
      </c>
      <c r="U54" s="259"/>
      <c r="V54" s="161"/>
      <c r="W54" s="635" t="s">
        <v>481</v>
      </c>
      <c r="X54" s="638" t="s">
        <v>480</v>
      </c>
      <c r="Y54" s="150" t="s">
        <v>451</v>
      </c>
      <c r="Z54" s="138" t="s">
        <v>509</v>
      </c>
      <c r="AA54" s="172">
        <f>IF(Z54="X",15,0)</f>
        <v>15</v>
      </c>
      <c r="AB54" s="259"/>
      <c r="AC54" s="161"/>
      <c r="AD54" s="635" t="s">
        <v>481</v>
      </c>
      <c r="AE54" s="638" t="s">
        <v>480</v>
      </c>
      <c r="AF54" s="150" t="s">
        <v>451</v>
      </c>
      <c r="AG54" s="138" t="s">
        <v>509</v>
      </c>
      <c r="AH54" s="172">
        <f>IF(AG54="X",15,0)</f>
        <v>15</v>
      </c>
      <c r="AI54" s="259"/>
      <c r="AJ54" s="161"/>
      <c r="AK54" s="635" t="s">
        <v>481</v>
      </c>
      <c r="AL54" s="638" t="s">
        <v>480</v>
      </c>
      <c r="AM54" s="150" t="s">
        <v>451</v>
      </c>
      <c r="AN54" s="138"/>
      <c r="AO54" s="172">
        <f>IF(AN54="X",15,0)</f>
        <v>0</v>
      </c>
      <c r="AP54" s="259"/>
    </row>
    <row r="55" spans="1:42" ht="26.25" customHeight="1" outlineLevel="1" thickBot="1" x14ac:dyDescent="0.25">
      <c r="A55" s="161"/>
      <c r="B55" s="636"/>
      <c r="C55" s="639"/>
      <c r="D55" s="151" t="s">
        <v>452</v>
      </c>
      <c r="E55" s="139"/>
      <c r="F55" s="172"/>
      <c r="G55" s="259"/>
      <c r="H55" s="161"/>
      <c r="I55" s="636"/>
      <c r="J55" s="639"/>
      <c r="K55" s="151" t="s">
        <v>452</v>
      </c>
      <c r="L55" s="139"/>
      <c r="M55" s="172"/>
      <c r="N55" s="259"/>
      <c r="O55" s="161"/>
      <c r="P55" s="636"/>
      <c r="Q55" s="639"/>
      <c r="R55" s="151" t="s">
        <v>452</v>
      </c>
      <c r="S55" s="139"/>
      <c r="T55" s="172"/>
      <c r="U55" s="259"/>
      <c r="V55" s="161"/>
      <c r="W55" s="636"/>
      <c r="X55" s="639"/>
      <c r="Y55" s="151" t="s">
        <v>452</v>
      </c>
      <c r="Z55" s="139"/>
      <c r="AA55" s="172"/>
      <c r="AB55" s="259"/>
      <c r="AC55" s="161"/>
      <c r="AD55" s="636"/>
      <c r="AE55" s="639"/>
      <c r="AF55" s="151" t="s">
        <v>452</v>
      </c>
      <c r="AG55" s="139"/>
      <c r="AH55" s="172"/>
      <c r="AI55" s="259"/>
      <c r="AJ55" s="161"/>
      <c r="AK55" s="636"/>
      <c r="AL55" s="639"/>
      <c r="AM55" s="151" t="s">
        <v>452</v>
      </c>
      <c r="AN55" s="139"/>
      <c r="AO55" s="172"/>
      <c r="AP55" s="259"/>
    </row>
    <row r="56" spans="1:42" ht="27" customHeight="1" outlineLevel="1" x14ac:dyDescent="0.2">
      <c r="A56" s="161"/>
      <c r="B56" s="636"/>
      <c r="C56" s="640" t="s">
        <v>487</v>
      </c>
      <c r="D56" s="150" t="s">
        <v>453</v>
      </c>
      <c r="E56" s="138" t="s">
        <v>509</v>
      </c>
      <c r="F56" s="172">
        <f>IF(E56="X",15,0)</f>
        <v>15</v>
      </c>
      <c r="G56" s="259"/>
      <c r="H56" s="161"/>
      <c r="I56" s="636"/>
      <c r="J56" s="640" t="s">
        <v>487</v>
      </c>
      <c r="K56" s="150" t="s">
        <v>453</v>
      </c>
      <c r="L56" s="138" t="s">
        <v>509</v>
      </c>
      <c r="M56" s="172">
        <f>IF(L56="X",15,0)</f>
        <v>15</v>
      </c>
      <c r="N56" s="259"/>
      <c r="O56" s="161"/>
      <c r="P56" s="636"/>
      <c r="Q56" s="640" t="s">
        <v>487</v>
      </c>
      <c r="R56" s="150" t="s">
        <v>453</v>
      </c>
      <c r="S56" s="138" t="s">
        <v>509</v>
      </c>
      <c r="T56" s="172">
        <f>IF(S56="X",15,0)</f>
        <v>15</v>
      </c>
      <c r="U56" s="259"/>
      <c r="V56" s="161"/>
      <c r="W56" s="636"/>
      <c r="X56" s="640" t="s">
        <v>487</v>
      </c>
      <c r="Y56" s="150" t="s">
        <v>453</v>
      </c>
      <c r="Z56" s="138" t="s">
        <v>509</v>
      </c>
      <c r="AA56" s="172">
        <f>IF(Z56="X",15,0)</f>
        <v>15</v>
      </c>
      <c r="AB56" s="259"/>
      <c r="AC56" s="161"/>
      <c r="AD56" s="636"/>
      <c r="AE56" s="640" t="s">
        <v>487</v>
      </c>
      <c r="AF56" s="150" t="s">
        <v>453</v>
      </c>
      <c r="AG56" s="138" t="s">
        <v>509</v>
      </c>
      <c r="AH56" s="172">
        <f>IF(AG56="X",15,0)</f>
        <v>15</v>
      </c>
      <c r="AI56" s="259"/>
      <c r="AJ56" s="161"/>
      <c r="AK56" s="636"/>
      <c r="AL56" s="640" t="s">
        <v>487</v>
      </c>
      <c r="AM56" s="150" t="s">
        <v>453</v>
      </c>
      <c r="AN56" s="138"/>
      <c r="AO56" s="172">
        <f>IF(AN56="X",15,0)</f>
        <v>0</v>
      </c>
      <c r="AP56" s="259"/>
    </row>
    <row r="57" spans="1:42" ht="27" customHeight="1" outlineLevel="1" thickBot="1" x14ac:dyDescent="0.25">
      <c r="A57" s="161"/>
      <c r="B57" s="637"/>
      <c r="C57" s="641"/>
      <c r="D57" s="151" t="s">
        <v>454</v>
      </c>
      <c r="E57" s="139"/>
      <c r="F57" s="172"/>
      <c r="G57" s="259"/>
      <c r="H57" s="161"/>
      <c r="I57" s="637"/>
      <c r="J57" s="641"/>
      <c r="K57" s="151" t="s">
        <v>454</v>
      </c>
      <c r="L57" s="139"/>
      <c r="M57" s="172"/>
      <c r="N57" s="259"/>
      <c r="O57" s="161"/>
      <c r="P57" s="637"/>
      <c r="Q57" s="641"/>
      <c r="R57" s="151" t="s">
        <v>454</v>
      </c>
      <c r="S57" s="139"/>
      <c r="T57" s="172"/>
      <c r="U57" s="259"/>
      <c r="V57" s="161"/>
      <c r="W57" s="637"/>
      <c r="X57" s="641"/>
      <c r="Y57" s="151" t="s">
        <v>454</v>
      </c>
      <c r="Z57" s="139"/>
      <c r="AA57" s="172"/>
      <c r="AB57" s="259"/>
      <c r="AC57" s="161"/>
      <c r="AD57" s="637"/>
      <c r="AE57" s="641"/>
      <c r="AF57" s="151" t="s">
        <v>454</v>
      </c>
      <c r="AG57" s="139"/>
      <c r="AH57" s="172"/>
      <c r="AI57" s="259"/>
      <c r="AJ57" s="161"/>
      <c r="AK57" s="637"/>
      <c r="AL57" s="641"/>
      <c r="AM57" s="151" t="s">
        <v>454</v>
      </c>
      <c r="AN57" s="139"/>
      <c r="AO57" s="172"/>
      <c r="AP57" s="259"/>
    </row>
    <row r="58" spans="1:42" ht="38.25" customHeight="1" outlineLevel="1" x14ac:dyDescent="0.2">
      <c r="A58" s="161"/>
      <c r="B58" s="642" t="s">
        <v>483</v>
      </c>
      <c r="C58" s="644" t="s">
        <v>490</v>
      </c>
      <c r="D58" s="148" t="s">
        <v>455</v>
      </c>
      <c r="E58" s="136" t="s">
        <v>509</v>
      </c>
      <c r="F58" s="172">
        <f>IF(E58="X",15,0)</f>
        <v>15</v>
      </c>
      <c r="G58" s="259"/>
      <c r="H58" s="161"/>
      <c r="I58" s="642" t="s">
        <v>483</v>
      </c>
      <c r="J58" s="644" t="s">
        <v>490</v>
      </c>
      <c r="K58" s="148" t="s">
        <v>455</v>
      </c>
      <c r="L58" s="136" t="s">
        <v>509</v>
      </c>
      <c r="M58" s="172">
        <f>IF(L58="X",15,0)</f>
        <v>15</v>
      </c>
      <c r="N58" s="259"/>
      <c r="O58" s="161"/>
      <c r="P58" s="642" t="s">
        <v>483</v>
      </c>
      <c r="Q58" s="644" t="s">
        <v>490</v>
      </c>
      <c r="R58" s="148" t="s">
        <v>455</v>
      </c>
      <c r="S58" s="136" t="s">
        <v>509</v>
      </c>
      <c r="T58" s="172">
        <f>IF(S58="X",15,0)</f>
        <v>15</v>
      </c>
      <c r="U58" s="259"/>
      <c r="V58" s="161"/>
      <c r="W58" s="642" t="s">
        <v>483</v>
      </c>
      <c r="X58" s="644" t="s">
        <v>490</v>
      </c>
      <c r="Y58" s="148" t="s">
        <v>455</v>
      </c>
      <c r="Z58" s="136" t="s">
        <v>509</v>
      </c>
      <c r="AA58" s="172">
        <f>IF(Z58="X",15,0)</f>
        <v>15</v>
      </c>
      <c r="AB58" s="259"/>
      <c r="AC58" s="161"/>
      <c r="AD58" s="642" t="s">
        <v>483</v>
      </c>
      <c r="AE58" s="644" t="s">
        <v>490</v>
      </c>
      <c r="AF58" s="148" t="s">
        <v>455</v>
      </c>
      <c r="AG58" s="136" t="s">
        <v>509</v>
      </c>
      <c r="AH58" s="172">
        <f>IF(AG58="X",15,0)</f>
        <v>15</v>
      </c>
      <c r="AI58" s="259"/>
      <c r="AJ58" s="161"/>
      <c r="AK58" s="642" t="s">
        <v>483</v>
      </c>
      <c r="AL58" s="644" t="s">
        <v>490</v>
      </c>
      <c r="AM58" s="148" t="s">
        <v>455</v>
      </c>
      <c r="AN58" s="136"/>
      <c r="AO58" s="172">
        <f>IF(AN58="X",15,0)</f>
        <v>0</v>
      </c>
      <c r="AP58" s="259"/>
    </row>
    <row r="59" spans="1:42" ht="38.25" customHeight="1" outlineLevel="1" thickBot="1" x14ac:dyDescent="0.25">
      <c r="A59" s="161"/>
      <c r="B59" s="643"/>
      <c r="C59" s="645"/>
      <c r="D59" s="149" t="s">
        <v>456</v>
      </c>
      <c r="E59" s="137"/>
      <c r="F59" s="172"/>
      <c r="G59" s="259"/>
      <c r="H59" s="161"/>
      <c r="I59" s="643"/>
      <c r="J59" s="645"/>
      <c r="K59" s="149" t="s">
        <v>456</v>
      </c>
      <c r="L59" s="137"/>
      <c r="M59" s="172"/>
      <c r="N59" s="259"/>
      <c r="O59" s="161"/>
      <c r="P59" s="643"/>
      <c r="Q59" s="645"/>
      <c r="R59" s="149" t="s">
        <v>456</v>
      </c>
      <c r="S59" s="137"/>
      <c r="T59" s="172"/>
      <c r="U59" s="259"/>
      <c r="V59" s="161"/>
      <c r="W59" s="643"/>
      <c r="X59" s="645"/>
      <c r="Y59" s="149" t="s">
        <v>456</v>
      </c>
      <c r="Z59" s="137"/>
      <c r="AA59" s="172"/>
      <c r="AB59" s="259"/>
      <c r="AC59" s="161"/>
      <c r="AD59" s="643"/>
      <c r="AE59" s="645"/>
      <c r="AF59" s="149" t="s">
        <v>456</v>
      </c>
      <c r="AG59" s="137"/>
      <c r="AH59" s="172"/>
      <c r="AI59" s="259"/>
      <c r="AJ59" s="161"/>
      <c r="AK59" s="643"/>
      <c r="AL59" s="645"/>
      <c r="AM59" s="149" t="s">
        <v>456</v>
      </c>
      <c r="AN59" s="137"/>
      <c r="AO59" s="172"/>
      <c r="AP59" s="259"/>
    </row>
    <row r="60" spans="1:42" ht="30.75" customHeight="1" outlineLevel="1" x14ac:dyDescent="0.2">
      <c r="A60" s="161"/>
      <c r="B60" s="646" t="s">
        <v>482</v>
      </c>
      <c r="C60" s="640" t="s">
        <v>491</v>
      </c>
      <c r="D60" s="150" t="s">
        <v>457</v>
      </c>
      <c r="E60" s="138" t="s">
        <v>509</v>
      </c>
      <c r="F60" s="172">
        <f>IF(E60="X",15,0)</f>
        <v>15</v>
      </c>
      <c r="G60" s="259"/>
      <c r="H60" s="161"/>
      <c r="I60" s="646" t="s">
        <v>482</v>
      </c>
      <c r="J60" s="640" t="s">
        <v>491</v>
      </c>
      <c r="K60" s="150" t="s">
        <v>457</v>
      </c>
      <c r="L60" s="138" t="s">
        <v>509</v>
      </c>
      <c r="M60" s="172">
        <f>IF(L60="X",15,0)</f>
        <v>15</v>
      </c>
      <c r="N60" s="259"/>
      <c r="O60" s="161"/>
      <c r="P60" s="646" t="s">
        <v>482</v>
      </c>
      <c r="Q60" s="640" t="s">
        <v>491</v>
      </c>
      <c r="R60" s="150" t="s">
        <v>457</v>
      </c>
      <c r="S60" s="138" t="s">
        <v>509</v>
      </c>
      <c r="T60" s="172">
        <f>IF(S60="X",15,0)</f>
        <v>15</v>
      </c>
      <c r="U60" s="259"/>
      <c r="V60" s="161"/>
      <c r="W60" s="646" t="s">
        <v>482</v>
      </c>
      <c r="X60" s="640" t="s">
        <v>491</v>
      </c>
      <c r="Y60" s="150" t="s">
        <v>457</v>
      </c>
      <c r="Z60" s="138" t="s">
        <v>509</v>
      </c>
      <c r="AA60" s="172">
        <f>IF(Z60="X",15,0)</f>
        <v>15</v>
      </c>
      <c r="AB60" s="259"/>
      <c r="AC60" s="161"/>
      <c r="AD60" s="646" t="s">
        <v>482</v>
      </c>
      <c r="AE60" s="640" t="s">
        <v>491</v>
      </c>
      <c r="AF60" s="150" t="s">
        <v>457</v>
      </c>
      <c r="AG60" s="138" t="s">
        <v>509</v>
      </c>
      <c r="AH60" s="172">
        <f>IF(AG60="X",15,0)</f>
        <v>15</v>
      </c>
      <c r="AI60" s="259"/>
      <c r="AJ60" s="161"/>
      <c r="AK60" s="646" t="s">
        <v>482</v>
      </c>
      <c r="AL60" s="640" t="s">
        <v>491</v>
      </c>
      <c r="AM60" s="150" t="s">
        <v>457</v>
      </c>
      <c r="AN60" s="138"/>
      <c r="AO60" s="172">
        <f>IF(AN60="X",15,0)</f>
        <v>0</v>
      </c>
      <c r="AP60" s="259"/>
    </row>
    <row r="61" spans="1:42" ht="30.75" customHeight="1" outlineLevel="1" x14ac:dyDescent="0.2">
      <c r="A61" s="161"/>
      <c r="B61" s="647"/>
      <c r="C61" s="649"/>
      <c r="D61" s="152" t="s">
        <v>458</v>
      </c>
      <c r="E61" s="140"/>
      <c r="F61" s="172">
        <f>IF(E61="X",10,0)</f>
        <v>0</v>
      </c>
      <c r="G61" s="259"/>
      <c r="H61" s="161"/>
      <c r="I61" s="647"/>
      <c r="J61" s="649"/>
      <c r="K61" s="152" t="s">
        <v>458</v>
      </c>
      <c r="L61" s="140"/>
      <c r="M61" s="172">
        <f>IF(L61="X",10,0)</f>
        <v>0</v>
      </c>
      <c r="N61" s="259"/>
      <c r="O61" s="161"/>
      <c r="P61" s="647"/>
      <c r="Q61" s="649"/>
      <c r="R61" s="152" t="s">
        <v>458</v>
      </c>
      <c r="S61" s="140"/>
      <c r="T61" s="172">
        <f>IF(S61="X",10,0)</f>
        <v>0</v>
      </c>
      <c r="U61" s="259"/>
      <c r="V61" s="161"/>
      <c r="W61" s="647"/>
      <c r="X61" s="649"/>
      <c r="Y61" s="152" t="s">
        <v>458</v>
      </c>
      <c r="Z61" s="140"/>
      <c r="AA61" s="172">
        <f>IF(Z61="X",10,0)</f>
        <v>0</v>
      </c>
      <c r="AB61" s="259"/>
      <c r="AC61" s="161"/>
      <c r="AD61" s="647"/>
      <c r="AE61" s="649"/>
      <c r="AF61" s="152" t="s">
        <v>458</v>
      </c>
      <c r="AG61" s="140"/>
      <c r="AH61" s="172">
        <f>IF(AG61="X",10,0)</f>
        <v>0</v>
      </c>
      <c r="AI61" s="259"/>
      <c r="AJ61" s="161"/>
      <c r="AK61" s="647"/>
      <c r="AL61" s="649"/>
      <c r="AM61" s="152" t="s">
        <v>458</v>
      </c>
      <c r="AN61" s="140"/>
      <c r="AO61" s="172">
        <f>IF(AN61="X",10,0)</f>
        <v>0</v>
      </c>
      <c r="AP61" s="259"/>
    </row>
    <row r="62" spans="1:42" ht="30.75" customHeight="1" outlineLevel="1" thickBot="1" x14ac:dyDescent="0.25">
      <c r="A62" s="161"/>
      <c r="B62" s="648"/>
      <c r="C62" s="641"/>
      <c r="D62" s="151" t="s">
        <v>459</v>
      </c>
      <c r="E62" s="139"/>
      <c r="F62" s="172"/>
      <c r="G62" s="259"/>
      <c r="H62" s="161"/>
      <c r="I62" s="648"/>
      <c r="J62" s="641"/>
      <c r="K62" s="151" t="s">
        <v>459</v>
      </c>
      <c r="L62" s="139"/>
      <c r="M62" s="172"/>
      <c r="N62" s="259"/>
      <c r="O62" s="161"/>
      <c r="P62" s="648"/>
      <c r="Q62" s="641"/>
      <c r="R62" s="151" t="s">
        <v>459</v>
      </c>
      <c r="S62" s="139"/>
      <c r="T62" s="172"/>
      <c r="U62" s="259"/>
      <c r="V62" s="161"/>
      <c r="W62" s="648"/>
      <c r="X62" s="641"/>
      <c r="Y62" s="151" t="s">
        <v>459</v>
      </c>
      <c r="Z62" s="139"/>
      <c r="AA62" s="172"/>
      <c r="AB62" s="259"/>
      <c r="AC62" s="161"/>
      <c r="AD62" s="648"/>
      <c r="AE62" s="641"/>
      <c r="AF62" s="151" t="s">
        <v>459</v>
      </c>
      <c r="AG62" s="139"/>
      <c r="AH62" s="172"/>
      <c r="AI62" s="259"/>
      <c r="AJ62" s="161"/>
      <c r="AK62" s="648"/>
      <c r="AL62" s="641"/>
      <c r="AM62" s="151" t="s">
        <v>459</v>
      </c>
      <c r="AN62" s="139"/>
      <c r="AO62" s="172"/>
      <c r="AP62" s="259"/>
    </row>
    <row r="63" spans="1:42" ht="33" customHeight="1" outlineLevel="1" x14ac:dyDescent="0.2">
      <c r="A63" s="161"/>
      <c r="B63" s="642" t="s">
        <v>484</v>
      </c>
      <c r="C63" s="644" t="s">
        <v>492</v>
      </c>
      <c r="D63" s="148" t="s">
        <v>460</v>
      </c>
      <c r="E63" s="136" t="s">
        <v>509</v>
      </c>
      <c r="F63" s="172">
        <f>IF(E63="X",15,0)</f>
        <v>15</v>
      </c>
      <c r="G63" s="259"/>
      <c r="H63" s="161"/>
      <c r="I63" s="642" t="s">
        <v>484</v>
      </c>
      <c r="J63" s="644" t="s">
        <v>492</v>
      </c>
      <c r="K63" s="148" t="s">
        <v>460</v>
      </c>
      <c r="L63" s="136" t="s">
        <v>509</v>
      </c>
      <c r="M63" s="172">
        <f>IF(L63="X",15,0)</f>
        <v>15</v>
      </c>
      <c r="N63" s="259"/>
      <c r="O63" s="161"/>
      <c r="P63" s="642" t="s">
        <v>484</v>
      </c>
      <c r="Q63" s="644" t="s">
        <v>492</v>
      </c>
      <c r="R63" s="148" t="s">
        <v>460</v>
      </c>
      <c r="S63" s="136" t="s">
        <v>509</v>
      </c>
      <c r="T63" s="172">
        <f>IF(S63="X",15,0)</f>
        <v>15</v>
      </c>
      <c r="U63" s="259"/>
      <c r="V63" s="161"/>
      <c r="W63" s="642" t="s">
        <v>484</v>
      </c>
      <c r="X63" s="644" t="s">
        <v>492</v>
      </c>
      <c r="Y63" s="148" t="s">
        <v>460</v>
      </c>
      <c r="Z63" s="136" t="s">
        <v>509</v>
      </c>
      <c r="AA63" s="172">
        <f>IF(Z63="X",15,0)</f>
        <v>15</v>
      </c>
      <c r="AB63" s="259"/>
      <c r="AC63" s="161"/>
      <c r="AD63" s="642" t="s">
        <v>484</v>
      </c>
      <c r="AE63" s="644" t="s">
        <v>492</v>
      </c>
      <c r="AF63" s="148" t="s">
        <v>460</v>
      </c>
      <c r="AG63" s="136" t="s">
        <v>509</v>
      </c>
      <c r="AH63" s="172">
        <f>IF(AG63="X",15,0)</f>
        <v>15</v>
      </c>
      <c r="AI63" s="259"/>
      <c r="AJ63" s="161"/>
      <c r="AK63" s="642" t="s">
        <v>484</v>
      </c>
      <c r="AL63" s="644" t="s">
        <v>492</v>
      </c>
      <c r="AM63" s="148" t="s">
        <v>460</v>
      </c>
      <c r="AN63" s="136"/>
      <c r="AO63" s="172">
        <f>IF(AN63="X",15,0)</f>
        <v>0</v>
      </c>
      <c r="AP63" s="259"/>
    </row>
    <row r="64" spans="1:42" ht="33" customHeight="1" outlineLevel="1" thickBot="1" x14ac:dyDescent="0.25">
      <c r="A64" s="161"/>
      <c r="B64" s="643"/>
      <c r="C64" s="645"/>
      <c r="D64" s="149" t="s">
        <v>461</v>
      </c>
      <c r="E64" s="137"/>
      <c r="F64" s="172"/>
      <c r="G64" s="259"/>
      <c r="H64" s="161"/>
      <c r="I64" s="643"/>
      <c r="J64" s="645"/>
      <c r="K64" s="149" t="s">
        <v>461</v>
      </c>
      <c r="L64" s="137"/>
      <c r="M64" s="172"/>
      <c r="N64" s="259"/>
      <c r="O64" s="161"/>
      <c r="P64" s="643"/>
      <c r="Q64" s="645"/>
      <c r="R64" s="149" t="s">
        <v>461</v>
      </c>
      <c r="S64" s="137"/>
      <c r="T64" s="172"/>
      <c r="U64" s="259"/>
      <c r="V64" s="161"/>
      <c r="W64" s="643"/>
      <c r="X64" s="645"/>
      <c r="Y64" s="149" t="s">
        <v>461</v>
      </c>
      <c r="Z64" s="137"/>
      <c r="AA64" s="172"/>
      <c r="AB64" s="259"/>
      <c r="AC64" s="161"/>
      <c r="AD64" s="643"/>
      <c r="AE64" s="645"/>
      <c r="AF64" s="149" t="s">
        <v>461</v>
      </c>
      <c r="AG64" s="137"/>
      <c r="AH64" s="172"/>
      <c r="AI64" s="259"/>
      <c r="AJ64" s="161"/>
      <c r="AK64" s="643"/>
      <c r="AL64" s="645"/>
      <c r="AM64" s="149" t="s">
        <v>461</v>
      </c>
      <c r="AN64" s="137"/>
      <c r="AO64" s="172"/>
      <c r="AP64" s="259"/>
    </row>
    <row r="65" spans="1:42" ht="45" customHeight="1" outlineLevel="1" x14ac:dyDescent="0.2">
      <c r="A65" s="161"/>
      <c r="B65" s="646" t="s">
        <v>485</v>
      </c>
      <c r="C65" s="640" t="s">
        <v>488</v>
      </c>
      <c r="D65" s="153" t="s">
        <v>462</v>
      </c>
      <c r="E65" s="138" t="s">
        <v>509</v>
      </c>
      <c r="F65" s="172">
        <f>IF(E65="X",15,0)</f>
        <v>15</v>
      </c>
      <c r="G65" s="259"/>
      <c r="H65" s="161"/>
      <c r="I65" s="646" t="s">
        <v>485</v>
      </c>
      <c r="J65" s="640" t="s">
        <v>488</v>
      </c>
      <c r="K65" s="153" t="s">
        <v>462</v>
      </c>
      <c r="L65" s="138" t="s">
        <v>509</v>
      </c>
      <c r="M65" s="172">
        <f>IF(L65="X",15,0)</f>
        <v>15</v>
      </c>
      <c r="N65" s="259"/>
      <c r="O65" s="161"/>
      <c r="P65" s="646" t="s">
        <v>485</v>
      </c>
      <c r="Q65" s="640" t="s">
        <v>488</v>
      </c>
      <c r="R65" s="153" t="s">
        <v>462</v>
      </c>
      <c r="S65" s="138" t="s">
        <v>509</v>
      </c>
      <c r="T65" s="172">
        <f>IF(S65="X",15,0)</f>
        <v>15</v>
      </c>
      <c r="U65" s="259"/>
      <c r="V65" s="161"/>
      <c r="W65" s="646" t="s">
        <v>485</v>
      </c>
      <c r="X65" s="640" t="s">
        <v>488</v>
      </c>
      <c r="Y65" s="153" t="s">
        <v>462</v>
      </c>
      <c r="Z65" s="138" t="s">
        <v>509</v>
      </c>
      <c r="AA65" s="172">
        <f>IF(Z65="X",15,0)</f>
        <v>15</v>
      </c>
      <c r="AB65" s="259"/>
      <c r="AC65" s="161"/>
      <c r="AD65" s="646" t="s">
        <v>485</v>
      </c>
      <c r="AE65" s="640" t="s">
        <v>488</v>
      </c>
      <c r="AF65" s="153" t="s">
        <v>462</v>
      </c>
      <c r="AG65" s="138" t="s">
        <v>509</v>
      </c>
      <c r="AH65" s="172">
        <f>IF(AG65="X",15,0)</f>
        <v>15</v>
      </c>
      <c r="AI65" s="259"/>
      <c r="AJ65" s="161"/>
      <c r="AK65" s="646" t="s">
        <v>485</v>
      </c>
      <c r="AL65" s="640" t="s">
        <v>488</v>
      </c>
      <c r="AM65" s="153" t="s">
        <v>462</v>
      </c>
      <c r="AN65" s="138"/>
      <c r="AO65" s="172">
        <f>IF(AN65="X",15,0)</f>
        <v>0</v>
      </c>
      <c r="AP65" s="259"/>
    </row>
    <row r="66" spans="1:42" ht="35.25" customHeight="1" outlineLevel="1" thickBot="1" x14ac:dyDescent="0.25">
      <c r="A66" s="161"/>
      <c r="B66" s="648"/>
      <c r="C66" s="641"/>
      <c r="D66" s="154" t="s">
        <v>463</v>
      </c>
      <c r="E66" s="139"/>
      <c r="F66" s="172"/>
      <c r="G66" s="259"/>
      <c r="H66" s="161"/>
      <c r="I66" s="648"/>
      <c r="J66" s="641"/>
      <c r="K66" s="154" t="s">
        <v>463</v>
      </c>
      <c r="L66" s="139"/>
      <c r="M66" s="172"/>
      <c r="N66" s="259"/>
      <c r="O66" s="161"/>
      <c r="P66" s="648"/>
      <c r="Q66" s="641"/>
      <c r="R66" s="154" t="s">
        <v>463</v>
      </c>
      <c r="S66" s="139"/>
      <c r="T66" s="172"/>
      <c r="U66" s="259"/>
      <c r="V66" s="161"/>
      <c r="W66" s="648"/>
      <c r="X66" s="641"/>
      <c r="Y66" s="154" t="s">
        <v>463</v>
      </c>
      <c r="Z66" s="139"/>
      <c r="AA66" s="172"/>
      <c r="AB66" s="259"/>
      <c r="AC66" s="161"/>
      <c r="AD66" s="648"/>
      <c r="AE66" s="641"/>
      <c r="AF66" s="154" t="s">
        <v>463</v>
      </c>
      <c r="AG66" s="139"/>
      <c r="AH66" s="172"/>
      <c r="AI66" s="259"/>
      <c r="AJ66" s="161"/>
      <c r="AK66" s="648"/>
      <c r="AL66" s="641"/>
      <c r="AM66" s="154" t="s">
        <v>463</v>
      </c>
      <c r="AN66" s="139"/>
      <c r="AO66" s="172"/>
      <c r="AP66" s="259"/>
    </row>
    <row r="67" spans="1:42" ht="24" customHeight="1" outlineLevel="1" x14ac:dyDescent="0.2">
      <c r="A67" s="161"/>
      <c r="B67" s="642" t="s">
        <v>486</v>
      </c>
      <c r="C67" s="644" t="s">
        <v>489</v>
      </c>
      <c r="D67" s="148" t="s">
        <v>464</v>
      </c>
      <c r="E67" s="136" t="s">
        <v>509</v>
      </c>
      <c r="F67" s="172">
        <f>IF(E67="X",10,0)</f>
        <v>10</v>
      </c>
      <c r="G67" s="259"/>
      <c r="H67" s="161"/>
      <c r="I67" s="642" t="s">
        <v>486</v>
      </c>
      <c r="J67" s="644" t="s">
        <v>489</v>
      </c>
      <c r="K67" s="148" t="s">
        <v>464</v>
      </c>
      <c r="L67" s="136" t="s">
        <v>509</v>
      </c>
      <c r="M67" s="172">
        <f>IF(L67="X",10,0)</f>
        <v>10</v>
      </c>
      <c r="N67" s="259"/>
      <c r="O67" s="161"/>
      <c r="P67" s="642" t="s">
        <v>486</v>
      </c>
      <c r="Q67" s="644" t="s">
        <v>489</v>
      </c>
      <c r="R67" s="148" t="s">
        <v>464</v>
      </c>
      <c r="S67" s="136" t="s">
        <v>509</v>
      </c>
      <c r="T67" s="172">
        <f>IF(S67="X",10,0)</f>
        <v>10</v>
      </c>
      <c r="U67" s="259"/>
      <c r="V67" s="161"/>
      <c r="W67" s="642" t="s">
        <v>486</v>
      </c>
      <c r="X67" s="644" t="s">
        <v>489</v>
      </c>
      <c r="Y67" s="148" t="s">
        <v>464</v>
      </c>
      <c r="Z67" s="136" t="s">
        <v>509</v>
      </c>
      <c r="AA67" s="172">
        <f>IF(Z67="X",10,0)</f>
        <v>10</v>
      </c>
      <c r="AB67" s="259"/>
      <c r="AC67" s="161"/>
      <c r="AD67" s="642" t="s">
        <v>486</v>
      </c>
      <c r="AE67" s="644" t="s">
        <v>489</v>
      </c>
      <c r="AF67" s="148" t="s">
        <v>464</v>
      </c>
      <c r="AG67" s="136" t="s">
        <v>509</v>
      </c>
      <c r="AH67" s="172">
        <f>IF(AG67="X",10,0)</f>
        <v>10</v>
      </c>
      <c r="AI67" s="259"/>
      <c r="AJ67" s="161"/>
      <c r="AK67" s="642" t="s">
        <v>486</v>
      </c>
      <c r="AL67" s="644" t="s">
        <v>489</v>
      </c>
      <c r="AM67" s="148" t="s">
        <v>464</v>
      </c>
      <c r="AN67" s="136"/>
      <c r="AO67" s="172">
        <f>IF(AN67="X",10,0)</f>
        <v>0</v>
      </c>
      <c r="AP67" s="259"/>
    </row>
    <row r="68" spans="1:42" ht="24" customHeight="1" outlineLevel="1" x14ac:dyDescent="0.2">
      <c r="A68" s="161"/>
      <c r="B68" s="655"/>
      <c r="C68" s="656"/>
      <c r="D68" s="155" t="s">
        <v>465</v>
      </c>
      <c r="E68" s="143"/>
      <c r="F68" s="172">
        <f>IF(E68="X",5,0)</f>
        <v>0</v>
      </c>
      <c r="G68" s="259"/>
      <c r="H68" s="161"/>
      <c r="I68" s="655"/>
      <c r="J68" s="656"/>
      <c r="K68" s="155" t="s">
        <v>465</v>
      </c>
      <c r="L68" s="143"/>
      <c r="M68" s="172">
        <f>IF(L68="X",5,0)</f>
        <v>0</v>
      </c>
      <c r="N68" s="259"/>
      <c r="O68" s="161"/>
      <c r="P68" s="655"/>
      <c r="Q68" s="656"/>
      <c r="R68" s="155" t="s">
        <v>465</v>
      </c>
      <c r="S68" s="143"/>
      <c r="T68" s="172">
        <f>IF(S68="X",5,0)</f>
        <v>0</v>
      </c>
      <c r="U68" s="259"/>
      <c r="V68" s="161"/>
      <c r="W68" s="655"/>
      <c r="X68" s="656"/>
      <c r="Y68" s="155" t="s">
        <v>465</v>
      </c>
      <c r="Z68" s="143"/>
      <c r="AA68" s="172">
        <f>IF(Z68="X",5,0)</f>
        <v>0</v>
      </c>
      <c r="AB68" s="259"/>
      <c r="AC68" s="161"/>
      <c r="AD68" s="655"/>
      <c r="AE68" s="656"/>
      <c r="AF68" s="155" t="s">
        <v>465</v>
      </c>
      <c r="AG68" s="143"/>
      <c r="AH68" s="172">
        <f>IF(AG68="X",5,0)</f>
        <v>0</v>
      </c>
      <c r="AI68" s="259"/>
      <c r="AJ68" s="161"/>
      <c r="AK68" s="655"/>
      <c r="AL68" s="656"/>
      <c r="AM68" s="155" t="s">
        <v>465</v>
      </c>
      <c r="AN68" s="143"/>
      <c r="AO68" s="172">
        <f>IF(AN68="X",5,0)</f>
        <v>0</v>
      </c>
      <c r="AP68" s="259"/>
    </row>
    <row r="69" spans="1:42" ht="24" customHeight="1" outlineLevel="1" thickBot="1" x14ac:dyDescent="0.25">
      <c r="A69" s="161"/>
      <c r="B69" s="643"/>
      <c r="C69" s="645"/>
      <c r="D69" s="149" t="s">
        <v>466</v>
      </c>
      <c r="E69" s="137"/>
      <c r="F69" s="172"/>
      <c r="G69" s="259"/>
      <c r="H69" s="161"/>
      <c r="I69" s="643"/>
      <c r="J69" s="645"/>
      <c r="K69" s="149" t="s">
        <v>466</v>
      </c>
      <c r="L69" s="137"/>
      <c r="M69" s="172"/>
      <c r="N69" s="259"/>
      <c r="O69" s="161"/>
      <c r="P69" s="643"/>
      <c r="Q69" s="645"/>
      <c r="R69" s="149" t="s">
        <v>466</v>
      </c>
      <c r="S69" s="137"/>
      <c r="T69" s="172"/>
      <c r="U69" s="259"/>
      <c r="V69" s="161"/>
      <c r="W69" s="643"/>
      <c r="X69" s="645"/>
      <c r="Y69" s="149" t="s">
        <v>466</v>
      </c>
      <c r="Z69" s="137"/>
      <c r="AA69" s="172"/>
      <c r="AB69" s="259"/>
      <c r="AC69" s="161"/>
      <c r="AD69" s="643"/>
      <c r="AE69" s="645"/>
      <c r="AF69" s="149" t="s">
        <v>466</v>
      </c>
      <c r="AG69" s="137"/>
      <c r="AH69" s="172"/>
      <c r="AI69" s="259"/>
      <c r="AJ69" s="161"/>
      <c r="AK69" s="643"/>
      <c r="AL69" s="645"/>
      <c r="AM69" s="149" t="s">
        <v>466</v>
      </c>
      <c r="AN69" s="137"/>
      <c r="AO69" s="172"/>
      <c r="AP69" s="259"/>
    </row>
    <row r="70" spans="1:42" ht="15.75" outlineLevel="1" thickBot="1" x14ac:dyDescent="0.25">
      <c r="A70" s="157"/>
      <c r="B70" s="159"/>
      <c r="C70" s="159"/>
      <c r="D70" s="159"/>
      <c r="E70" s="160"/>
      <c r="F70" s="170"/>
      <c r="G70" s="259"/>
      <c r="H70" s="157"/>
      <c r="I70" s="159"/>
      <c r="J70" s="159"/>
      <c r="K70" s="159"/>
      <c r="L70" s="160"/>
      <c r="M70" s="170"/>
      <c r="N70" s="259"/>
      <c r="O70" s="157"/>
      <c r="P70" s="159"/>
      <c r="Q70" s="159"/>
      <c r="R70" s="159"/>
      <c r="S70" s="160"/>
      <c r="T70" s="170"/>
      <c r="U70" s="259"/>
      <c r="V70" s="157"/>
      <c r="W70" s="159"/>
      <c r="X70" s="159"/>
      <c r="Y70" s="159"/>
      <c r="Z70" s="160"/>
      <c r="AA70" s="170"/>
      <c r="AB70" s="259"/>
      <c r="AC70" s="157"/>
      <c r="AD70" s="159"/>
      <c r="AE70" s="159"/>
      <c r="AF70" s="159"/>
      <c r="AG70" s="160"/>
      <c r="AH70" s="170"/>
      <c r="AI70" s="259"/>
      <c r="AJ70" s="157"/>
      <c r="AK70" s="159"/>
      <c r="AL70" s="159"/>
      <c r="AM70" s="159"/>
      <c r="AN70" s="160"/>
      <c r="AO70" s="170"/>
      <c r="AP70" s="259"/>
    </row>
    <row r="71" spans="1:42" ht="19.5" customHeight="1" outlineLevel="1" thickBot="1" x14ac:dyDescent="0.25">
      <c r="A71" s="161"/>
      <c r="B71" s="657" t="s">
        <v>469</v>
      </c>
      <c r="C71" s="658"/>
      <c r="D71" s="659" t="s">
        <v>471</v>
      </c>
      <c r="E71" s="660"/>
      <c r="F71" s="170"/>
      <c r="G71" s="259"/>
      <c r="H71" s="161"/>
      <c r="I71" s="657" t="s">
        <v>469</v>
      </c>
      <c r="J71" s="658"/>
      <c r="K71" s="659" t="s">
        <v>471</v>
      </c>
      <c r="L71" s="660"/>
      <c r="M71" s="170"/>
      <c r="N71" s="259"/>
      <c r="O71" s="161"/>
      <c r="P71" s="657" t="s">
        <v>469</v>
      </c>
      <c r="Q71" s="658"/>
      <c r="R71" s="659" t="s">
        <v>471</v>
      </c>
      <c r="S71" s="660"/>
      <c r="T71" s="170"/>
      <c r="U71" s="259"/>
      <c r="V71" s="161"/>
      <c r="W71" s="657" t="s">
        <v>469</v>
      </c>
      <c r="X71" s="658"/>
      <c r="Y71" s="659" t="s">
        <v>471</v>
      </c>
      <c r="Z71" s="660"/>
      <c r="AA71" s="170"/>
      <c r="AB71" s="259"/>
      <c r="AC71" s="161"/>
      <c r="AD71" s="657" t="s">
        <v>469</v>
      </c>
      <c r="AE71" s="658"/>
      <c r="AF71" s="659" t="s">
        <v>471</v>
      </c>
      <c r="AG71" s="660"/>
      <c r="AH71" s="170"/>
      <c r="AI71" s="259"/>
      <c r="AJ71" s="161"/>
      <c r="AK71" s="657" t="s">
        <v>469</v>
      </c>
      <c r="AL71" s="658"/>
      <c r="AM71" s="659" t="s">
        <v>471</v>
      </c>
      <c r="AN71" s="660"/>
      <c r="AO71" s="170"/>
      <c r="AP71" s="259"/>
    </row>
    <row r="72" spans="1:42" ht="19.5" customHeight="1" outlineLevel="1" thickBot="1" x14ac:dyDescent="0.25">
      <c r="A72" s="161"/>
      <c r="B72" s="671" t="s">
        <v>470</v>
      </c>
      <c r="C72" s="672"/>
      <c r="D72" s="659" t="s">
        <v>472</v>
      </c>
      <c r="E72" s="660"/>
      <c r="F72" s="170"/>
      <c r="G72" s="259"/>
      <c r="H72" s="161"/>
      <c r="I72" s="671" t="s">
        <v>470</v>
      </c>
      <c r="J72" s="672"/>
      <c r="K72" s="659" t="s">
        <v>472</v>
      </c>
      <c r="L72" s="660"/>
      <c r="M72" s="170"/>
      <c r="N72" s="259"/>
      <c r="O72" s="161"/>
      <c r="P72" s="671" t="s">
        <v>470</v>
      </c>
      <c r="Q72" s="672"/>
      <c r="R72" s="659" t="s">
        <v>472</v>
      </c>
      <c r="S72" s="660"/>
      <c r="T72" s="170"/>
      <c r="U72" s="259"/>
      <c r="V72" s="161"/>
      <c r="W72" s="671" t="s">
        <v>470</v>
      </c>
      <c r="X72" s="672"/>
      <c r="Y72" s="659" t="s">
        <v>472</v>
      </c>
      <c r="Z72" s="660"/>
      <c r="AA72" s="170"/>
      <c r="AB72" s="259"/>
      <c r="AC72" s="161"/>
      <c r="AD72" s="671" t="s">
        <v>470</v>
      </c>
      <c r="AE72" s="672"/>
      <c r="AF72" s="659" t="s">
        <v>472</v>
      </c>
      <c r="AG72" s="660"/>
      <c r="AH72" s="170"/>
      <c r="AI72" s="259"/>
      <c r="AJ72" s="161"/>
      <c r="AK72" s="671" t="s">
        <v>470</v>
      </c>
      <c r="AL72" s="672"/>
      <c r="AM72" s="659" t="s">
        <v>472</v>
      </c>
      <c r="AN72" s="660"/>
      <c r="AO72" s="170"/>
      <c r="AP72" s="259"/>
    </row>
    <row r="73" spans="1:42" ht="19.5" customHeight="1" outlineLevel="1" thickBot="1" x14ac:dyDescent="0.25">
      <c r="A73" s="161"/>
      <c r="B73" s="673" t="s">
        <v>503</v>
      </c>
      <c r="C73" s="674"/>
      <c r="D73" s="659" t="s">
        <v>473</v>
      </c>
      <c r="E73" s="660"/>
      <c r="F73" s="170"/>
      <c r="G73" s="259"/>
      <c r="H73" s="161"/>
      <c r="I73" s="673" t="s">
        <v>503</v>
      </c>
      <c r="J73" s="674"/>
      <c r="K73" s="659" t="s">
        <v>473</v>
      </c>
      <c r="L73" s="660"/>
      <c r="M73" s="170"/>
      <c r="N73" s="259"/>
      <c r="O73" s="161"/>
      <c r="P73" s="673" t="s">
        <v>503</v>
      </c>
      <c r="Q73" s="674"/>
      <c r="R73" s="659" t="s">
        <v>473</v>
      </c>
      <c r="S73" s="660"/>
      <c r="T73" s="170"/>
      <c r="U73" s="259"/>
      <c r="V73" s="161"/>
      <c r="W73" s="673" t="s">
        <v>503</v>
      </c>
      <c r="X73" s="674"/>
      <c r="Y73" s="659" t="s">
        <v>473</v>
      </c>
      <c r="Z73" s="660"/>
      <c r="AA73" s="170"/>
      <c r="AB73" s="259"/>
      <c r="AC73" s="161"/>
      <c r="AD73" s="673" t="s">
        <v>503</v>
      </c>
      <c r="AE73" s="674"/>
      <c r="AF73" s="659" t="s">
        <v>473</v>
      </c>
      <c r="AG73" s="660"/>
      <c r="AH73" s="170"/>
      <c r="AI73" s="259"/>
      <c r="AJ73" s="161"/>
      <c r="AK73" s="673" t="s">
        <v>503</v>
      </c>
      <c r="AL73" s="674"/>
      <c r="AM73" s="659" t="s">
        <v>473</v>
      </c>
      <c r="AN73" s="660"/>
      <c r="AO73" s="170"/>
      <c r="AP73" s="259"/>
    </row>
    <row r="74" spans="1:42" ht="32.25" customHeight="1" outlineLevel="1" thickBot="1" x14ac:dyDescent="0.25">
      <c r="A74" s="158"/>
      <c r="B74" s="566" t="s">
        <v>506</v>
      </c>
      <c r="C74" s="568"/>
      <c r="D74" s="566">
        <f>SUM(F54:F69)</f>
        <v>100</v>
      </c>
      <c r="E74" s="568"/>
      <c r="F74" s="171"/>
      <c r="G74" s="259"/>
      <c r="H74" s="158"/>
      <c r="I74" s="566" t="s">
        <v>506</v>
      </c>
      <c r="J74" s="568"/>
      <c r="K74" s="566">
        <f>SUM(M54:M69)</f>
        <v>100</v>
      </c>
      <c r="L74" s="568"/>
      <c r="M74" s="171"/>
      <c r="N74" s="259"/>
      <c r="O74" s="158"/>
      <c r="P74" s="566" t="s">
        <v>506</v>
      </c>
      <c r="Q74" s="568"/>
      <c r="R74" s="566">
        <f>SUM(T54:T69)</f>
        <v>100</v>
      </c>
      <c r="S74" s="568"/>
      <c r="T74" s="171"/>
      <c r="U74" s="259"/>
      <c r="V74" s="158"/>
      <c r="W74" s="566" t="s">
        <v>506</v>
      </c>
      <c r="X74" s="568"/>
      <c r="Y74" s="566">
        <f>SUM(AA54:AA69)</f>
        <v>100</v>
      </c>
      <c r="Z74" s="568"/>
      <c r="AA74" s="171"/>
      <c r="AB74" s="259"/>
      <c r="AC74" s="158"/>
      <c r="AD74" s="566" t="s">
        <v>506</v>
      </c>
      <c r="AE74" s="568"/>
      <c r="AF74" s="566">
        <f>SUM(AH54:AH69)</f>
        <v>100</v>
      </c>
      <c r="AG74" s="568"/>
      <c r="AH74" s="171"/>
      <c r="AI74" s="259"/>
      <c r="AJ74" s="158"/>
      <c r="AK74" s="566" t="s">
        <v>506</v>
      </c>
      <c r="AL74" s="568"/>
      <c r="AM74" s="566">
        <f>SUM(AO54:AO69)</f>
        <v>0</v>
      </c>
      <c r="AN74" s="568"/>
      <c r="AO74" s="171"/>
      <c r="AP74" s="259"/>
    </row>
    <row r="75" spans="1:42" ht="27" customHeight="1" outlineLevel="1" thickBot="1" x14ac:dyDescent="0.25">
      <c r="A75" s="158"/>
      <c r="B75" s="157"/>
      <c r="C75" s="157"/>
      <c r="D75" s="157"/>
      <c r="E75" s="157"/>
      <c r="F75" s="171"/>
      <c r="G75" s="259"/>
      <c r="H75" s="158"/>
      <c r="I75" s="157"/>
      <c r="J75" s="157"/>
      <c r="K75" s="157"/>
      <c r="L75" s="157"/>
      <c r="M75" s="171"/>
      <c r="N75" s="259"/>
      <c r="O75" s="158"/>
      <c r="P75" s="157"/>
      <c r="Q75" s="157"/>
      <c r="R75" s="157"/>
      <c r="S75" s="157"/>
      <c r="T75" s="171"/>
      <c r="U75" s="259"/>
      <c r="V75" s="158"/>
      <c r="W75" s="157"/>
      <c r="X75" s="157"/>
      <c r="Y75" s="157"/>
      <c r="Z75" s="157"/>
      <c r="AA75" s="171"/>
      <c r="AB75" s="259"/>
      <c r="AC75" s="158"/>
      <c r="AD75" s="157"/>
      <c r="AE75" s="157"/>
      <c r="AF75" s="157"/>
      <c r="AG75" s="157"/>
      <c r="AH75" s="171"/>
      <c r="AI75" s="259"/>
      <c r="AJ75" s="158"/>
      <c r="AK75" s="157"/>
      <c r="AL75" s="157"/>
      <c r="AM75" s="157"/>
      <c r="AN75" s="157"/>
      <c r="AO75" s="171"/>
      <c r="AP75" s="259"/>
    </row>
    <row r="76" spans="1:42" ht="23.25" customHeight="1" outlineLevel="1" thickBot="1" x14ac:dyDescent="0.25">
      <c r="A76" s="161"/>
      <c r="B76" s="652" t="s">
        <v>493</v>
      </c>
      <c r="C76" s="653"/>
      <c r="D76" s="653"/>
      <c r="E76" s="654"/>
      <c r="F76" s="170"/>
      <c r="G76" s="259"/>
      <c r="H76" s="161"/>
      <c r="I76" s="652" t="s">
        <v>493</v>
      </c>
      <c r="J76" s="653"/>
      <c r="K76" s="653"/>
      <c r="L76" s="654"/>
      <c r="M76" s="170"/>
      <c r="N76" s="259"/>
      <c r="O76" s="161"/>
      <c r="P76" s="652" t="s">
        <v>493</v>
      </c>
      <c r="Q76" s="653"/>
      <c r="R76" s="653"/>
      <c r="S76" s="654"/>
      <c r="T76" s="170"/>
      <c r="U76" s="259"/>
      <c r="V76" s="161"/>
      <c r="W76" s="652" t="s">
        <v>493</v>
      </c>
      <c r="X76" s="653"/>
      <c r="Y76" s="653"/>
      <c r="Z76" s="654"/>
      <c r="AA76" s="170"/>
      <c r="AB76" s="259"/>
      <c r="AC76" s="161"/>
      <c r="AD76" s="652" t="s">
        <v>493</v>
      </c>
      <c r="AE76" s="653"/>
      <c r="AF76" s="653"/>
      <c r="AG76" s="654"/>
      <c r="AH76" s="170"/>
      <c r="AI76" s="259"/>
      <c r="AJ76" s="161"/>
      <c r="AK76" s="652" t="s">
        <v>493</v>
      </c>
      <c r="AL76" s="653"/>
      <c r="AM76" s="653"/>
      <c r="AN76" s="654"/>
      <c r="AO76" s="170"/>
      <c r="AP76" s="259"/>
    </row>
    <row r="77" spans="1:42" ht="36" customHeight="1" outlineLevel="1" thickBot="1" x14ac:dyDescent="0.3">
      <c r="A77" s="161"/>
      <c r="B77" s="183" t="s">
        <v>494</v>
      </c>
      <c r="C77" s="650" t="s">
        <v>495</v>
      </c>
      <c r="D77" s="651"/>
      <c r="E77" s="180" t="s">
        <v>467</v>
      </c>
      <c r="F77" s="170"/>
      <c r="G77" s="259"/>
      <c r="H77" s="161"/>
      <c r="I77" s="183" t="s">
        <v>494</v>
      </c>
      <c r="J77" s="650" t="s">
        <v>495</v>
      </c>
      <c r="K77" s="651"/>
      <c r="L77" s="180" t="s">
        <v>467</v>
      </c>
      <c r="M77" s="170"/>
      <c r="N77" s="259"/>
      <c r="O77" s="161"/>
      <c r="P77" s="183" t="s">
        <v>494</v>
      </c>
      <c r="Q77" s="650" t="s">
        <v>495</v>
      </c>
      <c r="R77" s="651"/>
      <c r="S77" s="180" t="s">
        <v>467</v>
      </c>
      <c r="T77" s="170"/>
      <c r="U77" s="259"/>
      <c r="V77" s="161"/>
      <c r="W77" s="183" t="s">
        <v>494</v>
      </c>
      <c r="X77" s="650" t="s">
        <v>495</v>
      </c>
      <c r="Y77" s="651"/>
      <c r="Z77" s="180" t="s">
        <v>467</v>
      </c>
      <c r="AA77" s="170"/>
      <c r="AB77" s="259"/>
      <c r="AC77" s="161"/>
      <c r="AD77" s="183" t="s">
        <v>494</v>
      </c>
      <c r="AE77" s="650" t="s">
        <v>495</v>
      </c>
      <c r="AF77" s="651"/>
      <c r="AG77" s="180" t="s">
        <v>467</v>
      </c>
      <c r="AH77" s="170"/>
      <c r="AI77" s="259"/>
      <c r="AJ77" s="161"/>
      <c r="AK77" s="183" t="s">
        <v>494</v>
      </c>
      <c r="AL77" s="650" t="s">
        <v>495</v>
      </c>
      <c r="AM77" s="651"/>
      <c r="AN77" s="180" t="s">
        <v>467</v>
      </c>
      <c r="AO77" s="170"/>
      <c r="AP77" s="259"/>
    </row>
    <row r="78" spans="1:42" ht="23.25" customHeight="1" outlineLevel="1" thickBot="1" x14ac:dyDescent="0.25">
      <c r="A78" s="161"/>
      <c r="B78" s="173" t="s">
        <v>469</v>
      </c>
      <c r="C78" s="664" t="s">
        <v>496</v>
      </c>
      <c r="D78" s="665"/>
      <c r="E78" s="164" t="s">
        <v>509</v>
      </c>
      <c r="F78" s="172">
        <f>IF(E78="X",2,"")</f>
        <v>2</v>
      </c>
      <c r="G78" s="259"/>
      <c r="H78" s="161"/>
      <c r="I78" s="173" t="s">
        <v>469</v>
      </c>
      <c r="J78" s="664" t="s">
        <v>496</v>
      </c>
      <c r="K78" s="665"/>
      <c r="L78" s="164" t="s">
        <v>509</v>
      </c>
      <c r="M78" s="172">
        <f>IF(L78="X",2,"")</f>
        <v>2</v>
      </c>
      <c r="N78" s="259"/>
      <c r="O78" s="161"/>
      <c r="P78" s="173" t="s">
        <v>469</v>
      </c>
      <c r="Q78" s="664" t="s">
        <v>496</v>
      </c>
      <c r="R78" s="665"/>
      <c r="S78" s="164" t="s">
        <v>509</v>
      </c>
      <c r="T78" s="172">
        <f>IF(S78="X",2,"")</f>
        <v>2</v>
      </c>
      <c r="U78" s="259"/>
      <c r="V78" s="161"/>
      <c r="W78" s="173" t="s">
        <v>469</v>
      </c>
      <c r="X78" s="664" t="s">
        <v>496</v>
      </c>
      <c r="Y78" s="665"/>
      <c r="Z78" s="164" t="s">
        <v>509</v>
      </c>
      <c r="AA78" s="172">
        <f>IF(Z78="X",2,"")</f>
        <v>2</v>
      </c>
      <c r="AB78" s="259"/>
      <c r="AC78" s="161"/>
      <c r="AD78" s="173" t="s">
        <v>469</v>
      </c>
      <c r="AE78" s="664" t="s">
        <v>496</v>
      </c>
      <c r="AF78" s="665"/>
      <c r="AG78" s="164" t="s">
        <v>509</v>
      </c>
      <c r="AH78" s="172">
        <f>IF(AG78="X",2,"")</f>
        <v>2</v>
      </c>
      <c r="AI78" s="259"/>
      <c r="AJ78" s="161"/>
      <c r="AK78" s="173" t="s">
        <v>469</v>
      </c>
      <c r="AL78" s="664" t="s">
        <v>496</v>
      </c>
      <c r="AM78" s="665"/>
      <c r="AN78" s="164"/>
      <c r="AO78" s="172" t="str">
        <f>IF(AN78="X",2,"")</f>
        <v/>
      </c>
      <c r="AP78" s="259"/>
    </row>
    <row r="79" spans="1:42" ht="23.25" customHeight="1" outlineLevel="1" thickBot="1" x14ac:dyDescent="0.25">
      <c r="A79" s="161"/>
      <c r="B79" s="174" t="s">
        <v>470</v>
      </c>
      <c r="C79" s="664" t="s">
        <v>497</v>
      </c>
      <c r="D79" s="665"/>
      <c r="E79" s="164"/>
      <c r="F79" s="172" t="str">
        <f>IF(E79="X",1,"")</f>
        <v/>
      </c>
      <c r="G79" s="259"/>
      <c r="H79" s="161"/>
      <c r="I79" s="174" t="s">
        <v>470</v>
      </c>
      <c r="J79" s="664" t="s">
        <v>497</v>
      </c>
      <c r="K79" s="665"/>
      <c r="L79" s="164"/>
      <c r="M79" s="172" t="str">
        <f>IF(L79="X",1,"")</f>
        <v/>
      </c>
      <c r="N79" s="259"/>
      <c r="O79" s="161"/>
      <c r="P79" s="174" t="s">
        <v>470</v>
      </c>
      <c r="Q79" s="664" t="s">
        <v>497</v>
      </c>
      <c r="R79" s="665"/>
      <c r="S79" s="164"/>
      <c r="T79" s="172" t="str">
        <f>IF(S79="X",1,"")</f>
        <v/>
      </c>
      <c r="U79" s="259"/>
      <c r="V79" s="161"/>
      <c r="W79" s="174" t="s">
        <v>470</v>
      </c>
      <c r="X79" s="664" t="s">
        <v>497</v>
      </c>
      <c r="Y79" s="665"/>
      <c r="Z79" s="164"/>
      <c r="AA79" s="172" t="str">
        <f>IF(Z79="X",1,"")</f>
        <v/>
      </c>
      <c r="AB79" s="259"/>
      <c r="AC79" s="161"/>
      <c r="AD79" s="174" t="s">
        <v>470</v>
      </c>
      <c r="AE79" s="664" t="s">
        <v>497</v>
      </c>
      <c r="AF79" s="665"/>
      <c r="AG79" s="164"/>
      <c r="AH79" s="172" t="str">
        <f>IF(AG79="X",1,"")</f>
        <v/>
      </c>
      <c r="AI79" s="259"/>
      <c r="AJ79" s="161"/>
      <c r="AK79" s="174" t="s">
        <v>470</v>
      </c>
      <c r="AL79" s="664" t="s">
        <v>497</v>
      </c>
      <c r="AM79" s="665"/>
      <c r="AN79" s="164"/>
      <c r="AO79" s="172" t="str">
        <f>IF(AN79="X",1,"")</f>
        <v/>
      </c>
      <c r="AP79" s="259"/>
    </row>
    <row r="80" spans="1:42" ht="23.25" customHeight="1" outlineLevel="1" thickBot="1" x14ac:dyDescent="0.25">
      <c r="A80" s="158"/>
      <c r="B80" s="175" t="s">
        <v>503</v>
      </c>
      <c r="C80" s="664" t="s">
        <v>498</v>
      </c>
      <c r="D80" s="665"/>
      <c r="E80" s="164"/>
      <c r="F80" s="172" t="str">
        <f>IF(E80="X",0.1,"")</f>
        <v/>
      </c>
      <c r="G80" s="259"/>
      <c r="H80" s="158"/>
      <c r="I80" s="175" t="s">
        <v>503</v>
      </c>
      <c r="J80" s="664" t="s">
        <v>498</v>
      </c>
      <c r="K80" s="665"/>
      <c r="L80" s="164"/>
      <c r="M80" s="172" t="str">
        <f>IF(L80="X",0.1,"")</f>
        <v/>
      </c>
      <c r="N80" s="259"/>
      <c r="O80" s="158"/>
      <c r="P80" s="175" t="s">
        <v>503</v>
      </c>
      <c r="Q80" s="664" t="s">
        <v>498</v>
      </c>
      <c r="R80" s="665"/>
      <c r="S80" s="164"/>
      <c r="T80" s="172" t="str">
        <f>IF(S80="X",0.1,"")</f>
        <v/>
      </c>
      <c r="U80" s="259"/>
      <c r="V80" s="158"/>
      <c r="W80" s="175" t="s">
        <v>503</v>
      </c>
      <c r="X80" s="664" t="s">
        <v>498</v>
      </c>
      <c r="Y80" s="665"/>
      <c r="Z80" s="164"/>
      <c r="AA80" s="172" t="str">
        <f>IF(Z80="X",0.1,"")</f>
        <v/>
      </c>
      <c r="AB80" s="259"/>
      <c r="AC80" s="158"/>
      <c r="AD80" s="175" t="s">
        <v>503</v>
      </c>
      <c r="AE80" s="664" t="s">
        <v>498</v>
      </c>
      <c r="AF80" s="665"/>
      <c r="AG80" s="164"/>
      <c r="AH80" s="172" t="str">
        <f>IF(AG80="X",0.1,"")</f>
        <v/>
      </c>
      <c r="AI80" s="259"/>
      <c r="AJ80" s="158"/>
      <c r="AK80" s="175" t="s">
        <v>503</v>
      </c>
      <c r="AL80" s="664" t="s">
        <v>498</v>
      </c>
      <c r="AM80" s="665"/>
      <c r="AN80" s="164"/>
      <c r="AO80" s="172" t="str">
        <f>IF(AN80="X",0.1,"")</f>
        <v/>
      </c>
      <c r="AP80" s="259"/>
    </row>
    <row r="81" spans="1:42" ht="23.25" customHeight="1" outlineLevel="1" thickBot="1" x14ac:dyDescent="0.25">
      <c r="A81" s="157"/>
      <c r="B81" s="566" t="s">
        <v>505</v>
      </c>
      <c r="C81" s="568"/>
      <c r="D81" s="566" t="str">
        <f>IF(F81=2,"FUERTE",IF(F81=1,"MODERADO",IF(F81=0.1,"DÉBIL","")))</f>
        <v>FUERTE</v>
      </c>
      <c r="E81" s="568"/>
      <c r="F81" s="172">
        <f>SUM(F78:F80)</f>
        <v>2</v>
      </c>
      <c r="G81" s="259"/>
      <c r="H81" s="157"/>
      <c r="I81" s="566" t="s">
        <v>505</v>
      </c>
      <c r="J81" s="568"/>
      <c r="K81" s="566" t="str">
        <f>IF(M81=2,"FUERTE",IF(M81=1,"MODERADO",IF(M81=0.1,"DÉBIL","")))</f>
        <v>FUERTE</v>
      </c>
      <c r="L81" s="568"/>
      <c r="M81" s="172">
        <f>SUM(M78:M80)</f>
        <v>2</v>
      </c>
      <c r="N81" s="259"/>
      <c r="O81" s="157"/>
      <c r="P81" s="566" t="s">
        <v>505</v>
      </c>
      <c r="Q81" s="568"/>
      <c r="R81" s="566" t="str">
        <f>IF(T81=2,"FUERTE",IF(T81=1,"MODERADO",IF(T81=0.1,"DÉBIL","")))</f>
        <v>FUERTE</v>
      </c>
      <c r="S81" s="568"/>
      <c r="T81" s="172">
        <f>SUM(T78:T80)</f>
        <v>2</v>
      </c>
      <c r="U81" s="259"/>
      <c r="V81" s="157"/>
      <c r="W81" s="566" t="s">
        <v>505</v>
      </c>
      <c r="X81" s="568"/>
      <c r="Y81" s="566" t="str">
        <f>IF(AA81=2,"FUERTE",IF(AA81=1,"MODERADO",IF(AA81=0.1,"DÉBIL","")))</f>
        <v>FUERTE</v>
      </c>
      <c r="Z81" s="568"/>
      <c r="AA81" s="172">
        <f>SUM(AA78:AA80)</f>
        <v>2</v>
      </c>
      <c r="AB81" s="259"/>
      <c r="AC81" s="157"/>
      <c r="AD81" s="566" t="s">
        <v>505</v>
      </c>
      <c r="AE81" s="568"/>
      <c r="AF81" s="566" t="str">
        <f>IF(AH81=2,"FUERTE",IF(AH81=1,"MODERADO",IF(AH81=0.1,"DÉBIL","")))</f>
        <v>FUERTE</v>
      </c>
      <c r="AG81" s="568"/>
      <c r="AH81" s="172">
        <f>SUM(AH78:AH80)</f>
        <v>2</v>
      </c>
      <c r="AI81" s="259"/>
      <c r="AJ81" s="157"/>
      <c r="AK81" s="566" t="s">
        <v>505</v>
      </c>
      <c r="AL81" s="568"/>
      <c r="AM81" s="566" t="str">
        <f>IF(AO81=2,"FUERTE",IF(AO81=1,"MODERADO",IF(AO81=0.1,"DÉBIL","")))</f>
        <v/>
      </c>
      <c r="AN81" s="568"/>
      <c r="AO81" s="172">
        <f>SUM(AO78:AO80)</f>
        <v>0</v>
      </c>
      <c r="AP81" s="259"/>
    </row>
    <row r="82" spans="1:42" ht="37.5" customHeight="1" outlineLevel="1" thickBot="1" x14ac:dyDescent="0.25">
      <c r="A82" s="158"/>
      <c r="B82" s="165"/>
      <c r="C82" s="165"/>
      <c r="D82" s="165"/>
      <c r="E82" s="165"/>
      <c r="F82" s="171"/>
      <c r="G82" s="259"/>
      <c r="H82" s="158"/>
      <c r="I82" s="165"/>
      <c r="J82" s="165"/>
      <c r="K82" s="165"/>
      <c r="L82" s="165"/>
      <c r="M82" s="171"/>
      <c r="N82" s="259"/>
      <c r="O82" s="158"/>
      <c r="P82" s="165"/>
      <c r="Q82" s="165"/>
      <c r="R82" s="165"/>
      <c r="S82" s="165"/>
      <c r="T82" s="171"/>
      <c r="U82" s="259"/>
      <c r="V82" s="158"/>
      <c r="W82" s="165"/>
      <c r="X82" s="165"/>
      <c r="Y82" s="165"/>
      <c r="Z82" s="165"/>
      <c r="AA82" s="171"/>
      <c r="AB82" s="259"/>
      <c r="AC82" s="158"/>
      <c r="AD82" s="165"/>
      <c r="AE82" s="165"/>
      <c r="AF82" s="165"/>
      <c r="AG82" s="165"/>
      <c r="AH82" s="171"/>
      <c r="AI82" s="259"/>
      <c r="AJ82" s="158"/>
      <c r="AK82" s="165"/>
      <c r="AL82" s="165"/>
      <c r="AM82" s="165"/>
      <c r="AN82" s="165"/>
      <c r="AO82" s="171"/>
      <c r="AP82" s="259"/>
    </row>
    <row r="83" spans="1:42" ht="16.5" outlineLevel="1" thickBot="1" x14ac:dyDescent="0.25">
      <c r="A83" s="161"/>
      <c r="B83" s="652" t="s">
        <v>499</v>
      </c>
      <c r="C83" s="653"/>
      <c r="D83" s="653"/>
      <c r="E83" s="654"/>
      <c r="F83" s="170"/>
      <c r="G83" s="259"/>
      <c r="H83" s="161"/>
      <c r="I83" s="652" t="s">
        <v>499</v>
      </c>
      <c r="J83" s="653"/>
      <c r="K83" s="653"/>
      <c r="L83" s="654"/>
      <c r="M83" s="170"/>
      <c r="N83" s="259"/>
      <c r="O83" s="161"/>
      <c r="P83" s="652" t="s">
        <v>499</v>
      </c>
      <c r="Q83" s="653"/>
      <c r="R83" s="653"/>
      <c r="S83" s="654"/>
      <c r="T83" s="170"/>
      <c r="U83" s="259"/>
      <c r="V83" s="161"/>
      <c r="W83" s="652" t="s">
        <v>499</v>
      </c>
      <c r="X83" s="653"/>
      <c r="Y83" s="653"/>
      <c r="Z83" s="654"/>
      <c r="AA83" s="170"/>
      <c r="AB83" s="259"/>
      <c r="AC83" s="161"/>
      <c r="AD83" s="652" t="s">
        <v>499</v>
      </c>
      <c r="AE83" s="653"/>
      <c r="AF83" s="653"/>
      <c r="AG83" s="654"/>
      <c r="AH83" s="170"/>
      <c r="AI83" s="259"/>
      <c r="AJ83" s="161"/>
      <c r="AK83" s="652" t="s">
        <v>499</v>
      </c>
      <c r="AL83" s="653"/>
      <c r="AM83" s="653"/>
      <c r="AN83" s="654"/>
      <c r="AO83" s="170"/>
      <c r="AP83" s="259"/>
    </row>
    <row r="84" spans="1:42" ht="76.5" customHeight="1" outlineLevel="1" thickBot="1" x14ac:dyDescent="0.25">
      <c r="A84" s="161"/>
      <c r="B84" s="184" t="s">
        <v>500</v>
      </c>
      <c r="C84" s="184" t="s">
        <v>504</v>
      </c>
      <c r="D84" s="184" t="s">
        <v>501</v>
      </c>
      <c r="E84" s="184" t="s">
        <v>502</v>
      </c>
      <c r="F84" s="170"/>
      <c r="G84" s="259"/>
      <c r="H84" s="161"/>
      <c r="I84" s="184" t="s">
        <v>500</v>
      </c>
      <c r="J84" s="184" t="s">
        <v>504</v>
      </c>
      <c r="K84" s="184" t="s">
        <v>501</v>
      </c>
      <c r="L84" s="184" t="s">
        <v>502</v>
      </c>
      <c r="M84" s="170"/>
      <c r="N84" s="259"/>
      <c r="O84" s="161"/>
      <c r="P84" s="184" t="s">
        <v>500</v>
      </c>
      <c r="Q84" s="184" t="s">
        <v>504</v>
      </c>
      <c r="R84" s="184" t="s">
        <v>501</v>
      </c>
      <c r="S84" s="184" t="s">
        <v>502</v>
      </c>
      <c r="T84" s="170"/>
      <c r="U84" s="259"/>
      <c r="V84" s="161"/>
      <c r="W84" s="184" t="s">
        <v>500</v>
      </c>
      <c r="X84" s="184" t="s">
        <v>504</v>
      </c>
      <c r="Y84" s="184" t="s">
        <v>501</v>
      </c>
      <c r="Z84" s="184" t="s">
        <v>502</v>
      </c>
      <c r="AA84" s="170"/>
      <c r="AB84" s="259"/>
      <c r="AC84" s="161"/>
      <c r="AD84" s="184" t="s">
        <v>500</v>
      </c>
      <c r="AE84" s="184" t="s">
        <v>504</v>
      </c>
      <c r="AF84" s="184" t="s">
        <v>501</v>
      </c>
      <c r="AG84" s="184" t="s">
        <v>502</v>
      </c>
      <c r="AH84" s="170"/>
      <c r="AI84" s="259"/>
      <c r="AJ84" s="161"/>
      <c r="AK84" s="184" t="s">
        <v>500</v>
      </c>
      <c r="AL84" s="184" t="s">
        <v>504</v>
      </c>
      <c r="AM84" s="184" t="s">
        <v>501</v>
      </c>
      <c r="AN84" s="184" t="s">
        <v>502</v>
      </c>
      <c r="AO84" s="170"/>
      <c r="AP84" s="259"/>
    </row>
    <row r="85" spans="1:42" ht="24.75" customHeight="1" outlineLevel="1" thickBot="1" x14ac:dyDescent="0.25">
      <c r="A85" s="161"/>
      <c r="B85" s="164" t="str">
        <f>IF(D74=0,"",IF(D74&lt;=85,"DÉBIL",IF(D74&lt;=95,"MODERADO",IF(D74&lt;=100,"FUERTE"))))</f>
        <v>FUERTE</v>
      </c>
      <c r="C85" s="164" t="str">
        <f>D81</f>
        <v>FUERTE</v>
      </c>
      <c r="D85" s="147" t="str">
        <f>IFERROR(IF(D86=0,"DÉBIL",IF(D86&lt;=50,"MODERADO",IF(D86=100,"FUERTE",""))),"")</f>
        <v>FUERTE</v>
      </c>
      <c r="E85" s="164" t="str">
        <f>IF(D85="FUERTE","NO",IF(D85="MODERADO","SI",IF(D85="DÉBIL","SI","")))</f>
        <v>NO</v>
      </c>
      <c r="F85" s="170"/>
      <c r="G85" s="259"/>
      <c r="H85" s="161"/>
      <c r="I85" s="164" t="str">
        <f>IF(K74=0,"",IF(K74&lt;=85,"DÉBIL",IF(K74&lt;=95,"MODERADO",IF(K74&lt;=100,"FUERTE"))))</f>
        <v>FUERTE</v>
      </c>
      <c r="J85" s="164" t="str">
        <f>K81</f>
        <v>FUERTE</v>
      </c>
      <c r="K85" s="147" t="str">
        <f>IFERROR(IF(K86=0,"DÉBIL",IF(K86&lt;=50,"MODERADO",IF(K86=100,"FUERTE",""))),"")</f>
        <v>FUERTE</v>
      </c>
      <c r="L85" s="164" t="str">
        <f>IF(K85="FUERTE","NO",IF(K85="MODERADO","SI",IF(K85="DÉBIL","SI","")))</f>
        <v>NO</v>
      </c>
      <c r="M85" s="170"/>
      <c r="N85" s="259"/>
      <c r="O85" s="161"/>
      <c r="P85" s="164" t="str">
        <f>IF(R74=0,"",IF(R74&lt;=85,"DÉBIL",IF(R74&lt;=95,"MODERADO",IF(R74&lt;=100,"FUERTE"))))</f>
        <v>FUERTE</v>
      </c>
      <c r="Q85" s="164" t="str">
        <f>R81</f>
        <v>FUERTE</v>
      </c>
      <c r="R85" s="147" t="str">
        <f>IFERROR(IF(R86=0,"DÉBIL",IF(R86&lt;=50,"MODERADO",IF(R86=100,"FUERTE",""))),"")</f>
        <v>FUERTE</v>
      </c>
      <c r="S85" s="164" t="str">
        <f>IF(R85="FUERTE","NO",IF(R85="MODERADO","SI",IF(R85="DÉBIL","SI","")))</f>
        <v>NO</v>
      </c>
      <c r="T85" s="170"/>
      <c r="U85" s="259"/>
      <c r="V85" s="161"/>
      <c r="W85" s="164" t="str">
        <f>IF(Y74=0,"",IF(Y74&lt;=85,"DÉBIL",IF(Y74&lt;=95,"MODERADO",IF(Y74&lt;=100,"FUERTE"))))</f>
        <v>FUERTE</v>
      </c>
      <c r="X85" s="164" t="str">
        <f>Y81</f>
        <v>FUERTE</v>
      </c>
      <c r="Y85" s="147" t="str">
        <f>IFERROR(IF(Y86=0,"DÉBIL",IF(Y86&lt;=50,"MODERADO",IF(Y86=100,"FUERTE",""))),"")</f>
        <v>FUERTE</v>
      </c>
      <c r="Z85" s="164" t="str">
        <f>IF(Y85="FUERTE","NO",IF(Y85="MODERADO","SI",IF(Y85="DÉBIL","SI","")))</f>
        <v>NO</v>
      </c>
      <c r="AA85" s="170"/>
      <c r="AB85" s="259"/>
      <c r="AC85" s="161"/>
      <c r="AD85" s="164" t="str">
        <f>IF(AF74=0,"",IF(AF74&lt;=85,"DÉBIL",IF(AF74&lt;=95,"MODERADO",IF(AF74&lt;=100,"FUERTE"))))</f>
        <v>FUERTE</v>
      </c>
      <c r="AE85" s="164" t="str">
        <f>AF81</f>
        <v>FUERTE</v>
      </c>
      <c r="AF85" s="147" t="str">
        <f>IFERROR(IF(AF86=0,"DÉBIL",IF(AF86&lt;=50,"MODERADO",IF(AF86=100,"FUERTE",""))),"")</f>
        <v>FUERTE</v>
      </c>
      <c r="AG85" s="164" t="str">
        <f>IF(AF85="FUERTE","NO",IF(AF85="MODERADO","SI",IF(AF85="DÉBIL","SI","")))</f>
        <v>NO</v>
      </c>
      <c r="AH85" s="170"/>
      <c r="AI85" s="259"/>
      <c r="AJ85" s="161"/>
      <c r="AK85" s="164" t="str">
        <f>IF(AM74=0,"",IF(AM74&lt;=85,"DÉBIL",IF(AM74&lt;=95,"MODERADO",IF(AM74&lt;=100,"FUERTE"))))</f>
        <v/>
      </c>
      <c r="AL85" s="164" t="str">
        <f>AM81</f>
        <v/>
      </c>
      <c r="AM85" s="147" t="str">
        <f>IFERROR(IF(AM86=0,"DÉBIL",IF(AM86&lt;=50,"MODERADO",IF(AM86=100,"FUERTE",""))),"")</f>
        <v/>
      </c>
      <c r="AN85" s="164" t="str">
        <f>IF(AM85="FUERTE","NO",IF(AM85="MODERADO","SI",IF(AM85="DÉBIL","SI","")))</f>
        <v/>
      </c>
      <c r="AO85" s="170"/>
      <c r="AP85" s="259"/>
    </row>
    <row r="86" spans="1:42" ht="29.25" customHeight="1" outlineLevel="1" x14ac:dyDescent="0.2">
      <c r="A86" s="161"/>
      <c r="B86" s="254">
        <f>IF(B85="FUERTE",50,IF(B85="MODERADO",25,IF(B85="DÉBIL",0,"")))</f>
        <v>50</v>
      </c>
      <c r="C86" s="254">
        <f>IF(C85="FUERTE",2,IF(C85="MODERADO",1,IF(C85="DÉBIL",0,"")))</f>
        <v>2</v>
      </c>
      <c r="D86" s="254">
        <f>+C86*B86</f>
        <v>100</v>
      </c>
      <c r="E86" s="254"/>
      <c r="F86" s="170"/>
      <c r="G86" s="259"/>
      <c r="H86" s="161"/>
      <c r="I86" s="254">
        <f>IF(I85="FUERTE",50,IF(I85="MODERADO",25,IF(I85="DÉBIL",0,"")))</f>
        <v>50</v>
      </c>
      <c r="J86" s="254">
        <f>IF(J85="FUERTE",2,IF(J85="MODERADO",1,IF(J85="DÉBIL",0,"")))</f>
        <v>2</v>
      </c>
      <c r="K86" s="254">
        <f>+J86*I86</f>
        <v>100</v>
      </c>
      <c r="L86" s="254"/>
      <c r="M86" s="170"/>
      <c r="N86" s="259"/>
      <c r="O86" s="161"/>
      <c r="P86" s="254">
        <f>IF(P85="FUERTE",50,IF(P85="MODERADO",25,IF(P85="DÉBIL",0,"")))</f>
        <v>50</v>
      </c>
      <c r="Q86" s="254">
        <f>IF(Q85="FUERTE",2,IF(Q85="MODERADO",1,IF(Q85="DÉBIL",0,"")))</f>
        <v>2</v>
      </c>
      <c r="R86" s="254">
        <f>+Q86*P86</f>
        <v>100</v>
      </c>
      <c r="S86" s="254"/>
      <c r="T86" s="170"/>
      <c r="U86" s="259"/>
      <c r="V86" s="161"/>
      <c r="W86" s="254">
        <f>IF(W85="FUERTE",50,IF(W85="MODERADO",25,IF(W85="DÉBIL",0,"")))</f>
        <v>50</v>
      </c>
      <c r="X86" s="254">
        <f>IF(X85="FUERTE",2,IF(X85="MODERADO",1,IF(X85="DÉBIL",0,"")))</f>
        <v>2</v>
      </c>
      <c r="Y86" s="254">
        <f>+X86*W86</f>
        <v>100</v>
      </c>
      <c r="Z86" s="254"/>
      <c r="AA86" s="170"/>
      <c r="AB86" s="259"/>
      <c r="AC86" s="161"/>
      <c r="AD86" s="254">
        <f>IF(AD85="FUERTE",50,IF(AD85="MODERADO",25,IF(AD85="DÉBIL",0,"")))</f>
        <v>50</v>
      </c>
      <c r="AE86" s="254">
        <f>IF(AE85="FUERTE",2,IF(AE85="MODERADO",1,IF(AE85="DÉBIL",0,"")))</f>
        <v>2</v>
      </c>
      <c r="AF86" s="254">
        <f>+AE86*AD86</f>
        <v>100</v>
      </c>
      <c r="AG86" s="254"/>
      <c r="AH86" s="170"/>
      <c r="AI86" s="259"/>
      <c r="AJ86" s="161"/>
      <c r="AK86" s="254" t="str">
        <f>IF(AK85="FUERTE",50,IF(AK85="MODERADO",25,IF(AK85="DÉBIL",0,"")))</f>
        <v/>
      </c>
      <c r="AL86" s="254" t="str">
        <f>IF(AL85="FUERTE",2,IF(AL85="MODERADO",1,IF(AL85="DÉBIL",0,"")))</f>
        <v/>
      </c>
      <c r="AM86" s="254" t="e">
        <f>+AL86*AK86</f>
        <v>#VALUE!</v>
      </c>
      <c r="AN86" s="254"/>
      <c r="AO86" s="170"/>
      <c r="AP86" s="259"/>
    </row>
    <row r="87" spans="1:42" ht="23.25" customHeight="1" x14ac:dyDescent="0.3">
      <c r="A87" s="626" t="s">
        <v>430</v>
      </c>
      <c r="B87" s="627"/>
      <c r="C87" s="627"/>
      <c r="D87" s="627"/>
      <c r="E87" s="627"/>
      <c r="F87" s="628"/>
      <c r="G87" s="255"/>
      <c r="H87" s="626" t="s">
        <v>430</v>
      </c>
      <c r="I87" s="627"/>
      <c r="J87" s="627"/>
      <c r="K87" s="627"/>
      <c r="L87" s="627"/>
      <c r="M87" s="628"/>
      <c r="N87" s="256"/>
      <c r="O87" s="626" t="s">
        <v>430</v>
      </c>
      <c r="P87" s="627"/>
      <c r="Q87" s="627"/>
      <c r="R87" s="627"/>
      <c r="S87" s="627"/>
      <c r="T87" s="628"/>
      <c r="U87" s="256"/>
      <c r="V87" s="626" t="s">
        <v>430</v>
      </c>
      <c r="W87" s="627"/>
      <c r="X87" s="627"/>
      <c r="Y87" s="627"/>
      <c r="Z87" s="627"/>
      <c r="AA87" s="628"/>
      <c r="AB87" s="256"/>
      <c r="AC87" s="626" t="s">
        <v>430</v>
      </c>
      <c r="AD87" s="627"/>
      <c r="AE87" s="627"/>
      <c r="AF87" s="627"/>
      <c r="AG87" s="627"/>
      <c r="AH87" s="628"/>
      <c r="AI87" s="256"/>
      <c r="AJ87" s="626" t="s">
        <v>430</v>
      </c>
      <c r="AK87" s="627"/>
      <c r="AL87" s="627"/>
      <c r="AM87" s="627"/>
      <c r="AN87" s="627"/>
      <c r="AO87" s="628"/>
      <c r="AP87" s="257"/>
    </row>
    <row r="88" spans="1:42" ht="15.75" hidden="1" outlineLevel="1" thickBot="1" x14ac:dyDescent="0.25">
      <c r="A88" s="158"/>
      <c r="B88" s="156"/>
      <c r="C88" s="156"/>
      <c r="D88" s="156"/>
      <c r="E88" s="156"/>
      <c r="F88" s="171"/>
      <c r="G88" s="258"/>
      <c r="H88" s="158"/>
      <c r="I88" s="156"/>
      <c r="J88" s="156"/>
      <c r="K88" s="156"/>
      <c r="L88" s="156"/>
      <c r="M88" s="171"/>
      <c r="N88" s="258"/>
      <c r="O88" s="158"/>
      <c r="P88" s="156"/>
      <c r="Q88" s="156"/>
      <c r="R88" s="156"/>
      <c r="S88" s="156"/>
      <c r="T88" s="171"/>
      <c r="U88" s="258"/>
      <c r="V88" s="158"/>
      <c r="W88" s="156"/>
      <c r="X88" s="156"/>
      <c r="Y88" s="156"/>
      <c r="Z88" s="156"/>
      <c r="AA88" s="171"/>
      <c r="AB88" s="258"/>
      <c r="AC88" s="158"/>
      <c r="AD88" s="156"/>
      <c r="AE88" s="156"/>
      <c r="AF88" s="156"/>
      <c r="AG88" s="156"/>
      <c r="AH88" s="171"/>
      <c r="AI88" s="258"/>
      <c r="AJ88" s="158"/>
      <c r="AK88" s="156"/>
      <c r="AL88" s="156"/>
      <c r="AM88" s="156"/>
      <c r="AN88" s="156"/>
      <c r="AO88" s="171"/>
      <c r="AP88" s="258"/>
    </row>
    <row r="89" spans="1:42" ht="101.25" hidden="1" customHeight="1" outlineLevel="1" thickBot="1" x14ac:dyDescent="0.25">
      <c r="A89" s="161"/>
      <c r="B89" s="141" t="s">
        <v>430</v>
      </c>
      <c r="C89" s="629" t="str">
        <f>'MRC CONTRATACIÓN - COVID19'!$D18</f>
        <v>Posibilidad de celebrar contratos con terceros omitiendo, eliminando o manipulando los documentos soportes de los estudios previos realizados en desarrollo de la declaratoria de urgencia manifiesta, la relación directa y conexidad entre la mitigación de la pandemia y la necesidad de la contratación, a cambio de un beneficio particular.</v>
      </c>
      <c r="D89" s="630"/>
      <c r="E89" s="631"/>
      <c r="F89" s="170"/>
      <c r="G89" s="259"/>
      <c r="H89" s="161"/>
      <c r="I89" s="141" t="s">
        <v>430</v>
      </c>
      <c r="J89" s="629" t="str">
        <f>$C89</f>
        <v>Posibilidad de celebrar contratos con terceros omitiendo, eliminando o manipulando los documentos soportes de los estudios previos realizados en desarrollo de la declaratoria de urgencia manifiesta, la relación directa y conexidad entre la mitigación de la pandemia y la necesidad de la contratación, a cambio de un beneficio particular.</v>
      </c>
      <c r="K89" s="630"/>
      <c r="L89" s="631"/>
      <c r="M89" s="170"/>
      <c r="N89" s="259"/>
      <c r="O89" s="161"/>
      <c r="P89" s="141" t="s">
        <v>430</v>
      </c>
      <c r="Q89" s="629" t="str">
        <f>$C89</f>
        <v>Posibilidad de celebrar contratos con terceros omitiendo, eliminando o manipulando los documentos soportes de los estudios previos realizados en desarrollo de la declaratoria de urgencia manifiesta, la relación directa y conexidad entre la mitigación de la pandemia y la necesidad de la contratación, a cambio de un beneficio particular.</v>
      </c>
      <c r="R89" s="630"/>
      <c r="S89" s="631"/>
      <c r="T89" s="170"/>
      <c r="U89" s="259"/>
      <c r="V89" s="161"/>
      <c r="W89" s="141" t="s">
        <v>430</v>
      </c>
      <c r="X89" s="629" t="str">
        <f>$C89</f>
        <v>Posibilidad de celebrar contratos con terceros omitiendo, eliminando o manipulando los documentos soportes de los estudios previos realizados en desarrollo de la declaratoria de urgencia manifiesta, la relación directa y conexidad entre la mitigación de la pandemia y la necesidad de la contratación, a cambio de un beneficio particular.</v>
      </c>
      <c r="Y89" s="630"/>
      <c r="Z89" s="631"/>
      <c r="AA89" s="170"/>
      <c r="AB89" s="259"/>
      <c r="AC89" s="161"/>
      <c r="AD89" s="141" t="s">
        <v>430</v>
      </c>
      <c r="AE89" s="629" t="str">
        <f>$C89</f>
        <v>Posibilidad de celebrar contratos con terceros omitiendo, eliminando o manipulando los documentos soportes de los estudios previos realizados en desarrollo de la declaratoria de urgencia manifiesta, la relación directa y conexidad entre la mitigación de la pandemia y la necesidad de la contratación, a cambio de un beneficio particular.</v>
      </c>
      <c r="AF89" s="630"/>
      <c r="AG89" s="631"/>
      <c r="AH89" s="170"/>
      <c r="AI89" s="259"/>
      <c r="AJ89" s="161"/>
      <c r="AK89" s="141" t="s">
        <v>430</v>
      </c>
      <c r="AL89" s="629" t="str">
        <f>$C89</f>
        <v>Posibilidad de celebrar contratos con terceros omitiendo, eliminando o manipulando los documentos soportes de los estudios previos realizados en desarrollo de la declaratoria de urgencia manifiesta, la relación directa y conexidad entre la mitigación de la pandemia y la necesidad de la contratación, a cambio de un beneficio particular.</v>
      </c>
      <c r="AM89" s="630"/>
      <c r="AN89" s="631"/>
      <c r="AO89" s="170"/>
      <c r="AP89" s="259"/>
    </row>
    <row r="90" spans="1:42" ht="129.75" hidden="1" customHeight="1" outlineLevel="1" thickBot="1" x14ac:dyDescent="0.25">
      <c r="A90" s="161"/>
      <c r="B90" s="168" t="s">
        <v>479</v>
      </c>
      <c r="C90" s="632" t="str">
        <f>'MRC CONTRATACIÓN - COVID19'!$N18</f>
        <v>Cada vez que una dependencia presente un estudio o justificación de la necesidad de contratación, el Grupo de Contratación remite los estudios previos, los Proyectos de Reglas de Participación, y demás documentos  pertinentes al Comité de Contratación, para que sean analizados por parte de sus miembros, quienes recomendarán o no la apertura del proceso contractual, si no se encuentra recomendable la apertura del proceso para publicar en el SECOP II, se deja registro en el Acta de Comité y se comunica la decisión a la dependencia competente.</v>
      </c>
      <c r="D90" s="633"/>
      <c r="E90" s="634"/>
      <c r="F90" s="170"/>
      <c r="G90" s="259"/>
      <c r="H90" s="161"/>
      <c r="I90" s="168" t="s">
        <v>564</v>
      </c>
      <c r="J90" s="632" t="str">
        <f>'MRC CONTRATACIÓN - COVID19'!$N19</f>
        <v>Con fines de prevención, anualmente la División de Gestión Humana  realiza campañas de Sensibilización en temas referentes al cumplimiento y practica de  los valores de que rigen el actuar del funcionario público dejando registro de la asistencia. En caso de identificar la inasistencia se reprograma para su asistencia.</v>
      </c>
      <c r="K90" s="633"/>
      <c r="L90" s="634"/>
      <c r="M90" s="170"/>
      <c r="N90" s="259"/>
      <c r="O90" s="161"/>
      <c r="P90" s="168" t="s">
        <v>565</v>
      </c>
      <c r="Q90" s="632" t="str">
        <f>'MRC CONTRATACIÓN - COVID19'!$N20</f>
        <v>Con el fin de prevenir hechos de fraude o corrupción, El Grupo Gestión Antifraude Anualmente Promueve la campaña Antifraude Anticorrupción en el marco del Plan Anticorrupción y de Atención al Ciudadano; adicionalmente a través de la campaña e-learning se promueve el curso de  la Política Antifraude de obligatorio cumplimiento para todos los colaboradores del FNA; cuando los colaboradores no presentan el curso o no obtienen el puntaje mínimo de aprobación  se abre una segunda convocatoria para que sea realizado, Sopena de sanciones disciplinarias.</v>
      </c>
      <c r="R90" s="633"/>
      <c r="S90" s="634"/>
      <c r="T90" s="170"/>
      <c r="U90" s="259"/>
      <c r="V90" s="161"/>
      <c r="W90" s="168" t="s">
        <v>566</v>
      </c>
      <c r="X90" s="632" t="str">
        <f>'MRC CONTRATACIÓN - COVID19'!$N21</f>
        <v>Cada vez que una dependencia presente un estudio o justificación de la necesidad de contratación, el Grupo de Contratación remite los estudios previos, los Proyectos de Reglas de Participación, y demás documentos  pertinentes al Comité de Contratación, para que sean analizados por parte de sus miembros, quienes recomendarán o no la apertura del proceso contractual, si no se encuentra recomendable la apertura del proceso para publicar en el SECOP II, se deja registro en el Acta de Comité y se comunica la decisión a la dependencia competente.</v>
      </c>
      <c r="Y90" s="633"/>
      <c r="Z90" s="634"/>
      <c r="AA90" s="170"/>
      <c r="AB90" s="259"/>
      <c r="AC90" s="161"/>
      <c r="AD90" s="168" t="s">
        <v>616</v>
      </c>
      <c r="AE90" s="632"/>
      <c r="AF90" s="633"/>
      <c r="AG90" s="634"/>
      <c r="AH90" s="170"/>
      <c r="AI90" s="259"/>
      <c r="AJ90" s="161"/>
      <c r="AK90" s="168" t="s">
        <v>617</v>
      </c>
      <c r="AL90" s="632"/>
      <c r="AM90" s="633"/>
      <c r="AN90" s="634"/>
      <c r="AO90" s="170"/>
      <c r="AP90" s="259"/>
    </row>
    <row r="91" spans="1:42" ht="23.25" hidden="1" customHeight="1" outlineLevel="1" thickBot="1" x14ac:dyDescent="0.25">
      <c r="A91" s="161"/>
      <c r="B91" s="169" t="s">
        <v>618</v>
      </c>
      <c r="C91" s="632"/>
      <c r="D91" s="633"/>
      <c r="E91" s="634"/>
      <c r="F91" s="170"/>
      <c r="G91" s="259"/>
      <c r="H91" s="161"/>
      <c r="I91" s="169" t="s">
        <v>618</v>
      </c>
      <c r="J91" s="632"/>
      <c r="K91" s="633"/>
      <c r="L91" s="634"/>
      <c r="M91" s="170"/>
      <c r="N91" s="259"/>
      <c r="O91" s="161"/>
      <c r="P91" s="169" t="s">
        <v>618</v>
      </c>
      <c r="Q91" s="632"/>
      <c r="R91" s="633"/>
      <c r="S91" s="634"/>
      <c r="T91" s="170"/>
      <c r="U91" s="259"/>
      <c r="V91" s="161"/>
      <c r="W91" s="169" t="s">
        <v>618</v>
      </c>
      <c r="X91" s="632"/>
      <c r="Y91" s="633"/>
      <c r="Z91" s="634"/>
      <c r="AA91" s="170"/>
      <c r="AB91" s="259"/>
      <c r="AC91" s="161"/>
      <c r="AD91" s="169" t="s">
        <v>618</v>
      </c>
      <c r="AE91" s="632"/>
      <c r="AF91" s="633"/>
      <c r="AG91" s="634"/>
      <c r="AH91" s="170"/>
      <c r="AI91" s="259"/>
      <c r="AJ91" s="161"/>
      <c r="AK91" s="169" t="s">
        <v>618</v>
      </c>
      <c r="AL91" s="632"/>
      <c r="AM91" s="633"/>
      <c r="AN91" s="634"/>
      <c r="AO91" s="170"/>
      <c r="AP91" s="259"/>
    </row>
    <row r="92" spans="1:42" ht="24" hidden="1" customHeight="1" outlineLevel="1" thickBot="1" x14ac:dyDescent="0.25">
      <c r="A92" s="161"/>
      <c r="B92" s="169" t="s">
        <v>628</v>
      </c>
      <c r="C92" s="632"/>
      <c r="D92" s="633"/>
      <c r="E92" s="634"/>
      <c r="F92" s="170"/>
      <c r="G92" s="259"/>
      <c r="H92" s="161"/>
      <c r="I92" s="169" t="s">
        <v>628</v>
      </c>
      <c r="J92" s="632"/>
      <c r="K92" s="633"/>
      <c r="L92" s="634"/>
      <c r="M92" s="170"/>
      <c r="N92" s="259"/>
      <c r="O92" s="161"/>
      <c r="P92" s="169" t="s">
        <v>628</v>
      </c>
      <c r="Q92" s="632"/>
      <c r="R92" s="633"/>
      <c r="S92" s="634"/>
      <c r="T92" s="170"/>
      <c r="U92" s="259"/>
      <c r="V92" s="161"/>
      <c r="W92" s="169" t="s">
        <v>628</v>
      </c>
      <c r="X92" s="632"/>
      <c r="Y92" s="633"/>
      <c r="Z92" s="634"/>
      <c r="AA92" s="170"/>
      <c r="AB92" s="259"/>
      <c r="AC92" s="161"/>
      <c r="AD92" s="169" t="s">
        <v>628</v>
      </c>
      <c r="AE92" s="632"/>
      <c r="AF92" s="633"/>
      <c r="AG92" s="634"/>
      <c r="AH92" s="170"/>
      <c r="AI92" s="259"/>
      <c r="AJ92" s="161"/>
      <c r="AK92" s="169" t="s">
        <v>628</v>
      </c>
      <c r="AL92" s="632"/>
      <c r="AM92" s="633"/>
      <c r="AN92" s="634"/>
      <c r="AO92" s="170"/>
      <c r="AP92" s="259"/>
    </row>
    <row r="93" spans="1:42" ht="27.75" hidden="1" customHeight="1" outlineLevel="1" thickBot="1" x14ac:dyDescent="0.25">
      <c r="A93" s="161"/>
      <c r="B93" s="142" t="s">
        <v>619</v>
      </c>
      <c r="C93" s="632"/>
      <c r="D93" s="633"/>
      <c r="E93" s="634"/>
      <c r="F93" s="170"/>
      <c r="G93" s="259"/>
      <c r="H93" s="161"/>
      <c r="I93" s="142" t="s">
        <v>619</v>
      </c>
      <c r="J93" s="632"/>
      <c r="K93" s="633"/>
      <c r="L93" s="634"/>
      <c r="M93" s="170"/>
      <c r="N93" s="259"/>
      <c r="O93" s="161"/>
      <c r="P93" s="142" t="s">
        <v>619</v>
      </c>
      <c r="Q93" s="632"/>
      <c r="R93" s="633"/>
      <c r="S93" s="634"/>
      <c r="T93" s="170"/>
      <c r="U93" s="259"/>
      <c r="V93" s="161"/>
      <c r="W93" s="142" t="s">
        <v>619</v>
      </c>
      <c r="X93" s="632"/>
      <c r="Y93" s="633"/>
      <c r="Z93" s="634"/>
      <c r="AA93" s="170"/>
      <c r="AB93" s="259"/>
      <c r="AC93" s="161"/>
      <c r="AD93" s="142" t="s">
        <v>619</v>
      </c>
      <c r="AE93" s="632"/>
      <c r="AF93" s="633"/>
      <c r="AG93" s="634"/>
      <c r="AH93" s="170"/>
      <c r="AI93" s="259"/>
      <c r="AJ93" s="161"/>
      <c r="AK93" s="142" t="s">
        <v>619</v>
      </c>
      <c r="AL93" s="632"/>
      <c r="AM93" s="633"/>
      <c r="AN93" s="634"/>
      <c r="AO93" s="170"/>
      <c r="AP93" s="259"/>
    </row>
    <row r="94" spans="1:42" ht="15.75" hidden="1" outlineLevel="1" thickBot="1" x14ac:dyDescent="0.25">
      <c r="A94" s="161"/>
      <c r="B94" s="162"/>
      <c r="C94" s="162"/>
      <c r="D94" s="162"/>
      <c r="E94" s="163"/>
      <c r="F94" s="170"/>
      <c r="G94" s="259"/>
      <c r="H94" s="161"/>
      <c r="I94" s="162"/>
      <c r="J94" s="162"/>
      <c r="K94" s="162"/>
      <c r="L94" s="163"/>
      <c r="M94" s="170"/>
      <c r="N94" s="259"/>
      <c r="O94" s="161"/>
      <c r="P94" s="162"/>
      <c r="Q94" s="162"/>
      <c r="R94" s="162"/>
      <c r="S94" s="163"/>
      <c r="T94" s="170"/>
      <c r="U94" s="259"/>
      <c r="V94" s="161"/>
      <c r="W94" s="162"/>
      <c r="X94" s="162"/>
      <c r="Y94" s="162"/>
      <c r="Z94" s="163"/>
      <c r="AA94" s="170"/>
      <c r="AB94" s="259"/>
      <c r="AC94" s="161"/>
      <c r="AD94" s="162"/>
      <c r="AE94" s="162"/>
      <c r="AF94" s="162"/>
      <c r="AG94" s="163"/>
      <c r="AH94" s="170"/>
      <c r="AI94" s="259"/>
      <c r="AJ94" s="161"/>
      <c r="AK94" s="162"/>
      <c r="AL94" s="162"/>
      <c r="AM94" s="162"/>
      <c r="AN94" s="163"/>
      <c r="AO94" s="170"/>
      <c r="AP94" s="259"/>
    </row>
    <row r="95" spans="1:42" ht="16.5" hidden="1" customHeight="1" outlineLevel="1" thickBot="1" x14ac:dyDescent="0.25">
      <c r="A95" s="161"/>
      <c r="B95" s="661" t="s">
        <v>468</v>
      </c>
      <c r="C95" s="662"/>
      <c r="D95" s="662"/>
      <c r="E95" s="663"/>
      <c r="F95" s="170"/>
      <c r="G95" s="259"/>
      <c r="H95" s="161"/>
      <c r="I95" s="661" t="s">
        <v>468</v>
      </c>
      <c r="J95" s="662"/>
      <c r="K95" s="662"/>
      <c r="L95" s="663"/>
      <c r="M95" s="170"/>
      <c r="N95" s="259"/>
      <c r="O95" s="161"/>
      <c r="P95" s="661" t="s">
        <v>468</v>
      </c>
      <c r="Q95" s="662"/>
      <c r="R95" s="662"/>
      <c r="S95" s="663"/>
      <c r="T95" s="170"/>
      <c r="U95" s="259"/>
      <c r="V95" s="161"/>
      <c r="W95" s="661" t="s">
        <v>468</v>
      </c>
      <c r="X95" s="662"/>
      <c r="Y95" s="662"/>
      <c r="Z95" s="663"/>
      <c r="AA95" s="170"/>
      <c r="AB95" s="259"/>
      <c r="AC95" s="161"/>
      <c r="AD95" s="661" t="s">
        <v>468</v>
      </c>
      <c r="AE95" s="662"/>
      <c r="AF95" s="662"/>
      <c r="AG95" s="663"/>
      <c r="AH95" s="170"/>
      <c r="AI95" s="259"/>
      <c r="AJ95" s="161"/>
      <c r="AK95" s="661" t="s">
        <v>468</v>
      </c>
      <c r="AL95" s="662"/>
      <c r="AM95" s="662"/>
      <c r="AN95" s="663"/>
      <c r="AO95" s="170"/>
      <c r="AP95" s="259"/>
    </row>
    <row r="96" spans="1:42" ht="32.25" hidden="1" outlineLevel="1" thickBot="1" x14ac:dyDescent="0.25">
      <c r="A96" s="161"/>
      <c r="B96" s="479" t="s">
        <v>449</v>
      </c>
      <c r="C96" s="480"/>
      <c r="D96" s="262" t="s">
        <v>450</v>
      </c>
      <c r="E96" s="261" t="s">
        <v>467</v>
      </c>
      <c r="F96" s="172"/>
      <c r="G96" s="259"/>
      <c r="H96" s="161"/>
      <c r="I96" s="479" t="s">
        <v>449</v>
      </c>
      <c r="J96" s="480"/>
      <c r="K96" s="262" t="s">
        <v>450</v>
      </c>
      <c r="L96" s="261" t="s">
        <v>467</v>
      </c>
      <c r="M96" s="172"/>
      <c r="N96" s="259"/>
      <c r="O96" s="161"/>
      <c r="P96" s="479" t="s">
        <v>449</v>
      </c>
      <c r="Q96" s="480"/>
      <c r="R96" s="262" t="s">
        <v>450</v>
      </c>
      <c r="S96" s="261" t="s">
        <v>467</v>
      </c>
      <c r="T96" s="172"/>
      <c r="U96" s="259"/>
      <c r="V96" s="161"/>
      <c r="W96" s="479" t="s">
        <v>449</v>
      </c>
      <c r="X96" s="480"/>
      <c r="Y96" s="262" t="s">
        <v>450</v>
      </c>
      <c r="Z96" s="261" t="s">
        <v>467</v>
      </c>
      <c r="AA96" s="172"/>
      <c r="AB96" s="259"/>
      <c r="AC96" s="161"/>
      <c r="AD96" s="479" t="s">
        <v>449</v>
      </c>
      <c r="AE96" s="480"/>
      <c r="AF96" s="262" t="s">
        <v>450</v>
      </c>
      <c r="AG96" s="261" t="s">
        <v>467</v>
      </c>
      <c r="AH96" s="172"/>
      <c r="AI96" s="259"/>
      <c r="AJ96" s="161"/>
      <c r="AK96" s="479" t="s">
        <v>449</v>
      </c>
      <c r="AL96" s="480"/>
      <c r="AM96" s="262" t="s">
        <v>450</v>
      </c>
      <c r="AN96" s="261" t="s">
        <v>467</v>
      </c>
      <c r="AO96" s="172"/>
      <c r="AP96" s="259"/>
    </row>
    <row r="97" spans="1:42" ht="26.25" hidden="1" customHeight="1" outlineLevel="1" x14ac:dyDescent="0.2">
      <c r="A97" s="161"/>
      <c r="B97" s="635" t="s">
        <v>481</v>
      </c>
      <c r="C97" s="638" t="s">
        <v>480</v>
      </c>
      <c r="D97" s="150" t="s">
        <v>451</v>
      </c>
      <c r="E97" s="138" t="s">
        <v>509</v>
      </c>
      <c r="F97" s="172">
        <f>IF(E97="X",15,0)</f>
        <v>15</v>
      </c>
      <c r="G97" s="259"/>
      <c r="H97" s="161"/>
      <c r="I97" s="635" t="s">
        <v>481</v>
      </c>
      <c r="J97" s="638" t="s">
        <v>480</v>
      </c>
      <c r="K97" s="150" t="s">
        <v>451</v>
      </c>
      <c r="L97" s="138" t="s">
        <v>509</v>
      </c>
      <c r="M97" s="172">
        <f>IF(L97="X",15,0)</f>
        <v>15</v>
      </c>
      <c r="N97" s="259"/>
      <c r="O97" s="161"/>
      <c r="P97" s="635" t="s">
        <v>481</v>
      </c>
      <c r="Q97" s="638" t="s">
        <v>480</v>
      </c>
      <c r="R97" s="150" t="s">
        <v>451</v>
      </c>
      <c r="S97" s="138" t="s">
        <v>509</v>
      </c>
      <c r="T97" s="172">
        <f>IF(S97="X",15,0)</f>
        <v>15</v>
      </c>
      <c r="U97" s="259"/>
      <c r="V97" s="161"/>
      <c r="W97" s="635" t="s">
        <v>481</v>
      </c>
      <c r="X97" s="638" t="s">
        <v>480</v>
      </c>
      <c r="Y97" s="150" t="s">
        <v>451</v>
      </c>
      <c r="Z97" s="138" t="s">
        <v>509</v>
      </c>
      <c r="AA97" s="172">
        <f>IF(Z97="X",15,0)</f>
        <v>15</v>
      </c>
      <c r="AB97" s="259"/>
      <c r="AC97" s="161"/>
      <c r="AD97" s="635" t="s">
        <v>481</v>
      </c>
      <c r="AE97" s="638" t="s">
        <v>480</v>
      </c>
      <c r="AF97" s="150" t="s">
        <v>451</v>
      </c>
      <c r="AG97" s="138"/>
      <c r="AH97" s="172">
        <f>IF(AG97="X",15,0)</f>
        <v>0</v>
      </c>
      <c r="AI97" s="259"/>
      <c r="AJ97" s="161"/>
      <c r="AK97" s="635" t="s">
        <v>481</v>
      </c>
      <c r="AL97" s="638" t="s">
        <v>480</v>
      </c>
      <c r="AM97" s="150" t="s">
        <v>451</v>
      </c>
      <c r="AN97" s="138"/>
      <c r="AO97" s="172">
        <f>IF(AN97="X",15,0)</f>
        <v>0</v>
      </c>
      <c r="AP97" s="259"/>
    </row>
    <row r="98" spans="1:42" ht="26.25" hidden="1" customHeight="1" outlineLevel="1" thickBot="1" x14ac:dyDescent="0.25">
      <c r="A98" s="161"/>
      <c r="B98" s="636"/>
      <c r="C98" s="639"/>
      <c r="D98" s="151" t="s">
        <v>452</v>
      </c>
      <c r="E98" s="139"/>
      <c r="F98" s="172"/>
      <c r="G98" s="259"/>
      <c r="H98" s="161"/>
      <c r="I98" s="636"/>
      <c r="J98" s="639"/>
      <c r="K98" s="151" t="s">
        <v>452</v>
      </c>
      <c r="L98" s="139"/>
      <c r="M98" s="172"/>
      <c r="N98" s="259"/>
      <c r="O98" s="161"/>
      <c r="P98" s="636"/>
      <c r="Q98" s="639"/>
      <c r="R98" s="151" t="s">
        <v>452</v>
      </c>
      <c r="S98" s="139"/>
      <c r="T98" s="172"/>
      <c r="U98" s="259"/>
      <c r="V98" s="161"/>
      <c r="W98" s="636"/>
      <c r="X98" s="639"/>
      <c r="Y98" s="151" t="s">
        <v>452</v>
      </c>
      <c r="Z98" s="139"/>
      <c r="AA98" s="172"/>
      <c r="AB98" s="259"/>
      <c r="AC98" s="161"/>
      <c r="AD98" s="636"/>
      <c r="AE98" s="639"/>
      <c r="AF98" s="151" t="s">
        <v>452</v>
      </c>
      <c r="AG98" s="139"/>
      <c r="AH98" s="172"/>
      <c r="AI98" s="259"/>
      <c r="AJ98" s="161"/>
      <c r="AK98" s="636"/>
      <c r="AL98" s="639"/>
      <c r="AM98" s="151" t="s">
        <v>452</v>
      </c>
      <c r="AN98" s="139"/>
      <c r="AO98" s="172"/>
      <c r="AP98" s="259"/>
    </row>
    <row r="99" spans="1:42" ht="27" hidden="1" customHeight="1" outlineLevel="1" x14ac:dyDescent="0.2">
      <c r="A99" s="161"/>
      <c r="B99" s="636"/>
      <c r="C99" s="640" t="s">
        <v>487</v>
      </c>
      <c r="D99" s="150" t="s">
        <v>453</v>
      </c>
      <c r="E99" s="138" t="s">
        <v>509</v>
      </c>
      <c r="F99" s="172">
        <f>IF(E99="X",15,0)</f>
        <v>15</v>
      </c>
      <c r="G99" s="259"/>
      <c r="H99" s="161"/>
      <c r="I99" s="636"/>
      <c r="J99" s="640" t="s">
        <v>487</v>
      </c>
      <c r="K99" s="150" t="s">
        <v>453</v>
      </c>
      <c r="L99" s="138" t="s">
        <v>509</v>
      </c>
      <c r="M99" s="172">
        <f>IF(L99="X",15,0)</f>
        <v>15</v>
      </c>
      <c r="N99" s="259"/>
      <c r="O99" s="161"/>
      <c r="P99" s="636"/>
      <c r="Q99" s="640" t="s">
        <v>487</v>
      </c>
      <c r="R99" s="150" t="s">
        <v>453</v>
      </c>
      <c r="S99" s="138" t="s">
        <v>509</v>
      </c>
      <c r="T99" s="172">
        <f>IF(S99="X",15,0)</f>
        <v>15</v>
      </c>
      <c r="U99" s="259"/>
      <c r="V99" s="161"/>
      <c r="W99" s="636"/>
      <c r="X99" s="640" t="s">
        <v>487</v>
      </c>
      <c r="Y99" s="150" t="s">
        <v>453</v>
      </c>
      <c r="Z99" s="138" t="s">
        <v>509</v>
      </c>
      <c r="AA99" s="172">
        <f>IF(Z99="X",15,0)</f>
        <v>15</v>
      </c>
      <c r="AB99" s="259"/>
      <c r="AC99" s="161"/>
      <c r="AD99" s="636"/>
      <c r="AE99" s="640" t="s">
        <v>487</v>
      </c>
      <c r="AF99" s="150" t="s">
        <v>453</v>
      </c>
      <c r="AG99" s="138"/>
      <c r="AH99" s="172">
        <f>IF(AG99="X",15,0)</f>
        <v>0</v>
      </c>
      <c r="AI99" s="259"/>
      <c r="AJ99" s="161"/>
      <c r="AK99" s="636"/>
      <c r="AL99" s="640" t="s">
        <v>487</v>
      </c>
      <c r="AM99" s="150" t="s">
        <v>453</v>
      </c>
      <c r="AN99" s="138"/>
      <c r="AO99" s="172">
        <f>IF(AN99="X",15,0)</f>
        <v>0</v>
      </c>
      <c r="AP99" s="259"/>
    </row>
    <row r="100" spans="1:42" ht="27" hidden="1" customHeight="1" outlineLevel="1" thickBot="1" x14ac:dyDescent="0.25">
      <c r="A100" s="161"/>
      <c r="B100" s="637"/>
      <c r="C100" s="641"/>
      <c r="D100" s="151" t="s">
        <v>454</v>
      </c>
      <c r="E100" s="139"/>
      <c r="F100" s="172"/>
      <c r="G100" s="259"/>
      <c r="H100" s="161"/>
      <c r="I100" s="637"/>
      <c r="J100" s="641"/>
      <c r="K100" s="151" t="s">
        <v>454</v>
      </c>
      <c r="L100" s="139"/>
      <c r="M100" s="172"/>
      <c r="N100" s="259"/>
      <c r="O100" s="161"/>
      <c r="P100" s="637"/>
      <c r="Q100" s="641"/>
      <c r="R100" s="151" t="s">
        <v>454</v>
      </c>
      <c r="S100" s="139"/>
      <c r="T100" s="172"/>
      <c r="U100" s="259"/>
      <c r="V100" s="161"/>
      <c r="W100" s="637"/>
      <c r="X100" s="641"/>
      <c r="Y100" s="151" t="s">
        <v>454</v>
      </c>
      <c r="Z100" s="139"/>
      <c r="AA100" s="172"/>
      <c r="AB100" s="259"/>
      <c r="AC100" s="161"/>
      <c r="AD100" s="637"/>
      <c r="AE100" s="641"/>
      <c r="AF100" s="151" t="s">
        <v>454</v>
      </c>
      <c r="AG100" s="139"/>
      <c r="AH100" s="172"/>
      <c r="AI100" s="259"/>
      <c r="AJ100" s="161"/>
      <c r="AK100" s="637"/>
      <c r="AL100" s="641"/>
      <c r="AM100" s="151" t="s">
        <v>454</v>
      </c>
      <c r="AN100" s="139"/>
      <c r="AO100" s="172"/>
      <c r="AP100" s="259"/>
    </row>
    <row r="101" spans="1:42" ht="38.25" hidden="1" customHeight="1" outlineLevel="1" x14ac:dyDescent="0.2">
      <c r="A101" s="161"/>
      <c r="B101" s="642" t="s">
        <v>483</v>
      </c>
      <c r="C101" s="644" t="s">
        <v>490</v>
      </c>
      <c r="D101" s="148" t="s">
        <v>455</v>
      </c>
      <c r="E101" s="136" t="s">
        <v>509</v>
      </c>
      <c r="F101" s="172">
        <f>IF(E101="X",15,0)</f>
        <v>15</v>
      </c>
      <c r="G101" s="259"/>
      <c r="H101" s="161"/>
      <c r="I101" s="642" t="s">
        <v>483</v>
      </c>
      <c r="J101" s="644" t="s">
        <v>490</v>
      </c>
      <c r="K101" s="148" t="s">
        <v>455</v>
      </c>
      <c r="L101" s="136" t="s">
        <v>509</v>
      </c>
      <c r="M101" s="172">
        <f>IF(L101="X",15,0)</f>
        <v>15</v>
      </c>
      <c r="N101" s="259"/>
      <c r="O101" s="161"/>
      <c r="P101" s="642" t="s">
        <v>483</v>
      </c>
      <c r="Q101" s="644" t="s">
        <v>490</v>
      </c>
      <c r="R101" s="148" t="s">
        <v>455</v>
      </c>
      <c r="S101" s="136" t="s">
        <v>509</v>
      </c>
      <c r="T101" s="172">
        <f>IF(S101="X",15,0)</f>
        <v>15</v>
      </c>
      <c r="U101" s="259"/>
      <c r="V101" s="161"/>
      <c r="W101" s="642" t="s">
        <v>483</v>
      </c>
      <c r="X101" s="644" t="s">
        <v>490</v>
      </c>
      <c r="Y101" s="148" t="s">
        <v>455</v>
      </c>
      <c r="Z101" s="136" t="s">
        <v>509</v>
      </c>
      <c r="AA101" s="172">
        <f>IF(Z101="X",15,0)</f>
        <v>15</v>
      </c>
      <c r="AB101" s="259"/>
      <c r="AC101" s="161"/>
      <c r="AD101" s="642" t="s">
        <v>483</v>
      </c>
      <c r="AE101" s="644" t="s">
        <v>490</v>
      </c>
      <c r="AF101" s="148" t="s">
        <v>455</v>
      </c>
      <c r="AG101" s="136"/>
      <c r="AH101" s="172">
        <f>IF(AG101="X",15,0)</f>
        <v>0</v>
      </c>
      <c r="AI101" s="259"/>
      <c r="AJ101" s="161"/>
      <c r="AK101" s="642" t="s">
        <v>483</v>
      </c>
      <c r="AL101" s="644" t="s">
        <v>490</v>
      </c>
      <c r="AM101" s="148" t="s">
        <v>455</v>
      </c>
      <c r="AN101" s="136"/>
      <c r="AO101" s="172">
        <f>IF(AN101="X",15,0)</f>
        <v>0</v>
      </c>
      <c r="AP101" s="259"/>
    </row>
    <row r="102" spans="1:42" ht="38.25" hidden="1" customHeight="1" outlineLevel="1" thickBot="1" x14ac:dyDescent="0.25">
      <c r="A102" s="161"/>
      <c r="B102" s="643"/>
      <c r="C102" s="645"/>
      <c r="D102" s="149" t="s">
        <v>456</v>
      </c>
      <c r="E102" s="137"/>
      <c r="F102" s="172"/>
      <c r="G102" s="259"/>
      <c r="H102" s="161"/>
      <c r="I102" s="643"/>
      <c r="J102" s="645"/>
      <c r="K102" s="149" t="s">
        <v>456</v>
      </c>
      <c r="L102" s="137"/>
      <c r="M102" s="172"/>
      <c r="N102" s="259"/>
      <c r="O102" s="161"/>
      <c r="P102" s="643"/>
      <c r="Q102" s="645"/>
      <c r="R102" s="149" t="s">
        <v>456</v>
      </c>
      <c r="S102" s="137"/>
      <c r="T102" s="172"/>
      <c r="U102" s="259"/>
      <c r="V102" s="161"/>
      <c r="W102" s="643"/>
      <c r="X102" s="645"/>
      <c r="Y102" s="149" t="s">
        <v>456</v>
      </c>
      <c r="Z102" s="137"/>
      <c r="AA102" s="172"/>
      <c r="AB102" s="259"/>
      <c r="AC102" s="161"/>
      <c r="AD102" s="643"/>
      <c r="AE102" s="645"/>
      <c r="AF102" s="149" t="s">
        <v>456</v>
      </c>
      <c r="AG102" s="137"/>
      <c r="AH102" s="172"/>
      <c r="AI102" s="259"/>
      <c r="AJ102" s="161"/>
      <c r="AK102" s="643"/>
      <c r="AL102" s="645"/>
      <c r="AM102" s="149" t="s">
        <v>456</v>
      </c>
      <c r="AN102" s="137"/>
      <c r="AO102" s="172"/>
      <c r="AP102" s="259"/>
    </row>
    <row r="103" spans="1:42" ht="30.75" hidden="1" customHeight="1" outlineLevel="1" x14ac:dyDescent="0.2">
      <c r="A103" s="161"/>
      <c r="B103" s="646" t="s">
        <v>482</v>
      </c>
      <c r="C103" s="640" t="s">
        <v>491</v>
      </c>
      <c r="D103" s="150" t="s">
        <v>457</v>
      </c>
      <c r="E103" s="138" t="s">
        <v>509</v>
      </c>
      <c r="F103" s="172">
        <f>IF(E103="X",15,0)</f>
        <v>15</v>
      </c>
      <c r="G103" s="259"/>
      <c r="H103" s="161"/>
      <c r="I103" s="646" t="s">
        <v>482</v>
      </c>
      <c r="J103" s="640" t="s">
        <v>491</v>
      </c>
      <c r="K103" s="150" t="s">
        <v>457</v>
      </c>
      <c r="L103" s="138" t="s">
        <v>509</v>
      </c>
      <c r="M103" s="172">
        <f>IF(L103="X",15,0)</f>
        <v>15</v>
      </c>
      <c r="N103" s="259"/>
      <c r="O103" s="161"/>
      <c r="P103" s="646" t="s">
        <v>482</v>
      </c>
      <c r="Q103" s="640" t="s">
        <v>491</v>
      </c>
      <c r="R103" s="150" t="s">
        <v>457</v>
      </c>
      <c r="S103" s="138" t="s">
        <v>509</v>
      </c>
      <c r="T103" s="172">
        <f>IF(S103="X",15,0)</f>
        <v>15</v>
      </c>
      <c r="U103" s="259"/>
      <c r="V103" s="161"/>
      <c r="W103" s="646" t="s">
        <v>482</v>
      </c>
      <c r="X103" s="640" t="s">
        <v>491</v>
      </c>
      <c r="Y103" s="150" t="s">
        <v>457</v>
      </c>
      <c r="Z103" s="138" t="s">
        <v>509</v>
      </c>
      <c r="AA103" s="172">
        <f>IF(Z103="X",15,0)</f>
        <v>15</v>
      </c>
      <c r="AB103" s="259"/>
      <c r="AC103" s="161"/>
      <c r="AD103" s="646" t="s">
        <v>482</v>
      </c>
      <c r="AE103" s="640" t="s">
        <v>491</v>
      </c>
      <c r="AF103" s="150" t="s">
        <v>457</v>
      </c>
      <c r="AG103" s="138"/>
      <c r="AH103" s="172">
        <f>IF(AG103="X",15,0)</f>
        <v>0</v>
      </c>
      <c r="AI103" s="259"/>
      <c r="AJ103" s="161"/>
      <c r="AK103" s="646" t="s">
        <v>482</v>
      </c>
      <c r="AL103" s="640" t="s">
        <v>491</v>
      </c>
      <c r="AM103" s="150" t="s">
        <v>457</v>
      </c>
      <c r="AN103" s="138"/>
      <c r="AO103" s="172">
        <f>IF(AN103="X",15,0)</f>
        <v>0</v>
      </c>
      <c r="AP103" s="259"/>
    </row>
    <row r="104" spans="1:42" ht="30.75" hidden="1" customHeight="1" outlineLevel="1" x14ac:dyDescent="0.2">
      <c r="A104" s="161"/>
      <c r="B104" s="647"/>
      <c r="C104" s="649"/>
      <c r="D104" s="152" t="s">
        <v>458</v>
      </c>
      <c r="E104" s="140"/>
      <c r="F104" s="172">
        <f>IF(E104="X",10,0)</f>
        <v>0</v>
      </c>
      <c r="G104" s="259"/>
      <c r="H104" s="161"/>
      <c r="I104" s="647"/>
      <c r="J104" s="649"/>
      <c r="K104" s="152" t="s">
        <v>458</v>
      </c>
      <c r="L104" s="140"/>
      <c r="M104" s="172">
        <f>IF(L104="X",10,0)</f>
        <v>0</v>
      </c>
      <c r="N104" s="259"/>
      <c r="O104" s="161"/>
      <c r="P104" s="647"/>
      <c r="Q104" s="649"/>
      <c r="R104" s="152" t="s">
        <v>458</v>
      </c>
      <c r="S104" s="140"/>
      <c r="T104" s="172">
        <f>IF(S104="X",10,0)</f>
        <v>0</v>
      </c>
      <c r="U104" s="259"/>
      <c r="V104" s="161"/>
      <c r="W104" s="647"/>
      <c r="X104" s="649"/>
      <c r="Y104" s="152" t="s">
        <v>458</v>
      </c>
      <c r="Z104" s="140"/>
      <c r="AA104" s="172">
        <f>IF(Z104="X",10,0)</f>
        <v>0</v>
      </c>
      <c r="AB104" s="259"/>
      <c r="AC104" s="161"/>
      <c r="AD104" s="647"/>
      <c r="AE104" s="649"/>
      <c r="AF104" s="152" t="s">
        <v>458</v>
      </c>
      <c r="AG104" s="140"/>
      <c r="AH104" s="172">
        <f>IF(AG104="X",10,0)</f>
        <v>0</v>
      </c>
      <c r="AI104" s="259"/>
      <c r="AJ104" s="161"/>
      <c r="AK104" s="647"/>
      <c r="AL104" s="649"/>
      <c r="AM104" s="152" t="s">
        <v>458</v>
      </c>
      <c r="AN104" s="140"/>
      <c r="AO104" s="172">
        <f>IF(AN104="X",10,0)</f>
        <v>0</v>
      </c>
      <c r="AP104" s="259"/>
    </row>
    <row r="105" spans="1:42" ht="30.75" hidden="1" customHeight="1" outlineLevel="1" thickBot="1" x14ac:dyDescent="0.25">
      <c r="A105" s="161"/>
      <c r="B105" s="648"/>
      <c r="C105" s="641"/>
      <c r="D105" s="151" t="s">
        <v>459</v>
      </c>
      <c r="E105" s="139"/>
      <c r="F105" s="172"/>
      <c r="G105" s="259"/>
      <c r="H105" s="161"/>
      <c r="I105" s="648"/>
      <c r="J105" s="641"/>
      <c r="K105" s="151" t="s">
        <v>459</v>
      </c>
      <c r="L105" s="139"/>
      <c r="M105" s="172"/>
      <c r="N105" s="259"/>
      <c r="O105" s="161"/>
      <c r="P105" s="648"/>
      <c r="Q105" s="641"/>
      <c r="R105" s="151" t="s">
        <v>459</v>
      </c>
      <c r="S105" s="139"/>
      <c r="T105" s="172"/>
      <c r="U105" s="259"/>
      <c r="V105" s="161"/>
      <c r="W105" s="648"/>
      <c r="X105" s="641"/>
      <c r="Y105" s="151" t="s">
        <v>459</v>
      </c>
      <c r="Z105" s="139"/>
      <c r="AA105" s="172"/>
      <c r="AB105" s="259"/>
      <c r="AC105" s="161"/>
      <c r="AD105" s="648"/>
      <c r="AE105" s="641"/>
      <c r="AF105" s="151" t="s">
        <v>459</v>
      </c>
      <c r="AG105" s="139"/>
      <c r="AH105" s="172"/>
      <c r="AI105" s="259"/>
      <c r="AJ105" s="161"/>
      <c r="AK105" s="648"/>
      <c r="AL105" s="641"/>
      <c r="AM105" s="151" t="s">
        <v>459</v>
      </c>
      <c r="AN105" s="139"/>
      <c r="AO105" s="172"/>
      <c r="AP105" s="259"/>
    </row>
    <row r="106" spans="1:42" ht="33" hidden="1" customHeight="1" outlineLevel="1" x14ac:dyDescent="0.2">
      <c r="A106" s="161"/>
      <c r="B106" s="642" t="s">
        <v>484</v>
      </c>
      <c r="C106" s="644" t="s">
        <v>492</v>
      </c>
      <c r="D106" s="148" t="s">
        <v>460</v>
      </c>
      <c r="E106" s="136" t="s">
        <v>509</v>
      </c>
      <c r="F106" s="172">
        <f>IF(E106="X",15,0)</f>
        <v>15</v>
      </c>
      <c r="G106" s="259"/>
      <c r="H106" s="161"/>
      <c r="I106" s="642" t="s">
        <v>484</v>
      </c>
      <c r="J106" s="644" t="s">
        <v>492</v>
      </c>
      <c r="K106" s="148" t="s">
        <v>460</v>
      </c>
      <c r="L106" s="136" t="s">
        <v>509</v>
      </c>
      <c r="M106" s="172">
        <f>IF(L106="X",15,0)</f>
        <v>15</v>
      </c>
      <c r="N106" s="259"/>
      <c r="O106" s="161"/>
      <c r="P106" s="642" t="s">
        <v>484</v>
      </c>
      <c r="Q106" s="644" t="s">
        <v>492</v>
      </c>
      <c r="R106" s="148" t="s">
        <v>460</v>
      </c>
      <c r="S106" s="136" t="s">
        <v>509</v>
      </c>
      <c r="T106" s="172">
        <f>IF(S106="X",15,0)</f>
        <v>15</v>
      </c>
      <c r="U106" s="259"/>
      <c r="V106" s="161"/>
      <c r="W106" s="642" t="s">
        <v>484</v>
      </c>
      <c r="X106" s="644" t="s">
        <v>492</v>
      </c>
      <c r="Y106" s="148" t="s">
        <v>460</v>
      </c>
      <c r="Z106" s="136" t="s">
        <v>509</v>
      </c>
      <c r="AA106" s="172">
        <f>IF(Z106="X",15,0)</f>
        <v>15</v>
      </c>
      <c r="AB106" s="259"/>
      <c r="AC106" s="161"/>
      <c r="AD106" s="642" t="s">
        <v>484</v>
      </c>
      <c r="AE106" s="644" t="s">
        <v>492</v>
      </c>
      <c r="AF106" s="148" t="s">
        <v>460</v>
      </c>
      <c r="AG106" s="136"/>
      <c r="AH106" s="172">
        <f>IF(AG106="X",15,0)</f>
        <v>0</v>
      </c>
      <c r="AI106" s="259"/>
      <c r="AJ106" s="161"/>
      <c r="AK106" s="642" t="s">
        <v>484</v>
      </c>
      <c r="AL106" s="644" t="s">
        <v>492</v>
      </c>
      <c r="AM106" s="148" t="s">
        <v>460</v>
      </c>
      <c r="AN106" s="136"/>
      <c r="AO106" s="172">
        <f>IF(AN106="X",15,0)</f>
        <v>0</v>
      </c>
      <c r="AP106" s="259"/>
    </row>
    <row r="107" spans="1:42" ht="33" hidden="1" customHeight="1" outlineLevel="1" thickBot="1" x14ac:dyDescent="0.25">
      <c r="A107" s="161"/>
      <c r="B107" s="643"/>
      <c r="C107" s="645"/>
      <c r="D107" s="149" t="s">
        <v>461</v>
      </c>
      <c r="E107" s="137"/>
      <c r="F107" s="172"/>
      <c r="G107" s="259"/>
      <c r="H107" s="161"/>
      <c r="I107" s="643"/>
      <c r="J107" s="645"/>
      <c r="K107" s="149" t="s">
        <v>461</v>
      </c>
      <c r="L107" s="137"/>
      <c r="M107" s="172"/>
      <c r="N107" s="259"/>
      <c r="O107" s="161"/>
      <c r="P107" s="643"/>
      <c r="Q107" s="645"/>
      <c r="R107" s="149" t="s">
        <v>461</v>
      </c>
      <c r="S107" s="137"/>
      <c r="T107" s="172"/>
      <c r="U107" s="259"/>
      <c r="V107" s="161"/>
      <c r="W107" s="643"/>
      <c r="X107" s="645"/>
      <c r="Y107" s="149" t="s">
        <v>461</v>
      </c>
      <c r="Z107" s="137"/>
      <c r="AA107" s="172"/>
      <c r="AB107" s="259"/>
      <c r="AC107" s="161"/>
      <c r="AD107" s="643"/>
      <c r="AE107" s="645"/>
      <c r="AF107" s="149" t="s">
        <v>461</v>
      </c>
      <c r="AG107" s="137"/>
      <c r="AH107" s="172"/>
      <c r="AI107" s="259"/>
      <c r="AJ107" s="161"/>
      <c r="AK107" s="643"/>
      <c r="AL107" s="645"/>
      <c r="AM107" s="149" t="s">
        <v>461</v>
      </c>
      <c r="AN107" s="137"/>
      <c r="AO107" s="172"/>
      <c r="AP107" s="259"/>
    </row>
    <row r="108" spans="1:42" ht="45" hidden="1" customHeight="1" outlineLevel="1" x14ac:dyDescent="0.2">
      <c r="A108" s="161"/>
      <c r="B108" s="646" t="s">
        <v>485</v>
      </c>
      <c r="C108" s="640" t="s">
        <v>488</v>
      </c>
      <c r="D108" s="153" t="s">
        <v>462</v>
      </c>
      <c r="E108" s="138" t="s">
        <v>509</v>
      </c>
      <c r="F108" s="172">
        <f>IF(E108="X",15,0)</f>
        <v>15</v>
      </c>
      <c r="G108" s="259"/>
      <c r="H108" s="161"/>
      <c r="I108" s="646" t="s">
        <v>485</v>
      </c>
      <c r="J108" s="640" t="s">
        <v>488</v>
      </c>
      <c r="K108" s="153" t="s">
        <v>462</v>
      </c>
      <c r="L108" s="138" t="s">
        <v>509</v>
      </c>
      <c r="M108" s="172">
        <f>IF(L108="X",15,0)</f>
        <v>15</v>
      </c>
      <c r="N108" s="259"/>
      <c r="O108" s="161"/>
      <c r="P108" s="646" t="s">
        <v>485</v>
      </c>
      <c r="Q108" s="640" t="s">
        <v>488</v>
      </c>
      <c r="R108" s="153" t="s">
        <v>462</v>
      </c>
      <c r="S108" s="138" t="s">
        <v>509</v>
      </c>
      <c r="T108" s="172">
        <f>IF(S108="X",15,0)</f>
        <v>15</v>
      </c>
      <c r="U108" s="259"/>
      <c r="V108" s="161"/>
      <c r="W108" s="646" t="s">
        <v>485</v>
      </c>
      <c r="X108" s="640" t="s">
        <v>488</v>
      </c>
      <c r="Y108" s="153" t="s">
        <v>462</v>
      </c>
      <c r="Z108" s="138" t="s">
        <v>509</v>
      </c>
      <c r="AA108" s="172">
        <f>IF(Z108="X",15,0)</f>
        <v>15</v>
      </c>
      <c r="AB108" s="259"/>
      <c r="AC108" s="161"/>
      <c r="AD108" s="646" t="s">
        <v>485</v>
      </c>
      <c r="AE108" s="640" t="s">
        <v>488</v>
      </c>
      <c r="AF108" s="153" t="s">
        <v>462</v>
      </c>
      <c r="AG108" s="138"/>
      <c r="AH108" s="172">
        <f>IF(AG108="X",15,0)</f>
        <v>0</v>
      </c>
      <c r="AI108" s="259"/>
      <c r="AJ108" s="161"/>
      <c r="AK108" s="646" t="s">
        <v>485</v>
      </c>
      <c r="AL108" s="640" t="s">
        <v>488</v>
      </c>
      <c r="AM108" s="153" t="s">
        <v>462</v>
      </c>
      <c r="AN108" s="138"/>
      <c r="AO108" s="172">
        <f>IF(AN108="X",15,0)</f>
        <v>0</v>
      </c>
      <c r="AP108" s="259"/>
    </row>
    <row r="109" spans="1:42" ht="35.25" hidden="1" customHeight="1" outlineLevel="1" thickBot="1" x14ac:dyDescent="0.25">
      <c r="A109" s="161"/>
      <c r="B109" s="648"/>
      <c r="C109" s="641"/>
      <c r="D109" s="154" t="s">
        <v>463</v>
      </c>
      <c r="E109" s="139"/>
      <c r="F109" s="172"/>
      <c r="G109" s="259"/>
      <c r="H109" s="161"/>
      <c r="I109" s="648"/>
      <c r="J109" s="641"/>
      <c r="K109" s="154" t="s">
        <v>463</v>
      </c>
      <c r="L109" s="139"/>
      <c r="M109" s="172"/>
      <c r="N109" s="259"/>
      <c r="O109" s="161"/>
      <c r="P109" s="648"/>
      <c r="Q109" s="641"/>
      <c r="R109" s="154" t="s">
        <v>463</v>
      </c>
      <c r="S109" s="139"/>
      <c r="T109" s="172"/>
      <c r="U109" s="259"/>
      <c r="V109" s="161"/>
      <c r="W109" s="648"/>
      <c r="X109" s="641"/>
      <c r="Y109" s="154" t="s">
        <v>463</v>
      </c>
      <c r="Z109" s="139"/>
      <c r="AA109" s="172"/>
      <c r="AB109" s="259"/>
      <c r="AC109" s="161"/>
      <c r="AD109" s="648"/>
      <c r="AE109" s="641"/>
      <c r="AF109" s="154" t="s">
        <v>463</v>
      </c>
      <c r="AG109" s="139"/>
      <c r="AH109" s="172"/>
      <c r="AI109" s="259"/>
      <c r="AJ109" s="161"/>
      <c r="AK109" s="648"/>
      <c r="AL109" s="641"/>
      <c r="AM109" s="154" t="s">
        <v>463</v>
      </c>
      <c r="AN109" s="139"/>
      <c r="AO109" s="172"/>
      <c r="AP109" s="259"/>
    </row>
    <row r="110" spans="1:42" ht="24" hidden="1" customHeight="1" outlineLevel="1" x14ac:dyDescent="0.2">
      <c r="A110" s="161"/>
      <c r="B110" s="642" t="s">
        <v>486</v>
      </c>
      <c r="C110" s="644" t="s">
        <v>489</v>
      </c>
      <c r="D110" s="148" t="s">
        <v>464</v>
      </c>
      <c r="E110" s="136" t="s">
        <v>509</v>
      </c>
      <c r="F110" s="172">
        <f>IF(E110="X",10,0)</f>
        <v>10</v>
      </c>
      <c r="G110" s="259"/>
      <c r="H110" s="161"/>
      <c r="I110" s="642" t="s">
        <v>486</v>
      </c>
      <c r="J110" s="644" t="s">
        <v>489</v>
      </c>
      <c r="K110" s="148" t="s">
        <v>464</v>
      </c>
      <c r="L110" s="136" t="s">
        <v>509</v>
      </c>
      <c r="M110" s="172">
        <f>IF(L110="X",10,0)</f>
        <v>10</v>
      </c>
      <c r="N110" s="259"/>
      <c r="O110" s="161"/>
      <c r="P110" s="642" t="s">
        <v>486</v>
      </c>
      <c r="Q110" s="644" t="s">
        <v>489</v>
      </c>
      <c r="R110" s="148" t="s">
        <v>464</v>
      </c>
      <c r="S110" s="136" t="s">
        <v>509</v>
      </c>
      <c r="T110" s="172">
        <f>IF(S110="X",10,0)</f>
        <v>10</v>
      </c>
      <c r="U110" s="259"/>
      <c r="V110" s="161"/>
      <c r="W110" s="642" t="s">
        <v>486</v>
      </c>
      <c r="X110" s="644" t="s">
        <v>489</v>
      </c>
      <c r="Y110" s="148" t="s">
        <v>464</v>
      </c>
      <c r="Z110" s="136" t="s">
        <v>509</v>
      </c>
      <c r="AA110" s="172">
        <f>IF(Z110="X",10,0)</f>
        <v>10</v>
      </c>
      <c r="AB110" s="259"/>
      <c r="AC110" s="161"/>
      <c r="AD110" s="642" t="s">
        <v>486</v>
      </c>
      <c r="AE110" s="644" t="s">
        <v>489</v>
      </c>
      <c r="AF110" s="148" t="s">
        <v>464</v>
      </c>
      <c r="AG110" s="136"/>
      <c r="AH110" s="172">
        <f>IF(AG110="X",10,0)</f>
        <v>0</v>
      </c>
      <c r="AI110" s="259"/>
      <c r="AJ110" s="161"/>
      <c r="AK110" s="642" t="s">
        <v>486</v>
      </c>
      <c r="AL110" s="644" t="s">
        <v>489</v>
      </c>
      <c r="AM110" s="148" t="s">
        <v>464</v>
      </c>
      <c r="AN110" s="136"/>
      <c r="AO110" s="172">
        <f>IF(AN110="X",10,0)</f>
        <v>0</v>
      </c>
      <c r="AP110" s="259"/>
    </row>
    <row r="111" spans="1:42" ht="24" hidden="1" customHeight="1" outlineLevel="1" x14ac:dyDescent="0.2">
      <c r="A111" s="161"/>
      <c r="B111" s="655"/>
      <c r="C111" s="656"/>
      <c r="D111" s="155" t="s">
        <v>465</v>
      </c>
      <c r="E111" s="143"/>
      <c r="F111" s="172">
        <f>IF(E111="X",5,0)</f>
        <v>0</v>
      </c>
      <c r="G111" s="259"/>
      <c r="H111" s="161"/>
      <c r="I111" s="655"/>
      <c r="J111" s="656"/>
      <c r="K111" s="155" t="s">
        <v>465</v>
      </c>
      <c r="L111" s="143"/>
      <c r="M111" s="172">
        <f>IF(L111="X",5,0)</f>
        <v>0</v>
      </c>
      <c r="N111" s="259"/>
      <c r="O111" s="161"/>
      <c r="P111" s="655"/>
      <c r="Q111" s="656"/>
      <c r="R111" s="155" t="s">
        <v>465</v>
      </c>
      <c r="S111" s="143"/>
      <c r="T111" s="172">
        <f>IF(S111="X",5,0)</f>
        <v>0</v>
      </c>
      <c r="U111" s="259"/>
      <c r="V111" s="161"/>
      <c r="W111" s="655"/>
      <c r="X111" s="656"/>
      <c r="Y111" s="155" t="s">
        <v>465</v>
      </c>
      <c r="Z111" s="143"/>
      <c r="AA111" s="172">
        <f>IF(Z111="X",5,0)</f>
        <v>0</v>
      </c>
      <c r="AB111" s="259"/>
      <c r="AC111" s="161"/>
      <c r="AD111" s="655"/>
      <c r="AE111" s="656"/>
      <c r="AF111" s="155" t="s">
        <v>465</v>
      </c>
      <c r="AG111" s="143"/>
      <c r="AH111" s="172">
        <f>IF(AG111="X",5,0)</f>
        <v>0</v>
      </c>
      <c r="AI111" s="259"/>
      <c r="AJ111" s="161"/>
      <c r="AK111" s="655"/>
      <c r="AL111" s="656"/>
      <c r="AM111" s="155" t="s">
        <v>465</v>
      </c>
      <c r="AN111" s="143"/>
      <c r="AO111" s="172">
        <f>IF(AN111="X",5,0)</f>
        <v>0</v>
      </c>
      <c r="AP111" s="259"/>
    </row>
    <row r="112" spans="1:42" ht="24" hidden="1" customHeight="1" outlineLevel="1" thickBot="1" x14ac:dyDescent="0.25">
      <c r="A112" s="161"/>
      <c r="B112" s="643"/>
      <c r="C112" s="645"/>
      <c r="D112" s="149" t="s">
        <v>466</v>
      </c>
      <c r="E112" s="137"/>
      <c r="F112" s="172"/>
      <c r="G112" s="259"/>
      <c r="H112" s="161"/>
      <c r="I112" s="643"/>
      <c r="J112" s="645"/>
      <c r="K112" s="149" t="s">
        <v>466</v>
      </c>
      <c r="L112" s="137"/>
      <c r="M112" s="172"/>
      <c r="N112" s="259"/>
      <c r="O112" s="161"/>
      <c r="P112" s="643"/>
      <c r="Q112" s="645"/>
      <c r="R112" s="149" t="s">
        <v>466</v>
      </c>
      <c r="S112" s="137"/>
      <c r="T112" s="172"/>
      <c r="U112" s="259"/>
      <c r="V112" s="161"/>
      <c r="W112" s="643"/>
      <c r="X112" s="645"/>
      <c r="Y112" s="149" t="s">
        <v>466</v>
      </c>
      <c r="Z112" s="137"/>
      <c r="AA112" s="172"/>
      <c r="AB112" s="259"/>
      <c r="AC112" s="161"/>
      <c r="AD112" s="643"/>
      <c r="AE112" s="645"/>
      <c r="AF112" s="149" t="s">
        <v>466</v>
      </c>
      <c r="AG112" s="137"/>
      <c r="AH112" s="172"/>
      <c r="AI112" s="259"/>
      <c r="AJ112" s="161"/>
      <c r="AK112" s="643"/>
      <c r="AL112" s="645"/>
      <c r="AM112" s="149" t="s">
        <v>466</v>
      </c>
      <c r="AN112" s="137"/>
      <c r="AO112" s="172"/>
      <c r="AP112" s="259"/>
    </row>
    <row r="113" spans="1:42" ht="15.75" hidden="1" outlineLevel="1" thickBot="1" x14ac:dyDescent="0.25">
      <c r="A113" s="157"/>
      <c r="B113" s="159"/>
      <c r="C113" s="159"/>
      <c r="D113" s="159"/>
      <c r="E113" s="160"/>
      <c r="F113" s="170"/>
      <c r="G113" s="259"/>
      <c r="H113" s="157"/>
      <c r="I113" s="159"/>
      <c r="J113" s="159"/>
      <c r="K113" s="159"/>
      <c r="L113" s="160"/>
      <c r="M113" s="170"/>
      <c r="N113" s="259"/>
      <c r="O113" s="157"/>
      <c r="P113" s="159"/>
      <c r="Q113" s="159"/>
      <c r="R113" s="159"/>
      <c r="S113" s="160"/>
      <c r="T113" s="170"/>
      <c r="U113" s="259"/>
      <c r="V113" s="157"/>
      <c r="W113" s="159"/>
      <c r="X113" s="159"/>
      <c r="Y113" s="159"/>
      <c r="Z113" s="160"/>
      <c r="AA113" s="170"/>
      <c r="AB113" s="259"/>
      <c r="AC113" s="157"/>
      <c r="AD113" s="159"/>
      <c r="AE113" s="159"/>
      <c r="AF113" s="159"/>
      <c r="AG113" s="160"/>
      <c r="AH113" s="170"/>
      <c r="AI113" s="259"/>
      <c r="AJ113" s="157"/>
      <c r="AK113" s="159"/>
      <c r="AL113" s="159"/>
      <c r="AM113" s="159"/>
      <c r="AN113" s="160"/>
      <c r="AO113" s="170"/>
      <c r="AP113" s="259"/>
    </row>
    <row r="114" spans="1:42" ht="19.5" hidden="1" customHeight="1" outlineLevel="1" thickBot="1" x14ac:dyDescent="0.25">
      <c r="A114" s="161"/>
      <c r="B114" s="657" t="s">
        <v>469</v>
      </c>
      <c r="C114" s="658"/>
      <c r="D114" s="659" t="s">
        <v>471</v>
      </c>
      <c r="E114" s="660"/>
      <c r="F114" s="170"/>
      <c r="G114" s="259"/>
      <c r="H114" s="161"/>
      <c r="I114" s="657" t="s">
        <v>469</v>
      </c>
      <c r="J114" s="658"/>
      <c r="K114" s="659" t="s">
        <v>471</v>
      </c>
      <c r="L114" s="660"/>
      <c r="M114" s="170"/>
      <c r="N114" s="259"/>
      <c r="O114" s="161"/>
      <c r="P114" s="657" t="s">
        <v>469</v>
      </c>
      <c r="Q114" s="658"/>
      <c r="R114" s="659" t="s">
        <v>471</v>
      </c>
      <c r="S114" s="660"/>
      <c r="T114" s="170"/>
      <c r="U114" s="259"/>
      <c r="V114" s="161"/>
      <c r="W114" s="657" t="s">
        <v>469</v>
      </c>
      <c r="X114" s="658"/>
      <c r="Y114" s="659" t="s">
        <v>471</v>
      </c>
      <c r="Z114" s="660"/>
      <c r="AA114" s="170"/>
      <c r="AB114" s="259"/>
      <c r="AC114" s="161"/>
      <c r="AD114" s="657" t="s">
        <v>469</v>
      </c>
      <c r="AE114" s="658"/>
      <c r="AF114" s="659" t="s">
        <v>471</v>
      </c>
      <c r="AG114" s="660"/>
      <c r="AH114" s="170"/>
      <c r="AI114" s="259"/>
      <c r="AJ114" s="161"/>
      <c r="AK114" s="657" t="s">
        <v>469</v>
      </c>
      <c r="AL114" s="658"/>
      <c r="AM114" s="659" t="s">
        <v>471</v>
      </c>
      <c r="AN114" s="660"/>
      <c r="AO114" s="170"/>
      <c r="AP114" s="259"/>
    </row>
    <row r="115" spans="1:42" ht="19.5" hidden="1" customHeight="1" outlineLevel="1" thickBot="1" x14ac:dyDescent="0.25">
      <c r="A115" s="161"/>
      <c r="B115" s="671" t="s">
        <v>470</v>
      </c>
      <c r="C115" s="672"/>
      <c r="D115" s="659" t="s">
        <v>472</v>
      </c>
      <c r="E115" s="660"/>
      <c r="F115" s="170"/>
      <c r="G115" s="259"/>
      <c r="H115" s="161"/>
      <c r="I115" s="671" t="s">
        <v>470</v>
      </c>
      <c r="J115" s="672"/>
      <c r="K115" s="659" t="s">
        <v>472</v>
      </c>
      <c r="L115" s="660"/>
      <c r="M115" s="170"/>
      <c r="N115" s="259"/>
      <c r="O115" s="161"/>
      <c r="P115" s="671" t="s">
        <v>470</v>
      </c>
      <c r="Q115" s="672"/>
      <c r="R115" s="659" t="s">
        <v>472</v>
      </c>
      <c r="S115" s="660"/>
      <c r="T115" s="170"/>
      <c r="U115" s="259"/>
      <c r="V115" s="161"/>
      <c r="W115" s="671" t="s">
        <v>470</v>
      </c>
      <c r="X115" s="672"/>
      <c r="Y115" s="659" t="s">
        <v>472</v>
      </c>
      <c r="Z115" s="660"/>
      <c r="AA115" s="170"/>
      <c r="AB115" s="259"/>
      <c r="AC115" s="161"/>
      <c r="AD115" s="671" t="s">
        <v>470</v>
      </c>
      <c r="AE115" s="672"/>
      <c r="AF115" s="659" t="s">
        <v>472</v>
      </c>
      <c r="AG115" s="660"/>
      <c r="AH115" s="170"/>
      <c r="AI115" s="259"/>
      <c r="AJ115" s="161"/>
      <c r="AK115" s="671" t="s">
        <v>470</v>
      </c>
      <c r="AL115" s="672"/>
      <c r="AM115" s="659" t="s">
        <v>472</v>
      </c>
      <c r="AN115" s="660"/>
      <c r="AO115" s="170"/>
      <c r="AP115" s="259"/>
    </row>
    <row r="116" spans="1:42" ht="19.5" hidden="1" customHeight="1" outlineLevel="1" thickBot="1" x14ac:dyDescent="0.25">
      <c r="A116" s="161"/>
      <c r="B116" s="673" t="s">
        <v>503</v>
      </c>
      <c r="C116" s="674"/>
      <c r="D116" s="659" t="s">
        <v>473</v>
      </c>
      <c r="E116" s="660"/>
      <c r="F116" s="170"/>
      <c r="G116" s="259"/>
      <c r="H116" s="161"/>
      <c r="I116" s="673" t="s">
        <v>503</v>
      </c>
      <c r="J116" s="674"/>
      <c r="K116" s="659" t="s">
        <v>473</v>
      </c>
      <c r="L116" s="660"/>
      <c r="M116" s="170"/>
      <c r="N116" s="259"/>
      <c r="O116" s="161"/>
      <c r="P116" s="673" t="s">
        <v>503</v>
      </c>
      <c r="Q116" s="674"/>
      <c r="R116" s="659" t="s">
        <v>473</v>
      </c>
      <c r="S116" s="660"/>
      <c r="T116" s="170"/>
      <c r="U116" s="259"/>
      <c r="V116" s="161"/>
      <c r="W116" s="673" t="s">
        <v>503</v>
      </c>
      <c r="X116" s="674"/>
      <c r="Y116" s="659" t="s">
        <v>473</v>
      </c>
      <c r="Z116" s="660"/>
      <c r="AA116" s="170"/>
      <c r="AB116" s="259"/>
      <c r="AC116" s="161"/>
      <c r="AD116" s="673" t="s">
        <v>503</v>
      </c>
      <c r="AE116" s="674"/>
      <c r="AF116" s="659" t="s">
        <v>473</v>
      </c>
      <c r="AG116" s="660"/>
      <c r="AH116" s="170"/>
      <c r="AI116" s="259"/>
      <c r="AJ116" s="161"/>
      <c r="AK116" s="673" t="s">
        <v>503</v>
      </c>
      <c r="AL116" s="674"/>
      <c r="AM116" s="659" t="s">
        <v>473</v>
      </c>
      <c r="AN116" s="660"/>
      <c r="AO116" s="170"/>
      <c r="AP116" s="259"/>
    </row>
    <row r="117" spans="1:42" ht="32.25" hidden="1" customHeight="1" outlineLevel="1" thickBot="1" x14ac:dyDescent="0.25">
      <c r="A117" s="158"/>
      <c r="B117" s="566" t="s">
        <v>506</v>
      </c>
      <c r="C117" s="568"/>
      <c r="D117" s="566">
        <f>SUM(F97:F112)</f>
        <v>100</v>
      </c>
      <c r="E117" s="568"/>
      <c r="F117" s="171"/>
      <c r="G117" s="259"/>
      <c r="H117" s="158"/>
      <c r="I117" s="566" t="s">
        <v>506</v>
      </c>
      <c r="J117" s="568"/>
      <c r="K117" s="566">
        <f>SUM(M97:M112)</f>
        <v>100</v>
      </c>
      <c r="L117" s="568"/>
      <c r="M117" s="171"/>
      <c r="N117" s="259"/>
      <c r="O117" s="158"/>
      <c r="P117" s="566" t="s">
        <v>506</v>
      </c>
      <c r="Q117" s="568"/>
      <c r="R117" s="566">
        <f>SUM(T97:T112)</f>
        <v>100</v>
      </c>
      <c r="S117" s="568"/>
      <c r="T117" s="171"/>
      <c r="U117" s="259"/>
      <c r="V117" s="158"/>
      <c r="W117" s="566" t="s">
        <v>506</v>
      </c>
      <c r="X117" s="568"/>
      <c r="Y117" s="566">
        <f>SUM(AA97:AA112)</f>
        <v>100</v>
      </c>
      <c r="Z117" s="568"/>
      <c r="AA117" s="171"/>
      <c r="AB117" s="259"/>
      <c r="AC117" s="158"/>
      <c r="AD117" s="566" t="s">
        <v>506</v>
      </c>
      <c r="AE117" s="568"/>
      <c r="AF117" s="566">
        <f>SUM(AH97:AH112)</f>
        <v>0</v>
      </c>
      <c r="AG117" s="568"/>
      <c r="AH117" s="171"/>
      <c r="AI117" s="259"/>
      <c r="AJ117" s="158"/>
      <c r="AK117" s="566" t="s">
        <v>506</v>
      </c>
      <c r="AL117" s="568"/>
      <c r="AM117" s="566">
        <f>SUM(AO97:AO112)</f>
        <v>0</v>
      </c>
      <c r="AN117" s="568"/>
      <c r="AO117" s="171"/>
      <c r="AP117" s="259"/>
    </row>
    <row r="118" spans="1:42" ht="27" hidden="1" customHeight="1" outlineLevel="1" thickBot="1" x14ac:dyDescent="0.25">
      <c r="A118" s="158"/>
      <c r="B118" s="157"/>
      <c r="C118" s="157"/>
      <c r="D118" s="157"/>
      <c r="E118" s="157"/>
      <c r="F118" s="171"/>
      <c r="G118" s="259"/>
      <c r="H118" s="158"/>
      <c r="I118" s="157"/>
      <c r="J118" s="157"/>
      <c r="K118" s="157"/>
      <c r="L118" s="157"/>
      <c r="M118" s="171"/>
      <c r="N118" s="259"/>
      <c r="O118" s="158"/>
      <c r="P118" s="157"/>
      <c r="Q118" s="157"/>
      <c r="R118" s="157"/>
      <c r="S118" s="157"/>
      <c r="T118" s="171"/>
      <c r="U118" s="259"/>
      <c r="V118" s="158"/>
      <c r="W118" s="157"/>
      <c r="X118" s="157"/>
      <c r="Y118" s="157"/>
      <c r="Z118" s="157"/>
      <c r="AA118" s="171"/>
      <c r="AB118" s="259"/>
      <c r="AC118" s="158"/>
      <c r="AD118" s="157"/>
      <c r="AE118" s="157"/>
      <c r="AF118" s="157"/>
      <c r="AG118" s="157"/>
      <c r="AH118" s="171"/>
      <c r="AI118" s="259"/>
      <c r="AJ118" s="158"/>
      <c r="AK118" s="157"/>
      <c r="AL118" s="157"/>
      <c r="AM118" s="157"/>
      <c r="AN118" s="157"/>
      <c r="AO118" s="171"/>
      <c r="AP118" s="259"/>
    </row>
    <row r="119" spans="1:42" ht="23.25" hidden="1" customHeight="1" outlineLevel="1" thickBot="1" x14ac:dyDescent="0.25">
      <c r="A119" s="161"/>
      <c r="B119" s="661" t="s">
        <v>493</v>
      </c>
      <c r="C119" s="662"/>
      <c r="D119" s="662"/>
      <c r="E119" s="663"/>
      <c r="F119" s="170"/>
      <c r="G119" s="259"/>
      <c r="H119" s="161"/>
      <c r="I119" s="661" t="s">
        <v>493</v>
      </c>
      <c r="J119" s="662"/>
      <c r="K119" s="662"/>
      <c r="L119" s="663"/>
      <c r="M119" s="170"/>
      <c r="N119" s="259"/>
      <c r="O119" s="161"/>
      <c r="P119" s="661" t="s">
        <v>493</v>
      </c>
      <c r="Q119" s="662"/>
      <c r="R119" s="662"/>
      <c r="S119" s="663"/>
      <c r="T119" s="170"/>
      <c r="U119" s="259"/>
      <c r="V119" s="161"/>
      <c r="W119" s="661" t="s">
        <v>493</v>
      </c>
      <c r="X119" s="662"/>
      <c r="Y119" s="662"/>
      <c r="Z119" s="663"/>
      <c r="AA119" s="170"/>
      <c r="AB119" s="259"/>
      <c r="AC119" s="161"/>
      <c r="AD119" s="661" t="s">
        <v>493</v>
      </c>
      <c r="AE119" s="662"/>
      <c r="AF119" s="662"/>
      <c r="AG119" s="663"/>
      <c r="AH119" s="170"/>
      <c r="AI119" s="259"/>
      <c r="AJ119" s="161"/>
      <c r="AK119" s="661" t="s">
        <v>493</v>
      </c>
      <c r="AL119" s="662"/>
      <c r="AM119" s="662"/>
      <c r="AN119" s="663"/>
      <c r="AO119" s="170"/>
      <c r="AP119" s="259"/>
    </row>
    <row r="120" spans="1:42" ht="36" hidden="1" customHeight="1" outlineLevel="1" thickBot="1" x14ac:dyDescent="0.3">
      <c r="A120" s="161"/>
      <c r="B120" s="182" t="s">
        <v>494</v>
      </c>
      <c r="C120" s="487" t="s">
        <v>495</v>
      </c>
      <c r="D120" s="676"/>
      <c r="E120" s="261" t="s">
        <v>467</v>
      </c>
      <c r="F120" s="170"/>
      <c r="G120" s="259"/>
      <c r="H120" s="161"/>
      <c r="I120" s="182" t="s">
        <v>494</v>
      </c>
      <c r="J120" s="487" t="s">
        <v>495</v>
      </c>
      <c r="K120" s="676"/>
      <c r="L120" s="261" t="s">
        <v>467</v>
      </c>
      <c r="M120" s="170"/>
      <c r="N120" s="259"/>
      <c r="O120" s="161"/>
      <c r="P120" s="182" t="s">
        <v>494</v>
      </c>
      <c r="Q120" s="487" t="s">
        <v>495</v>
      </c>
      <c r="R120" s="676"/>
      <c r="S120" s="261" t="s">
        <v>467</v>
      </c>
      <c r="T120" s="170"/>
      <c r="U120" s="259"/>
      <c r="V120" s="161"/>
      <c r="W120" s="182" t="s">
        <v>494</v>
      </c>
      <c r="X120" s="487" t="s">
        <v>495</v>
      </c>
      <c r="Y120" s="676"/>
      <c r="Z120" s="261" t="s">
        <v>467</v>
      </c>
      <c r="AA120" s="170"/>
      <c r="AB120" s="259"/>
      <c r="AC120" s="161"/>
      <c r="AD120" s="182" t="s">
        <v>494</v>
      </c>
      <c r="AE120" s="487" t="s">
        <v>495</v>
      </c>
      <c r="AF120" s="676"/>
      <c r="AG120" s="261" t="s">
        <v>467</v>
      </c>
      <c r="AH120" s="170"/>
      <c r="AI120" s="259"/>
      <c r="AJ120" s="161"/>
      <c r="AK120" s="182" t="s">
        <v>494</v>
      </c>
      <c r="AL120" s="487" t="s">
        <v>495</v>
      </c>
      <c r="AM120" s="676"/>
      <c r="AN120" s="261" t="s">
        <v>467</v>
      </c>
      <c r="AO120" s="170"/>
      <c r="AP120" s="259"/>
    </row>
    <row r="121" spans="1:42" ht="23.25" hidden="1" customHeight="1" outlineLevel="1" thickBot="1" x14ac:dyDescent="0.25">
      <c r="A121" s="161"/>
      <c r="B121" s="173" t="s">
        <v>469</v>
      </c>
      <c r="C121" s="664" t="s">
        <v>496</v>
      </c>
      <c r="D121" s="665"/>
      <c r="E121" s="164" t="s">
        <v>509</v>
      </c>
      <c r="F121" s="172">
        <f>IF(E121="X",2,"")</f>
        <v>2</v>
      </c>
      <c r="G121" s="259"/>
      <c r="H121" s="161"/>
      <c r="I121" s="173" t="s">
        <v>469</v>
      </c>
      <c r="J121" s="664" t="s">
        <v>496</v>
      </c>
      <c r="K121" s="665"/>
      <c r="L121" s="164" t="s">
        <v>509</v>
      </c>
      <c r="M121" s="172">
        <f>IF(L121="X",2,"")</f>
        <v>2</v>
      </c>
      <c r="N121" s="259"/>
      <c r="O121" s="161"/>
      <c r="P121" s="173" t="s">
        <v>469</v>
      </c>
      <c r="Q121" s="664" t="s">
        <v>496</v>
      </c>
      <c r="R121" s="665"/>
      <c r="S121" s="164" t="s">
        <v>509</v>
      </c>
      <c r="T121" s="172">
        <f>IF(S121="X",2,"")</f>
        <v>2</v>
      </c>
      <c r="U121" s="259"/>
      <c r="V121" s="161"/>
      <c r="W121" s="173" t="s">
        <v>469</v>
      </c>
      <c r="X121" s="664" t="s">
        <v>496</v>
      </c>
      <c r="Y121" s="665"/>
      <c r="Z121" s="164" t="s">
        <v>509</v>
      </c>
      <c r="AA121" s="172">
        <f>IF(Z121="X",2,"")</f>
        <v>2</v>
      </c>
      <c r="AB121" s="259"/>
      <c r="AC121" s="161"/>
      <c r="AD121" s="173" t="s">
        <v>469</v>
      </c>
      <c r="AE121" s="664" t="s">
        <v>496</v>
      </c>
      <c r="AF121" s="665"/>
      <c r="AG121" s="164"/>
      <c r="AH121" s="172" t="str">
        <f>IF(AG121="X",2,"")</f>
        <v/>
      </c>
      <c r="AI121" s="259"/>
      <c r="AJ121" s="161"/>
      <c r="AK121" s="173" t="s">
        <v>469</v>
      </c>
      <c r="AL121" s="664" t="s">
        <v>496</v>
      </c>
      <c r="AM121" s="665"/>
      <c r="AN121" s="164"/>
      <c r="AO121" s="172" t="str">
        <f>IF(AN121="X",2,"")</f>
        <v/>
      </c>
      <c r="AP121" s="259"/>
    </row>
    <row r="122" spans="1:42" ht="23.25" hidden="1" customHeight="1" outlineLevel="1" thickBot="1" x14ac:dyDescent="0.25">
      <c r="A122" s="161"/>
      <c r="B122" s="174" t="s">
        <v>470</v>
      </c>
      <c r="C122" s="664" t="s">
        <v>497</v>
      </c>
      <c r="D122" s="665"/>
      <c r="E122" s="164"/>
      <c r="F122" s="172" t="str">
        <f>IF(E122="X",1,"")</f>
        <v/>
      </c>
      <c r="G122" s="259"/>
      <c r="H122" s="161"/>
      <c r="I122" s="174" t="s">
        <v>470</v>
      </c>
      <c r="J122" s="664" t="s">
        <v>497</v>
      </c>
      <c r="K122" s="665"/>
      <c r="L122" s="164"/>
      <c r="M122" s="172" t="str">
        <f>IF(L122="X",1,"")</f>
        <v/>
      </c>
      <c r="N122" s="259"/>
      <c r="O122" s="161"/>
      <c r="P122" s="174" t="s">
        <v>470</v>
      </c>
      <c r="Q122" s="664" t="s">
        <v>497</v>
      </c>
      <c r="R122" s="665"/>
      <c r="S122" s="164"/>
      <c r="T122" s="172" t="str">
        <f>IF(S122="X",1,"")</f>
        <v/>
      </c>
      <c r="U122" s="259"/>
      <c r="V122" s="161"/>
      <c r="W122" s="174" t="s">
        <v>470</v>
      </c>
      <c r="X122" s="664" t="s">
        <v>497</v>
      </c>
      <c r="Y122" s="665"/>
      <c r="Z122" s="164"/>
      <c r="AA122" s="172" t="str">
        <f>IF(Z122="X",1,"")</f>
        <v/>
      </c>
      <c r="AB122" s="259"/>
      <c r="AC122" s="161"/>
      <c r="AD122" s="174" t="s">
        <v>470</v>
      </c>
      <c r="AE122" s="664" t="s">
        <v>497</v>
      </c>
      <c r="AF122" s="665"/>
      <c r="AG122" s="164"/>
      <c r="AH122" s="172" t="str">
        <f>IF(AG122="X",1,"")</f>
        <v/>
      </c>
      <c r="AI122" s="259"/>
      <c r="AJ122" s="161"/>
      <c r="AK122" s="174" t="s">
        <v>470</v>
      </c>
      <c r="AL122" s="664" t="s">
        <v>497</v>
      </c>
      <c r="AM122" s="665"/>
      <c r="AN122" s="164"/>
      <c r="AO122" s="172" t="str">
        <f>IF(AN122="X",1,"")</f>
        <v/>
      </c>
      <c r="AP122" s="259"/>
    </row>
    <row r="123" spans="1:42" ht="23.25" hidden="1" customHeight="1" outlineLevel="1" thickBot="1" x14ac:dyDescent="0.25">
      <c r="A123" s="158"/>
      <c r="B123" s="175" t="s">
        <v>503</v>
      </c>
      <c r="C123" s="664" t="s">
        <v>498</v>
      </c>
      <c r="D123" s="665"/>
      <c r="E123" s="164"/>
      <c r="F123" s="172" t="str">
        <f>IF(E123="X",0.1,"")</f>
        <v/>
      </c>
      <c r="G123" s="259"/>
      <c r="H123" s="158"/>
      <c r="I123" s="175" t="s">
        <v>503</v>
      </c>
      <c r="J123" s="664" t="s">
        <v>498</v>
      </c>
      <c r="K123" s="665"/>
      <c r="L123" s="164"/>
      <c r="M123" s="172" t="str">
        <f>IF(L123="X",0.1,"")</f>
        <v/>
      </c>
      <c r="N123" s="259"/>
      <c r="O123" s="158"/>
      <c r="P123" s="175" t="s">
        <v>503</v>
      </c>
      <c r="Q123" s="664" t="s">
        <v>498</v>
      </c>
      <c r="R123" s="665"/>
      <c r="S123" s="164"/>
      <c r="T123" s="172" t="str">
        <f>IF(S123="X",0.1,"")</f>
        <v/>
      </c>
      <c r="U123" s="259"/>
      <c r="V123" s="158"/>
      <c r="W123" s="175" t="s">
        <v>503</v>
      </c>
      <c r="X123" s="664" t="s">
        <v>498</v>
      </c>
      <c r="Y123" s="665"/>
      <c r="Z123" s="164"/>
      <c r="AA123" s="172" t="str">
        <f>IF(Z123="X",0.1,"")</f>
        <v/>
      </c>
      <c r="AB123" s="259"/>
      <c r="AC123" s="158"/>
      <c r="AD123" s="175" t="s">
        <v>503</v>
      </c>
      <c r="AE123" s="664" t="s">
        <v>498</v>
      </c>
      <c r="AF123" s="665"/>
      <c r="AG123" s="164"/>
      <c r="AH123" s="172" t="str">
        <f>IF(AG123="X",0.1,"")</f>
        <v/>
      </c>
      <c r="AI123" s="259"/>
      <c r="AJ123" s="158"/>
      <c r="AK123" s="175" t="s">
        <v>503</v>
      </c>
      <c r="AL123" s="664" t="s">
        <v>498</v>
      </c>
      <c r="AM123" s="665"/>
      <c r="AN123" s="164"/>
      <c r="AO123" s="172" t="str">
        <f>IF(AN123="X",0.1,"")</f>
        <v/>
      </c>
      <c r="AP123" s="259"/>
    </row>
    <row r="124" spans="1:42" ht="23.25" hidden="1" customHeight="1" outlineLevel="1" thickBot="1" x14ac:dyDescent="0.25">
      <c r="A124" s="157"/>
      <c r="B124" s="566" t="s">
        <v>505</v>
      </c>
      <c r="C124" s="568"/>
      <c r="D124" s="566" t="str">
        <f>IF(F124=2,"FUERTE",IF(F124=1,"MODERADO",IF(F124=0.1,"DÉBIL","")))</f>
        <v>FUERTE</v>
      </c>
      <c r="E124" s="568"/>
      <c r="F124" s="172">
        <f>SUM(F121:F123)</f>
        <v>2</v>
      </c>
      <c r="G124" s="259"/>
      <c r="H124" s="157"/>
      <c r="I124" s="566" t="s">
        <v>505</v>
      </c>
      <c r="J124" s="568"/>
      <c r="K124" s="566" t="str">
        <f>IF(M124=2,"FUERTE",IF(M124=1,"MODERADO",IF(M124=0.1,"DÉBIL","")))</f>
        <v>FUERTE</v>
      </c>
      <c r="L124" s="568"/>
      <c r="M124" s="172">
        <f>SUM(M121:M123)</f>
        <v>2</v>
      </c>
      <c r="N124" s="259"/>
      <c r="O124" s="157"/>
      <c r="P124" s="566" t="s">
        <v>505</v>
      </c>
      <c r="Q124" s="568"/>
      <c r="R124" s="566" t="str">
        <f>IF(T124=2,"FUERTE",IF(T124=1,"MODERADO",IF(T124=0.1,"DÉBIL","")))</f>
        <v>FUERTE</v>
      </c>
      <c r="S124" s="568"/>
      <c r="T124" s="172">
        <f>SUM(T121:T123)</f>
        <v>2</v>
      </c>
      <c r="U124" s="259"/>
      <c r="V124" s="157"/>
      <c r="W124" s="566" t="s">
        <v>505</v>
      </c>
      <c r="X124" s="568"/>
      <c r="Y124" s="566" t="str">
        <f>IF(AA124=2,"FUERTE",IF(AA124=1,"MODERADO",IF(AA124=0.1,"DÉBIL","")))</f>
        <v>FUERTE</v>
      </c>
      <c r="Z124" s="568"/>
      <c r="AA124" s="172">
        <f>SUM(AA121:AA123)</f>
        <v>2</v>
      </c>
      <c r="AB124" s="259"/>
      <c r="AC124" s="157"/>
      <c r="AD124" s="566" t="s">
        <v>505</v>
      </c>
      <c r="AE124" s="568"/>
      <c r="AF124" s="566" t="str">
        <f>IF(AH124=2,"FUERTE",IF(AH124=1,"MODERADO",IF(AH124=0.1,"DÉBIL","")))</f>
        <v/>
      </c>
      <c r="AG124" s="568"/>
      <c r="AH124" s="172">
        <f>SUM(AH121:AH123)</f>
        <v>0</v>
      </c>
      <c r="AI124" s="259"/>
      <c r="AJ124" s="157"/>
      <c r="AK124" s="566" t="s">
        <v>505</v>
      </c>
      <c r="AL124" s="568"/>
      <c r="AM124" s="566" t="str">
        <f>IF(AO124=2,"FUERTE",IF(AO124=1,"MODERADO",IF(AO124=0.1,"DÉBIL","")))</f>
        <v/>
      </c>
      <c r="AN124" s="568"/>
      <c r="AO124" s="172">
        <f>SUM(AO121:AO123)</f>
        <v>0</v>
      </c>
      <c r="AP124" s="259"/>
    </row>
    <row r="125" spans="1:42" ht="37.5" hidden="1" customHeight="1" outlineLevel="1" thickBot="1" x14ac:dyDescent="0.25">
      <c r="A125" s="158"/>
      <c r="B125" s="165"/>
      <c r="C125" s="165"/>
      <c r="D125" s="165"/>
      <c r="E125" s="165"/>
      <c r="F125" s="171"/>
      <c r="G125" s="259"/>
      <c r="H125" s="158"/>
      <c r="I125" s="165"/>
      <c r="J125" s="165"/>
      <c r="K125" s="165"/>
      <c r="L125" s="165"/>
      <c r="M125" s="171"/>
      <c r="N125" s="259"/>
      <c r="O125" s="158"/>
      <c r="P125" s="165"/>
      <c r="Q125" s="165"/>
      <c r="R125" s="165"/>
      <c r="S125" s="165"/>
      <c r="T125" s="171"/>
      <c r="U125" s="259"/>
      <c r="V125" s="158"/>
      <c r="W125" s="165"/>
      <c r="X125" s="165"/>
      <c r="Y125" s="165"/>
      <c r="Z125" s="165"/>
      <c r="AA125" s="171"/>
      <c r="AB125" s="259"/>
      <c r="AC125" s="158"/>
      <c r="AD125" s="165"/>
      <c r="AE125" s="165"/>
      <c r="AF125" s="165"/>
      <c r="AG125" s="165"/>
      <c r="AH125" s="171"/>
      <c r="AI125" s="259"/>
      <c r="AJ125" s="158"/>
      <c r="AK125" s="165"/>
      <c r="AL125" s="165"/>
      <c r="AM125" s="165"/>
      <c r="AN125" s="165"/>
      <c r="AO125" s="171"/>
      <c r="AP125" s="259"/>
    </row>
    <row r="126" spans="1:42" ht="16.5" hidden="1" outlineLevel="1" thickBot="1" x14ac:dyDescent="0.25">
      <c r="A126" s="161"/>
      <c r="B126" s="661" t="s">
        <v>499</v>
      </c>
      <c r="C126" s="662"/>
      <c r="D126" s="662"/>
      <c r="E126" s="663"/>
      <c r="F126" s="170"/>
      <c r="G126" s="259"/>
      <c r="H126" s="161"/>
      <c r="I126" s="661" t="s">
        <v>499</v>
      </c>
      <c r="J126" s="662"/>
      <c r="K126" s="662"/>
      <c r="L126" s="663"/>
      <c r="M126" s="170"/>
      <c r="N126" s="259"/>
      <c r="O126" s="161"/>
      <c r="P126" s="661" t="s">
        <v>499</v>
      </c>
      <c r="Q126" s="662"/>
      <c r="R126" s="662"/>
      <c r="S126" s="663"/>
      <c r="T126" s="170"/>
      <c r="U126" s="259"/>
      <c r="V126" s="161"/>
      <c r="W126" s="661" t="s">
        <v>499</v>
      </c>
      <c r="X126" s="662"/>
      <c r="Y126" s="662"/>
      <c r="Z126" s="663"/>
      <c r="AA126" s="170"/>
      <c r="AB126" s="259"/>
      <c r="AC126" s="161"/>
      <c r="AD126" s="661" t="s">
        <v>499</v>
      </c>
      <c r="AE126" s="662"/>
      <c r="AF126" s="662"/>
      <c r="AG126" s="663"/>
      <c r="AH126" s="170"/>
      <c r="AI126" s="259"/>
      <c r="AJ126" s="161"/>
      <c r="AK126" s="661" t="s">
        <v>499</v>
      </c>
      <c r="AL126" s="662"/>
      <c r="AM126" s="662"/>
      <c r="AN126" s="663"/>
      <c r="AO126" s="170"/>
      <c r="AP126" s="259"/>
    </row>
    <row r="127" spans="1:42" ht="76.5" hidden="1" customHeight="1" outlineLevel="1" thickBot="1" x14ac:dyDescent="0.25">
      <c r="A127" s="161"/>
      <c r="B127" s="181" t="s">
        <v>500</v>
      </c>
      <c r="C127" s="181" t="s">
        <v>504</v>
      </c>
      <c r="D127" s="181" t="s">
        <v>501</v>
      </c>
      <c r="E127" s="181" t="s">
        <v>502</v>
      </c>
      <c r="F127" s="170"/>
      <c r="G127" s="259"/>
      <c r="H127" s="161"/>
      <c r="I127" s="181" t="s">
        <v>500</v>
      </c>
      <c r="J127" s="181" t="s">
        <v>504</v>
      </c>
      <c r="K127" s="181" t="s">
        <v>501</v>
      </c>
      <c r="L127" s="181" t="s">
        <v>502</v>
      </c>
      <c r="M127" s="170"/>
      <c r="N127" s="259"/>
      <c r="O127" s="161"/>
      <c r="P127" s="181" t="s">
        <v>500</v>
      </c>
      <c r="Q127" s="181" t="s">
        <v>504</v>
      </c>
      <c r="R127" s="181" t="s">
        <v>501</v>
      </c>
      <c r="S127" s="181" t="s">
        <v>502</v>
      </c>
      <c r="T127" s="170"/>
      <c r="U127" s="259"/>
      <c r="V127" s="161"/>
      <c r="W127" s="181" t="s">
        <v>500</v>
      </c>
      <c r="X127" s="181" t="s">
        <v>504</v>
      </c>
      <c r="Y127" s="181" t="s">
        <v>501</v>
      </c>
      <c r="Z127" s="181" t="s">
        <v>502</v>
      </c>
      <c r="AA127" s="170"/>
      <c r="AB127" s="259"/>
      <c r="AC127" s="161"/>
      <c r="AD127" s="181" t="s">
        <v>500</v>
      </c>
      <c r="AE127" s="181" t="s">
        <v>504</v>
      </c>
      <c r="AF127" s="181" t="s">
        <v>501</v>
      </c>
      <c r="AG127" s="181" t="s">
        <v>502</v>
      </c>
      <c r="AH127" s="170"/>
      <c r="AI127" s="259"/>
      <c r="AJ127" s="161"/>
      <c r="AK127" s="181" t="s">
        <v>500</v>
      </c>
      <c r="AL127" s="181" t="s">
        <v>504</v>
      </c>
      <c r="AM127" s="181" t="s">
        <v>501</v>
      </c>
      <c r="AN127" s="181" t="s">
        <v>502</v>
      </c>
      <c r="AO127" s="170"/>
      <c r="AP127" s="259"/>
    </row>
    <row r="128" spans="1:42" ht="24.75" hidden="1" customHeight="1" outlineLevel="1" thickBot="1" x14ac:dyDescent="0.25">
      <c r="A128" s="161"/>
      <c r="B128" s="164" t="str">
        <f>IF(D117=0,"",IF(D117&lt;=85,"DÉBIL",IF(D117&lt;=95,"MODERADO",IF(D117&lt;=100,"FUERTE"))))</f>
        <v>FUERTE</v>
      </c>
      <c r="C128" s="164" t="str">
        <f>D124</f>
        <v>FUERTE</v>
      </c>
      <c r="D128" s="147" t="str">
        <f>IFERROR(IF(D129=0,"DÉBIL",IF(D129&lt;=50,"MODERADO",IF(D129=100,"FUERTE",""))),"")</f>
        <v>FUERTE</v>
      </c>
      <c r="E128" s="164" t="str">
        <f>IF(D128="FUERTE","NO",IF(D128="MODERADO","SI",IF(D128="DÉBIL","SI","")))</f>
        <v>NO</v>
      </c>
      <c r="F128" s="170"/>
      <c r="G128" s="259"/>
      <c r="H128" s="161"/>
      <c r="I128" s="164" t="str">
        <f>IF(K117=0,"",IF(K117&lt;=85,"DÉBIL",IF(K117&lt;=95,"MODERADO",IF(K117&lt;=100,"FUERTE"))))</f>
        <v>FUERTE</v>
      </c>
      <c r="J128" s="164" t="str">
        <f>K124</f>
        <v>FUERTE</v>
      </c>
      <c r="K128" s="147" t="str">
        <f>IFERROR(IF(K129=0,"DÉBIL",IF(K129&lt;=50,"MODERADO",IF(K129=100,"FUERTE",""))),"")</f>
        <v>FUERTE</v>
      </c>
      <c r="L128" s="164" t="str">
        <f>IF(K128="FUERTE","NO",IF(K128="MODERADO","SI",IF(K128="DÉBIL","SI","")))</f>
        <v>NO</v>
      </c>
      <c r="M128" s="170"/>
      <c r="N128" s="259"/>
      <c r="O128" s="161"/>
      <c r="P128" s="164" t="str">
        <f>IF(R117=0,"",IF(R117&lt;=85,"DÉBIL",IF(R117&lt;=95,"MODERADO",IF(R117&lt;=100,"FUERTE"))))</f>
        <v>FUERTE</v>
      </c>
      <c r="Q128" s="164" t="str">
        <f>R124</f>
        <v>FUERTE</v>
      </c>
      <c r="R128" s="147" t="str">
        <f>IFERROR(IF(R129=0,"DÉBIL",IF(R129&lt;=50,"MODERADO",IF(R129=100,"FUERTE",""))),"")</f>
        <v>FUERTE</v>
      </c>
      <c r="S128" s="164" t="str">
        <f>IF(R128="FUERTE","NO",IF(R128="MODERADO","SI",IF(R128="DÉBIL","SI","")))</f>
        <v>NO</v>
      </c>
      <c r="T128" s="170"/>
      <c r="U128" s="259"/>
      <c r="V128" s="161"/>
      <c r="W128" s="164" t="str">
        <f>IF(Y117=0,"",IF(Y117&lt;=85,"DÉBIL",IF(Y117&lt;=95,"MODERADO",IF(Y117&lt;=100,"FUERTE"))))</f>
        <v>FUERTE</v>
      </c>
      <c r="X128" s="164" t="str">
        <f>Y124</f>
        <v>FUERTE</v>
      </c>
      <c r="Y128" s="147" t="str">
        <f>IFERROR(IF(Y129=0,"DÉBIL",IF(Y129&lt;=50,"MODERADO",IF(Y129=100,"FUERTE",""))),"")</f>
        <v>FUERTE</v>
      </c>
      <c r="Z128" s="164" t="str">
        <f>IF(Y128="FUERTE","NO",IF(Y128="MODERADO","SI",IF(Y128="DÉBIL","SI","")))</f>
        <v>NO</v>
      </c>
      <c r="AA128" s="170"/>
      <c r="AB128" s="259"/>
      <c r="AC128" s="161"/>
      <c r="AD128" s="164" t="str">
        <f>IF(AF117=0,"",IF(AF117&lt;=85,"DÉBIL",IF(AF117&lt;=95,"MODERADO",IF(AF117&lt;=100,"FUERTE"))))</f>
        <v/>
      </c>
      <c r="AE128" s="164" t="str">
        <f>AF124</f>
        <v/>
      </c>
      <c r="AF128" s="147" t="str">
        <f>IFERROR(IF(AF129=0,"DÉBIL",IF(AF129&lt;=50,"MODERADO",IF(AF129=100,"FUERTE",""))),"")</f>
        <v/>
      </c>
      <c r="AG128" s="164" t="str">
        <f>IF(AF128="FUERTE","NO",IF(AF128="MODERADO","SI",IF(AF128="DÉBIL","SI","")))</f>
        <v/>
      </c>
      <c r="AH128" s="170"/>
      <c r="AI128" s="259"/>
      <c r="AJ128" s="161"/>
      <c r="AK128" s="164" t="str">
        <f>IF(AM117=0,"",IF(AM117&lt;=85,"DÉBIL",IF(AM117&lt;=95,"MODERADO",IF(AM117&lt;=100,"FUERTE"))))</f>
        <v/>
      </c>
      <c r="AL128" s="164" t="str">
        <f>AM124</f>
        <v/>
      </c>
      <c r="AM128" s="147" t="str">
        <f>IFERROR(IF(AM129=0,"DÉBIL",IF(AM129&lt;=50,"MODERADO",IF(AM129=100,"FUERTE",""))),"")</f>
        <v/>
      </c>
      <c r="AN128" s="164" t="str">
        <f>IF(AM128="FUERTE","NO",IF(AM128="MODERADO","SI",IF(AM128="DÉBIL","SI","")))</f>
        <v/>
      </c>
      <c r="AO128" s="170"/>
      <c r="AP128" s="259"/>
    </row>
    <row r="129" spans="1:42" ht="29.25" hidden="1" customHeight="1" outlineLevel="1" x14ac:dyDescent="0.2">
      <c r="A129" s="161"/>
      <c r="B129" s="254">
        <f>IF(B128="FUERTE",50,IF(B128="MODERADO",25,IF(B128="DÉBIL",0,"")))</f>
        <v>50</v>
      </c>
      <c r="C129" s="254">
        <f>IF(C128="FUERTE",2,IF(C128="MODERADO",1,IF(C128="DÉBIL",0,"")))</f>
        <v>2</v>
      </c>
      <c r="D129" s="254">
        <f>+C129*B129</f>
        <v>100</v>
      </c>
      <c r="E129" s="254"/>
      <c r="F129" s="170"/>
      <c r="G129" s="259"/>
      <c r="H129" s="161"/>
      <c r="I129" s="254">
        <f>IF(I128="FUERTE",50,IF(I128="MODERADO",25,IF(I128="DÉBIL",0,"")))</f>
        <v>50</v>
      </c>
      <c r="J129" s="254">
        <f>IF(J128="FUERTE",2,IF(J128="MODERADO",1,IF(J128="DÉBIL",0,"")))</f>
        <v>2</v>
      </c>
      <c r="K129" s="254">
        <f>+J129*I129</f>
        <v>100</v>
      </c>
      <c r="L129" s="254"/>
      <c r="M129" s="170"/>
      <c r="N129" s="259"/>
      <c r="O129" s="161"/>
      <c r="P129" s="254">
        <f>IF(P128="FUERTE",50,IF(P128="MODERADO",25,IF(P128="DÉBIL",0,"")))</f>
        <v>50</v>
      </c>
      <c r="Q129" s="254">
        <f>IF(Q128="FUERTE",2,IF(Q128="MODERADO",1,IF(Q128="DÉBIL",0,"")))</f>
        <v>2</v>
      </c>
      <c r="R129" s="254">
        <f>+Q129*P129</f>
        <v>100</v>
      </c>
      <c r="S129" s="254"/>
      <c r="T129" s="170"/>
      <c r="U129" s="259"/>
      <c r="V129" s="161"/>
      <c r="W129" s="254">
        <f>IF(W128="FUERTE",50,IF(W128="MODERADO",25,IF(W128="DÉBIL",0,"")))</f>
        <v>50</v>
      </c>
      <c r="X129" s="254">
        <f>IF(X128="FUERTE",2,IF(X128="MODERADO",1,IF(X128="DÉBIL",0,"")))</f>
        <v>2</v>
      </c>
      <c r="Y129" s="254">
        <f>+X129*W129</f>
        <v>100</v>
      </c>
      <c r="Z129" s="254"/>
      <c r="AA129" s="170"/>
      <c r="AB129" s="259"/>
      <c r="AC129" s="161"/>
      <c r="AD129" s="254" t="str">
        <f>IF(AD128="FUERTE",50,IF(AD128="MODERADO",25,IF(AD128="DÉBIL",0,"")))</f>
        <v/>
      </c>
      <c r="AE129" s="254" t="str">
        <f>IF(AE128="FUERTE",2,IF(AE128="MODERADO",1,IF(AE128="DÉBIL",0,"")))</f>
        <v/>
      </c>
      <c r="AF129" s="254" t="e">
        <f>+AE129*AD129</f>
        <v>#VALUE!</v>
      </c>
      <c r="AG129" s="254"/>
      <c r="AH129" s="170"/>
      <c r="AI129" s="259"/>
      <c r="AJ129" s="161"/>
      <c r="AK129" s="254" t="str">
        <f>IF(AK128="FUERTE",50,IF(AK128="MODERADO",25,IF(AK128="DÉBIL",0,"")))</f>
        <v/>
      </c>
      <c r="AL129" s="254" t="str">
        <f>IF(AL128="FUERTE",2,IF(AL128="MODERADO",1,IF(AL128="DÉBIL",0,"")))</f>
        <v/>
      </c>
      <c r="AM129" s="254" t="e">
        <f>+AL129*AK129</f>
        <v>#VALUE!</v>
      </c>
      <c r="AN129" s="254"/>
      <c r="AO129" s="170"/>
      <c r="AP129" s="259"/>
    </row>
    <row r="130" spans="1:42" ht="20.25" collapsed="1" x14ac:dyDescent="0.3">
      <c r="A130" s="626" t="s">
        <v>431</v>
      </c>
      <c r="B130" s="627"/>
      <c r="C130" s="627"/>
      <c r="D130" s="627"/>
      <c r="E130" s="627"/>
      <c r="F130" s="628"/>
      <c r="G130" s="258"/>
      <c r="H130" s="626" t="s">
        <v>431</v>
      </c>
      <c r="I130" s="627"/>
      <c r="J130" s="627"/>
      <c r="K130" s="627"/>
      <c r="L130" s="627"/>
      <c r="M130" s="628"/>
      <c r="N130" s="258"/>
      <c r="O130" s="626" t="s">
        <v>431</v>
      </c>
      <c r="P130" s="627"/>
      <c r="Q130" s="627"/>
      <c r="R130" s="627"/>
      <c r="S130" s="627"/>
      <c r="T130" s="628"/>
      <c r="U130" s="258"/>
      <c r="V130" s="626" t="s">
        <v>431</v>
      </c>
      <c r="W130" s="627"/>
      <c r="X130" s="627"/>
      <c r="Y130" s="627"/>
      <c r="Z130" s="627"/>
      <c r="AA130" s="628"/>
      <c r="AB130" s="258"/>
      <c r="AC130" s="626" t="s">
        <v>431</v>
      </c>
      <c r="AD130" s="627"/>
      <c r="AE130" s="627"/>
      <c r="AF130" s="627"/>
      <c r="AG130" s="627"/>
      <c r="AH130" s="628"/>
      <c r="AI130" s="258"/>
      <c r="AJ130" s="626" t="s">
        <v>431</v>
      </c>
      <c r="AK130" s="627"/>
      <c r="AL130" s="627"/>
      <c r="AM130" s="627"/>
      <c r="AN130" s="627"/>
      <c r="AO130" s="628"/>
      <c r="AP130" s="258"/>
    </row>
    <row r="131" spans="1:42" ht="30" hidden="1" customHeight="1" outlineLevel="1" thickBot="1" x14ac:dyDescent="0.25">
      <c r="A131" s="158"/>
      <c r="B131" s="156"/>
      <c r="C131" s="156"/>
      <c r="D131" s="156"/>
      <c r="E131" s="156"/>
      <c r="F131" s="171"/>
      <c r="G131" s="259"/>
      <c r="H131" s="158"/>
      <c r="I131" s="156"/>
      <c r="J131" s="156"/>
      <c r="K131" s="156"/>
      <c r="L131" s="156"/>
      <c r="M131" s="171"/>
      <c r="N131" s="259"/>
      <c r="O131" s="158"/>
      <c r="P131" s="156"/>
      <c r="Q131" s="156"/>
      <c r="R131" s="156"/>
      <c r="S131" s="156"/>
      <c r="T131" s="171"/>
      <c r="U131" s="259"/>
      <c r="V131" s="158"/>
      <c r="W131" s="156"/>
      <c r="X131" s="156"/>
      <c r="Y131" s="156"/>
      <c r="Z131" s="156"/>
      <c r="AA131" s="171"/>
      <c r="AB131" s="259"/>
      <c r="AC131" s="158"/>
      <c r="AD131" s="156"/>
      <c r="AE131" s="156"/>
      <c r="AF131" s="156"/>
      <c r="AG131" s="156"/>
      <c r="AH131" s="171"/>
      <c r="AI131" s="259"/>
      <c r="AJ131" s="158"/>
      <c r="AK131" s="156"/>
      <c r="AL131" s="156"/>
      <c r="AM131" s="156"/>
      <c r="AN131" s="156"/>
      <c r="AO131" s="171"/>
      <c r="AP131" s="259"/>
    </row>
    <row r="132" spans="1:42" ht="42" hidden="1" customHeight="1" outlineLevel="1" thickBot="1" x14ac:dyDescent="0.25">
      <c r="A132" s="161"/>
      <c r="B132" s="176" t="s">
        <v>431</v>
      </c>
      <c r="C132" s="607" t="str">
        <f>'MRC CONTRATACIÓN - COVID19'!$D22</f>
        <v>Posibilidad de recibir o solicitar cualquier dádiva o beneficio a nombre propio o de terceros con el fin de celebrar contratos  ficticios y/o vinculados con actividades ilícitas.</v>
      </c>
      <c r="D132" s="608"/>
      <c r="E132" s="609"/>
      <c r="F132" s="170"/>
      <c r="G132" s="259"/>
      <c r="H132" s="161"/>
      <c r="I132" s="176" t="s">
        <v>431</v>
      </c>
      <c r="J132" s="607" t="str">
        <f>$C132</f>
        <v>Posibilidad de recibir o solicitar cualquier dádiva o beneficio a nombre propio o de terceros con el fin de celebrar contratos  ficticios y/o vinculados con actividades ilícitas.</v>
      </c>
      <c r="K132" s="608"/>
      <c r="L132" s="609"/>
      <c r="M132" s="170"/>
      <c r="N132" s="259"/>
      <c r="O132" s="161"/>
      <c r="P132" s="176" t="s">
        <v>431</v>
      </c>
      <c r="Q132" s="607" t="str">
        <f>$C132</f>
        <v>Posibilidad de recibir o solicitar cualquier dádiva o beneficio a nombre propio o de terceros con el fin de celebrar contratos  ficticios y/o vinculados con actividades ilícitas.</v>
      </c>
      <c r="R132" s="608"/>
      <c r="S132" s="609"/>
      <c r="T132" s="170"/>
      <c r="U132" s="259"/>
      <c r="V132" s="161"/>
      <c r="W132" s="176" t="s">
        <v>431</v>
      </c>
      <c r="X132" s="607" t="str">
        <f>$C132</f>
        <v>Posibilidad de recibir o solicitar cualquier dádiva o beneficio a nombre propio o de terceros con el fin de celebrar contratos  ficticios y/o vinculados con actividades ilícitas.</v>
      </c>
      <c r="Y132" s="608"/>
      <c r="Z132" s="609"/>
      <c r="AA132" s="170"/>
      <c r="AB132" s="259"/>
      <c r="AC132" s="161"/>
      <c r="AD132" s="176" t="s">
        <v>431</v>
      </c>
      <c r="AE132" s="607" t="str">
        <f>$C132</f>
        <v>Posibilidad de recibir o solicitar cualquier dádiva o beneficio a nombre propio o de terceros con el fin de celebrar contratos  ficticios y/o vinculados con actividades ilícitas.</v>
      </c>
      <c r="AF132" s="608"/>
      <c r="AG132" s="609"/>
      <c r="AH132" s="170"/>
      <c r="AI132" s="259"/>
      <c r="AJ132" s="161"/>
      <c r="AK132" s="176" t="s">
        <v>431</v>
      </c>
      <c r="AL132" s="607" t="str">
        <f>$C132</f>
        <v>Posibilidad de recibir o solicitar cualquier dádiva o beneficio a nombre propio o de terceros con el fin de celebrar contratos  ficticios y/o vinculados con actividades ilícitas.</v>
      </c>
      <c r="AM132" s="608"/>
      <c r="AN132" s="609"/>
      <c r="AO132" s="170"/>
      <c r="AP132" s="259"/>
    </row>
    <row r="133" spans="1:42" ht="207.75" hidden="1" customHeight="1" outlineLevel="1" thickBot="1" x14ac:dyDescent="0.25">
      <c r="A133" s="161"/>
      <c r="B133" s="177" t="s">
        <v>479</v>
      </c>
      <c r="C133" s="666" t="str">
        <f>'MRC CONTRATACIÓN - COVID19'!$N22</f>
        <v>En la etapa de evaluación de ofertas, el profesional del Grupo de Contratación verifica que el (los) oferente(s) (persona natural o jurídica, su representante legal y socios) no estén incluidos en las listas vinculantes y restrictivas que consulta la Entidad (ej.: revise las bases de datos de Contraloría, Procuraduría y Policía Nacional, lista de Control de Ingreso de Bienes Extranjeros, SARLAFT, OFAC y de Naciones Unidas). En caso de aparecer registrado en una lista vinculante o en una restrictiva que conlleve una inhabilidad para contratar, se debe considerar esta situación como causal de rechazo de la oferta y el FNA se abstendrá de formalizar cualquier relación contractual con este(os). Así mismo, la dependencia o grupo encargado de la contratación del FNA procederá a reportarlo al Oficial de Cumplimiento en los términos establecidos en el procedimiento que corresponda.</v>
      </c>
      <c r="D133" s="667"/>
      <c r="E133" s="668"/>
      <c r="F133" s="170"/>
      <c r="G133" s="259"/>
      <c r="H133" s="161"/>
      <c r="I133" s="177" t="s">
        <v>564</v>
      </c>
      <c r="J133" s="666" t="str">
        <f>'MRC CONTRATACIÓN - COVID19'!$N23</f>
        <v>Siempre que se vaya a adelantar un proceso de contratación, los responsables de la contratación en el FNA  tendrán en cuenta el régimen de inhabilidades e incompatibilidades previsto en la Constitución y la Ley, y los conflictos de interés previstos en la Ley o los que se fijen en las Reglas de Participación, así como lo previsto en los procedimientos y Manuales de identificación de terceros y control y prevención del lavado de activos y la financiación del terrorismo. En caso de detectar una situación contraria a éstas disposiciones, deberá proceder de conformidad con dichas normas y dejar el registro respectivo.</v>
      </c>
      <c r="K133" s="667"/>
      <c r="L133" s="668"/>
      <c r="M133" s="170"/>
      <c r="N133" s="259"/>
      <c r="O133" s="161"/>
      <c r="P133" s="177" t="s">
        <v>565</v>
      </c>
      <c r="Q133" s="666" t="str">
        <f>'MRC CONTRATACIÓN - COVID19'!$N24</f>
        <v>Revisión de beneficiarios finales en listas y bases de datos.
En la etapa de evaluación de ofertas, el profesional del Grupo de Contratación verifica que el (los) oferente(s) (persona natural o jurídica, su representante legal y socios) no estén incluidos en las listas vinculantes y restrictivas que consulta la Entidad (ej.: revise las bases de datos de Contraloría, Procuraduría y Policía Nacional, lista de Control de Ingreso de Bienes Extranjeros, SARLAFT, OFAC y de Naciones Unidas). En caso de aparecer registrado en una lista vinculante o en una restrictiva que conlleve una inhabilidad para contratar, se debe considerar esta situación como causal de rechazo de la oferta y el FNA se abstendrá de formalizar cualquier relación contractual con este(os). Así mismo, la dependencia o grupo encargado de la contratación del FNA procederá a reportarlo al Oficial de Cumplimiento en los términos establecidos en el procedimiento que corresponda.</v>
      </c>
      <c r="R133" s="667"/>
      <c r="S133" s="668"/>
      <c r="T133" s="170"/>
      <c r="U133" s="259"/>
      <c r="V133" s="161"/>
      <c r="W133" s="177" t="s">
        <v>566</v>
      </c>
      <c r="X133" s="666" t="str">
        <f>'MRC CONTRATACIÓN - COVID19'!$N25</f>
        <v xml:space="preserve">El profesional del Grupo SARLAFT realiza el monitoreo de medios de las personas naturales y/o jurídicas con quienes se pretende contratar, a través de la herramienta RISK y se informa el resultado de la revisión al Grupo de Contratación, en caso de que se identifique relación del oferente con LAFT , el Grupo SARLAFT emite concepto de no viabilidad de continuar con el proceso de contratación. Así mismo informa cualquier otro tipo de alerta que se genere en el citado monitoreo. </v>
      </c>
      <c r="Y133" s="667"/>
      <c r="Z133" s="668"/>
      <c r="AA133" s="170"/>
      <c r="AB133" s="259"/>
      <c r="AC133" s="161"/>
      <c r="AD133" s="177" t="s">
        <v>616</v>
      </c>
      <c r="AE133" s="666">
        <f>'MRC CONTRATACIÓN - COVID19'!$F104</f>
        <v>0</v>
      </c>
      <c r="AF133" s="667"/>
      <c r="AG133" s="668"/>
      <c r="AH133" s="170"/>
      <c r="AI133" s="259"/>
      <c r="AJ133" s="161"/>
      <c r="AK133" s="177" t="s">
        <v>617</v>
      </c>
      <c r="AL133" s="666">
        <f>'MRC CONTRATACIÓN - COVID19'!$F104</f>
        <v>0</v>
      </c>
      <c r="AM133" s="667"/>
      <c r="AN133" s="668"/>
      <c r="AO133" s="170"/>
      <c r="AP133" s="259"/>
    </row>
    <row r="134" spans="1:42" ht="24" hidden="1" customHeight="1" outlineLevel="1" thickBot="1" x14ac:dyDescent="0.25">
      <c r="A134" s="161"/>
      <c r="B134" s="178" t="s">
        <v>618</v>
      </c>
      <c r="C134" s="666" t="s">
        <v>627</v>
      </c>
      <c r="D134" s="667"/>
      <c r="E134" s="668"/>
      <c r="F134" s="170"/>
      <c r="G134" s="259"/>
      <c r="H134" s="161"/>
      <c r="I134" s="178" t="s">
        <v>618</v>
      </c>
      <c r="J134" s="666" t="s">
        <v>627</v>
      </c>
      <c r="K134" s="667"/>
      <c r="L134" s="668"/>
      <c r="M134" s="170"/>
      <c r="N134" s="259"/>
      <c r="O134" s="161"/>
      <c r="P134" s="178" t="s">
        <v>618</v>
      </c>
      <c r="Q134" s="666" t="s">
        <v>627</v>
      </c>
      <c r="R134" s="667"/>
      <c r="S134" s="668"/>
      <c r="T134" s="170"/>
      <c r="U134" s="259"/>
      <c r="V134" s="161"/>
      <c r="W134" s="178" t="s">
        <v>618</v>
      </c>
      <c r="X134" s="666" t="s">
        <v>627</v>
      </c>
      <c r="Y134" s="667"/>
      <c r="Z134" s="668"/>
      <c r="AA134" s="170"/>
      <c r="AB134" s="259"/>
      <c r="AC134" s="161"/>
      <c r="AD134" s="178" t="s">
        <v>618</v>
      </c>
      <c r="AE134" s="666"/>
      <c r="AF134" s="667"/>
      <c r="AG134" s="668"/>
      <c r="AH134" s="170"/>
      <c r="AI134" s="259"/>
      <c r="AJ134" s="161"/>
      <c r="AK134" s="178" t="s">
        <v>618</v>
      </c>
      <c r="AL134" s="666"/>
      <c r="AM134" s="667"/>
      <c r="AN134" s="668"/>
      <c r="AO134" s="170"/>
      <c r="AP134" s="259"/>
    </row>
    <row r="135" spans="1:42" ht="27.75" hidden="1" customHeight="1" outlineLevel="1" thickBot="1" x14ac:dyDescent="0.25">
      <c r="A135" s="161"/>
      <c r="B135" s="178" t="s">
        <v>628</v>
      </c>
      <c r="C135" s="666" t="s">
        <v>614</v>
      </c>
      <c r="D135" s="667"/>
      <c r="E135" s="668"/>
      <c r="F135" s="170"/>
      <c r="G135" s="259"/>
      <c r="H135" s="161"/>
      <c r="I135" s="178" t="s">
        <v>628</v>
      </c>
      <c r="J135" s="666" t="s">
        <v>614</v>
      </c>
      <c r="K135" s="667"/>
      <c r="L135" s="668"/>
      <c r="M135" s="170"/>
      <c r="N135" s="259"/>
      <c r="O135" s="161"/>
      <c r="P135" s="178" t="s">
        <v>628</v>
      </c>
      <c r="Q135" s="666" t="s">
        <v>614</v>
      </c>
      <c r="R135" s="667"/>
      <c r="S135" s="668"/>
      <c r="T135" s="170"/>
      <c r="U135" s="259"/>
      <c r="V135" s="161"/>
      <c r="W135" s="178" t="s">
        <v>628</v>
      </c>
      <c r="X135" s="666" t="s">
        <v>634</v>
      </c>
      <c r="Y135" s="667"/>
      <c r="Z135" s="668"/>
      <c r="AA135" s="170"/>
      <c r="AB135" s="259"/>
      <c r="AC135" s="161"/>
      <c r="AD135" s="178" t="s">
        <v>628</v>
      </c>
      <c r="AE135" s="666"/>
      <c r="AF135" s="667"/>
      <c r="AG135" s="668"/>
      <c r="AH135" s="170"/>
      <c r="AI135" s="259"/>
      <c r="AJ135" s="161"/>
      <c r="AK135" s="178" t="s">
        <v>628</v>
      </c>
      <c r="AL135" s="666"/>
      <c r="AM135" s="667"/>
      <c r="AN135" s="668"/>
      <c r="AO135" s="170"/>
      <c r="AP135" s="259"/>
    </row>
    <row r="136" spans="1:42" ht="16.5" hidden="1" outlineLevel="1" thickBot="1" x14ac:dyDescent="0.25">
      <c r="A136" s="161"/>
      <c r="B136" s="179" t="s">
        <v>619</v>
      </c>
      <c r="C136" s="666"/>
      <c r="D136" s="667"/>
      <c r="E136" s="668"/>
      <c r="F136" s="170"/>
      <c r="G136" s="259"/>
      <c r="H136" s="161"/>
      <c r="I136" s="179" t="s">
        <v>619</v>
      </c>
      <c r="J136" s="666" t="s">
        <v>602</v>
      </c>
      <c r="K136" s="667"/>
      <c r="L136" s="668"/>
      <c r="M136" s="170"/>
      <c r="N136" s="259"/>
      <c r="O136" s="161"/>
      <c r="P136" s="179" t="s">
        <v>619</v>
      </c>
      <c r="Q136" s="666" t="s">
        <v>602</v>
      </c>
      <c r="R136" s="667"/>
      <c r="S136" s="668"/>
      <c r="T136" s="170"/>
      <c r="U136" s="259"/>
      <c r="V136" s="161"/>
      <c r="W136" s="179" t="s">
        <v>619</v>
      </c>
      <c r="X136" s="666" t="s">
        <v>602</v>
      </c>
      <c r="Y136" s="667"/>
      <c r="Z136" s="668"/>
      <c r="AA136" s="170"/>
      <c r="AB136" s="259"/>
      <c r="AC136" s="161"/>
      <c r="AD136" s="179" t="s">
        <v>619</v>
      </c>
      <c r="AE136" s="666"/>
      <c r="AF136" s="667"/>
      <c r="AG136" s="668"/>
      <c r="AH136" s="170"/>
      <c r="AI136" s="259"/>
      <c r="AJ136" s="161"/>
      <c r="AK136" s="179" t="s">
        <v>619</v>
      </c>
      <c r="AL136" s="666"/>
      <c r="AM136" s="667"/>
      <c r="AN136" s="668"/>
      <c r="AO136" s="170"/>
      <c r="AP136" s="259"/>
    </row>
    <row r="137" spans="1:42" ht="16.5" hidden="1" customHeight="1" outlineLevel="1" thickBot="1" x14ac:dyDescent="0.25">
      <c r="A137" s="161"/>
      <c r="B137" s="162"/>
      <c r="C137" s="162"/>
      <c r="D137" s="162"/>
      <c r="E137" s="163"/>
      <c r="F137" s="170"/>
      <c r="G137" s="259"/>
      <c r="H137" s="161"/>
      <c r="I137" s="162"/>
      <c r="J137" s="162"/>
      <c r="K137" s="162"/>
      <c r="L137" s="163"/>
      <c r="M137" s="170"/>
      <c r="N137" s="259"/>
      <c r="O137" s="161"/>
      <c r="P137" s="162"/>
      <c r="Q137" s="162"/>
      <c r="R137" s="162"/>
      <c r="S137" s="163"/>
      <c r="T137" s="170"/>
      <c r="U137" s="259"/>
      <c r="V137" s="161"/>
      <c r="W137" s="162"/>
      <c r="X137" s="162"/>
      <c r="Y137" s="162"/>
      <c r="Z137" s="163"/>
      <c r="AA137" s="170"/>
      <c r="AB137" s="259"/>
      <c r="AC137" s="161"/>
      <c r="AD137" s="162"/>
      <c r="AE137" s="162"/>
      <c r="AF137" s="162"/>
      <c r="AG137" s="163"/>
      <c r="AH137" s="170"/>
      <c r="AI137" s="259"/>
      <c r="AJ137" s="161"/>
      <c r="AK137" s="162"/>
      <c r="AL137" s="162"/>
      <c r="AM137" s="162"/>
      <c r="AN137" s="163"/>
      <c r="AO137" s="170"/>
      <c r="AP137" s="259"/>
    </row>
    <row r="138" spans="1:42" ht="16.5" hidden="1" outlineLevel="1" thickBot="1" x14ac:dyDescent="0.25">
      <c r="A138" s="161"/>
      <c r="B138" s="652" t="s">
        <v>468</v>
      </c>
      <c r="C138" s="653"/>
      <c r="D138" s="653"/>
      <c r="E138" s="654"/>
      <c r="F138" s="170"/>
      <c r="G138" s="259"/>
      <c r="H138" s="161"/>
      <c r="I138" s="652" t="s">
        <v>468</v>
      </c>
      <c r="J138" s="653"/>
      <c r="K138" s="653"/>
      <c r="L138" s="654"/>
      <c r="M138" s="170"/>
      <c r="N138" s="259"/>
      <c r="O138" s="161"/>
      <c r="P138" s="652" t="s">
        <v>468</v>
      </c>
      <c r="Q138" s="653"/>
      <c r="R138" s="653"/>
      <c r="S138" s="654"/>
      <c r="T138" s="170"/>
      <c r="U138" s="259"/>
      <c r="V138" s="161"/>
      <c r="W138" s="652" t="s">
        <v>468</v>
      </c>
      <c r="X138" s="653"/>
      <c r="Y138" s="653"/>
      <c r="Z138" s="654"/>
      <c r="AA138" s="170"/>
      <c r="AB138" s="259"/>
      <c r="AC138" s="161"/>
      <c r="AD138" s="652" t="s">
        <v>468</v>
      </c>
      <c r="AE138" s="653"/>
      <c r="AF138" s="653"/>
      <c r="AG138" s="654"/>
      <c r="AH138" s="170"/>
      <c r="AI138" s="259"/>
      <c r="AJ138" s="161"/>
      <c r="AK138" s="652" t="s">
        <v>468</v>
      </c>
      <c r="AL138" s="653"/>
      <c r="AM138" s="653"/>
      <c r="AN138" s="654"/>
      <c r="AO138" s="170"/>
      <c r="AP138" s="259"/>
    </row>
    <row r="139" spans="1:42" ht="26.25" hidden="1" customHeight="1" outlineLevel="1" thickBot="1" x14ac:dyDescent="0.25">
      <c r="A139" s="161"/>
      <c r="B139" s="669" t="s">
        <v>449</v>
      </c>
      <c r="C139" s="670"/>
      <c r="D139" s="263" t="s">
        <v>450</v>
      </c>
      <c r="E139" s="180" t="s">
        <v>467</v>
      </c>
      <c r="F139" s="172"/>
      <c r="G139" s="259"/>
      <c r="H139" s="161"/>
      <c r="I139" s="669" t="s">
        <v>449</v>
      </c>
      <c r="J139" s="670"/>
      <c r="K139" s="263" t="s">
        <v>450</v>
      </c>
      <c r="L139" s="180" t="s">
        <v>467</v>
      </c>
      <c r="M139" s="172"/>
      <c r="N139" s="259"/>
      <c r="O139" s="161"/>
      <c r="P139" s="669" t="s">
        <v>449</v>
      </c>
      <c r="Q139" s="670"/>
      <c r="R139" s="263" t="s">
        <v>450</v>
      </c>
      <c r="S139" s="180" t="s">
        <v>467</v>
      </c>
      <c r="T139" s="172"/>
      <c r="U139" s="259"/>
      <c r="V139" s="161"/>
      <c r="W139" s="669" t="s">
        <v>449</v>
      </c>
      <c r="X139" s="670"/>
      <c r="Y139" s="263" t="s">
        <v>450</v>
      </c>
      <c r="Z139" s="180" t="s">
        <v>467</v>
      </c>
      <c r="AA139" s="172"/>
      <c r="AB139" s="259"/>
      <c r="AC139" s="161"/>
      <c r="AD139" s="669" t="s">
        <v>449</v>
      </c>
      <c r="AE139" s="670"/>
      <c r="AF139" s="263" t="s">
        <v>450</v>
      </c>
      <c r="AG139" s="180" t="s">
        <v>467</v>
      </c>
      <c r="AH139" s="172"/>
      <c r="AI139" s="259"/>
      <c r="AJ139" s="161"/>
      <c r="AK139" s="669" t="s">
        <v>449</v>
      </c>
      <c r="AL139" s="670"/>
      <c r="AM139" s="263" t="s">
        <v>450</v>
      </c>
      <c r="AN139" s="180" t="s">
        <v>467</v>
      </c>
      <c r="AO139" s="172"/>
      <c r="AP139" s="259"/>
    </row>
    <row r="140" spans="1:42" ht="26.25" hidden="1" customHeight="1" outlineLevel="1" x14ac:dyDescent="0.2">
      <c r="A140" s="161"/>
      <c r="B140" s="635" t="s">
        <v>481</v>
      </c>
      <c r="C140" s="638" t="s">
        <v>480</v>
      </c>
      <c r="D140" s="150" t="s">
        <v>451</v>
      </c>
      <c r="E140" s="138" t="s">
        <v>509</v>
      </c>
      <c r="F140" s="172">
        <f>IF(E140="X",15,0)</f>
        <v>15</v>
      </c>
      <c r="G140" s="259"/>
      <c r="H140" s="161"/>
      <c r="I140" s="635" t="s">
        <v>481</v>
      </c>
      <c r="J140" s="638" t="s">
        <v>480</v>
      </c>
      <c r="K140" s="150" t="s">
        <v>451</v>
      </c>
      <c r="L140" s="138" t="s">
        <v>509</v>
      </c>
      <c r="M140" s="172">
        <f>IF(L140="X",15,0)</f>
        <v>15</v>
      </c>
      <c r="N140" s="259"/>
      <c r="O140" s="161"/>
      <c r="P140" s="635" t="s">
        <v>481</v>
      </c>
      <c r="Q140" s="638" t="s">
        <v>480</v>
      </c>
      <c r="R140" s="150" t="s">
        <v>451</v>
      </c>
      <c r="S140" s="138" t="s">
        <v>509</v>
      </c>
      <c r="T140" s="172">
        <f>IF(S140="X",15,0)</f>
        <v>15</v>
      </c>
      <c r="U140" s="259"/>
      <c r="V140" s="161"/>
      <c r="W140" s="635" t="s">
        <v>481</v>
      </c>
      <c r="X140" s="638" t="s">
        <v>480</v>
      </c>
      <c r="Y140" s="150" t="s">
        <v>451</v>
      </c>
      <c r="Z140" s="138" t="s">
        <v>509</v>
      </c>
      <c r="AA140" s="172">
        <f>IF(Z140="X",15,0)</f>
        <v>15</v>
      </c>
      <c r="AB140" s="259"/>
      <c r="AC140" s="161"/>
      <c r="AD140" s="635" t="s">
        <v>481</v>
      </c>
      <c r="AE140" s="638" t="s">
        <v>480</v>
      </c>
      <c r="AF140" s="150" t="s">
        <v>451</v>
      </c>
      <c r="AG140" s="138"/>
      <c r="AH140" s="172">
        <f>IF(AG140="X",15,0)</f>
        <v>0</v>
      </c>
      <c r="AI140" s="259"/>
      <c r="AJ140" s="161"/>
      <c r="AK140" s="635" t="s">
        <v>481</v>
      </c>
      <c r="AL140" s="638" t="s">
        <v>480</v>
      </c>
      <c r="AM140" s="150" t="s">
        <v>451</v>
      </c>
      <c r="AN140" s="138"/>
      <c r="AO140" s="172">
        <f>IF(AN140="X",15,0)</f>
        <v>0</v>
      </c>
      <c r="AP140" s="259"/>
    </row>
    <row r="141" spans="1:42" ht="27" hidden="1" customHeight="1" outlineLevel="1" thickBot="1" x14ac:dyDescent="0.25">
      <c r="A141" s="161"/>
      <c r="B141" s="636"/>
      <c r="C141" s="639"/>
      <c r="D141" s="151" t="s">
        <v>452</v>
      </c>
      <c r="E141" s="139"/>
      <c r="F141" s="172"/>
      <c r="G141" s="259"/>
      <c r="H141" s="161"/>
      <c r="I141" s="636"/>
      <c r="J141" s="639"/>
      <c r="K141" s="151" t="s">
        <v>452</v>
      </c>
      <c r="L141" s="139"/>
      <c r="M141" s="172"/>
      <c r="N141" s="259"/>
      <c r="O141" s="161"/>
      <c r="P141" s="636"/>
      <c r="Q141" s="639"/>
      <c r="R141" s="151" t="s">
        <v>452</v>
      </c>
      <c r="S141" s="139"/>
      <c r="T141" s="172"/>
      <c r="U141" s="259"/>
      <c r="V141" s="161"/>
      <c r="W141" s="636"/>
      <c r="X141" s="639"/>
      <c r="Y141" s="151" t="s">
        <v>452</v>
      </c>
      <c r="Z141" s="139"/>
      <c r="AA141" s="172"/>
      <c r="AB141" s="259"/>
      <c r="AC141" s="161"/>
      <c r="AD141" s="636"/>
      <c r="AE141" s="639"/>
      <c r="AF141" s="151" t="s">
        <v>452</v>
      </c>
      <c r="AG141" s="139"/>
      <c r="AH141" s="172"/>
      <c r="AI141" s="259"/>
      <c r="AJ141" s="161"/>
      <c r="AK141" s="636"/>
      <c r="AL141" s="639"/>
      <c r="AM141" s="151" t="s">
        <v>452</v>
      </c>
      <c r="AN141" s="139"/>
      <c r="AO141" s="172"/>
      <c r="AP141" s="259"/>
    </row>
    <row r="142" spans="1:42" ht="27" hidden="1" customHeight="1" outlineLevel="1" x14ac:dyDescent="0.2">
      <c r="A142" s="161"/>
      <c r="B142" s="636"/>
      <c r="C142" s="640" t="s">
        <v>487</v>
      </c>
      <c r="D142" s="150" t="s">
        <v>453</v>
      </c>
      <c r="E142" s="138" t="s">
        <v>509</v>
      </c>
      <c r="F142" s="172">
        <f>IF(E142="X",15,0)</f>
        <v>15</v>
      </c>
      <c r="G142" s="259"/>
      <c r="H142" s="161"/>
      <c r="I142" s="636"/>
      <c r="J142" s="640" t="s">
        <v>487</v>
      </c>
      <c r="K142" s="150" t="s">
        <v>453</v>
      </c>
      <c r="L142" s="138" t="s">
        <v>509</v>
      </c>
      <c r="M142" s="172">
        <f>IF(L142="X",15,0)</f>
        <v>15</v>
      </c>
      <c r="N142" s="259"/>
      <c r="O142" s="161"/>
      <c r="P142" s="636"/>
      <c r="Q142" s="640" t="s">
        <v>487</v>
      </c>
      <c r="R142" s="150" t="s">
        <v>453</v>
      </c>
      <c r="S142" s="138" t="s">
        <v>509</v>
      </c>
      <c r="T142" s="172">
        <f>IF(S142="X",15,0)</f>
        <v>15</v>
      </c>
      <c r="U142" s="259"/>
      <c r="V142" s="161"/>
      <c r="W142" s="636"/>
      <c r="X142" s="640" t="s">
        <v>487</v>
      </c>
      <c r="Y142" s="150" t="s">
        <v>453</v>
      </c>
      <c r="Z142" s="138" t="s">
        <v>509</v>
      </c>
      <c r="AA142" s="172">
        <f>IF(Z142="X",15,0)</f>
        <v>15</v>
      </c>
      <c r="AB142" s="259"/>
      <c r="AC142" s="161"/>
      <c r="AD142" s="636"/>
      <c r="AE142" s="640" t="s">
        <v>487</v>
      </c>
      <c r="AF142" s="150" t="s">
        <v>453</v>
      </c>
      <c r="AG142" s="138"/>
      <c r="AH142" s="172">
        <f>IF(AG142="X",15,0)</f>
        <v>0</v>
      </c>
      <c r="AI142" s="259"/>
      <c r="AJ142" s="161"/>
      <c r="AK142" s="636"/>
      <c r="AL142" s="640" t="s">
        <v>487</v>
      </c>
      <c r="AM142" s="150" t="s">
        <v>453</v>
      </c>
      <c r="AN142" s="138"/>
      <c r="AO142" s="172">
        <f>IF(AN142="X",15,0)</f>
        <v>0</v>
      </c>
      <c r="AP142" s="259"/>
    </row>
    <row r="143" spans="1:42" ht="38.25" hidden="1" customHeight="1" outlineLevel="1" thickBot="1" x14ac:dyDescent="0.25">
      <c r="A143" s="161"/>
      <c r="B143" s="637"/>
      <c r="C143" s="641"/>
      <c r="D143" s="151" t="s">
        <v>454</v>
      </c>
      <c r="E143" s="139"/>
      <c r="F143" s="172"/>
      <c r="G143" s="259"/>
      <c r="H143" s="161"/>
      <c r="I143" s="637"/>
      <c r="J143" s="641"/>
      <c r="K143" s="151" t="s">
        <v>454</v>
      </c>
      <c r="L143" s="139"/>
      <c r="M143" s="172"/>
      <c r="N143" s="259"/>
      <c r="O143" s="161"/>
      <c r="P143" s="637"/>
      <c r="Q143" s="641"/>
      <c r="R143" s="151" t="s">
        <v>454</v>
      </c>
      <c r="S143" s="139"/>
      <c r="T143" s="172"/>
      <c r="U143" s="259"/>
      <c r="V143" s="161"/>
      <c r="W143" s="637"/>
      <c r="X143" s="641"/>
      <c r="Y143" s="151" t="s">
        <v>454</v>
      </c>
      <c r="Z143" s="139"/>
      <c r="AA143" s="172"/>
      <c r="AB143" s="259"/>
      <c r="AC143" s="161"/>
      <c r="AD143" s="637"/>
      <c r="AE143" s="641"/>
      <c r="AF143" s="151" t="s">
        <v>454</v>
      </c>
      <c r="AG143" s="139"/>
      <c r="AH143" s="172"/>
      <c r="AI143" s="259"/>
      <c r="AJ143" s="161"/>
      <c r="AK143" s="637"/>
      <c r="AL143" s="641"/>
      <c r="AM143" s="151" t="s">
        <v>454</v>
      </c>
      <c r="AN143" s="139"/>
      <c r="AO143" s="172"/>
      <c r="AP143" s="259"/>
    </row>
    <row r="144" spans="1:42" ht="38.25" hidden="1" customHeight="1" outlineLevel="1" x14ac:dyDescent="0.2">
      <c r="A144" s="161"/>
      <c r="B144" s="642" t="s">
        <v>483</v>
      </c>
      <c r="C144" s="644" t="s">
        <v>490</v>
      </c>
      <c r="D144" s="148" t="s">
        <v>455</v>
      </c>
      <c r="E144" s="136" t="s">
        <v>509</v>
      </c>
      <c r="F144" s="172">
        <f>IF(E144="X",15,0)</f>
        <v>15</v>
      </c>
      <c r="G144" s="259"/>
      <c r="H144" s="161"/>
      <c r="I144" s="642" t="s">
        <v>483</v>
      </c>
      <c r="J144" s="644" t="s">
        <v>490</v>
      </c>
      <c r="K144" s="148" t="s">
        <v>455</v>
      </c>
      <c r="L144" s="136" t="s">
        <v>509</v>
      </c>
      <c r="M144" s="172">
        <f>IF(L144="X",15,0)</f>
        <v>15</v>
      </c>
      <c r="N144" s="259"/>
      <c r="O144" s="161"/>
      <c r="P144" s="642" t="s">
        <v>483</v>
      </c>
      <c r="Q144" s="644" t="s">
        <v>490</v>
      </c>
      <c r="R144" s="148" t="s">
        <v>455</v>
      </c>
      <c r="S144" s="136" t="s">
        <v>509</v>
      </c>
      <c r="T144" s="172">
        <f>IF(S144="X",15,0)</f>
        <v>15</v>
      </c>
      <c r="U144" s="259"/>
      <c r="V144" s="161"/>
      <c r="W144" s="642" t="s">
        <v>483</v>
      </c>
      <c r="X144" s="644" t="s">
        <v>490</v>
      </c>
      <c r="Y144" s="148" t="s">
        <v>455</v>
      </c>
      <c r="Z144" s="136" t="s">
        <v>509</v>
      </c>
      <c r="AA144" s="172">
        <f>IF(Z144="X",15,0)</f>
        <v>15</v>
      </c>
      <c r="AB144" s="259"/>
      <c r="AC144" s="161"/>
      <c r="AD144" s="642" t="s">
        <v>483</v>
      </c>
      <c r="AE144" s="644" t="s">
        <v>490</v>
      </c>
      <c r="AF144" s="148" t="s">
        <v>455</v>
      </c>
      <c r="AG144" s="136"/>
      <c r="AH144" s="172">
        <f>IF(AG144="X",15,0)</f>
        <v>0</v>
      </c>
      <c r="AI144" s="259"/>
      <c r="AJ144" s="161"/>
      <c r="AK144" s="642" t="s">
        <v>483</v>
      </c>
      <c r="AL144" s="644" t="s">
        <v>490</v>
      </c>
      <c r="AM144" s="148" t="s">
        <v>455</v>
      </c>
      <c r="AN144" s="136"/>
      <c r="AO144" s="172">
        <f>IF(AN144="X",15,0)</f>
        <v>0</v>
      </c>
      <c r="AP144" s="259"/>
    </row>
    <row r="145" spans="1:42" ht="30.75" hidden="1" customHeight="1" outlineLevel="1" thickBot="1" x14ac:dyDescent="0.25">
      <c r="A145" s="161"/>
      <c r="B145" s="643"/>
      <c r="C145" s="645"/>
      <c r="D145" s="149" t="s">
        <v>456</v>
      </c>
      <c r="E145" s="137"/>
      <c r="F145" s="172"/>
      <c r="G145" s="259"/>
      <c r="H145" s="161"/>
      <c r="I145" s="643"/>
      <c r="J145" s="645"/>
      <c r="K145" s="149" t="s">
        <v>456</v>
      </c>
      <c r="L145" s="137"/>
      <c r="M145" s="172"/>
      <c r="N145" s="259"/>
      <c r="O145" s="161"/>
      <c r="P145" s="643"/>
      <c r="Q145" s="645"/>
      <c r="R145" s="149" t="s">
        <v>456</v>
      </c>
      <c r="S145" s="137"/>
      <c r="T145" s="172"/>
      <c r="U145" s="259"/>
      <c r="V145" s="161"/>
      <c r="W145" s="643"/>
      <c r="X145" s="645"/>
      <c r="Y145" s="149" t="s">
        <v>456</v>
      </c>
      <c r="Z145" s="137"/>
      <c r="AA145" s="172"/>
      <c r="AB145" s="259"/>
      <c r="AC145" s="161"/>
      <c r="AD145" s="643"/>
      <c r="AE145" s="645"/>
      <c r="AF145" s="149" t="s">
        <v>456</v>
      </c>
      <c r="AG145" s="137"/>
      <c r="AH145" s="172"/>
      <c r="AI145" s="259"/>
      <c r="AJ145" s="161"/>
      <c r="AK145" s="643"/>
      <c r="AL145" s="645"/>
      <c r="AM145" s="149" t="s">
        <v>456</v>
      </c>
      <c r="AN145" s="137"/>
      <c r="AO145" s="172"/>
      <c r="AP145" s="259"/>
    </row>
    <row r="146" spans="1:42" ht="30.75" hidden="1" customHeight="1" outlineLevel="1" x14ac:dyDescent="0.2">
      <c r="A146" s="161"/>
      <c r="B146" s="646" t="s">
        <v>482</v>
      </c>
      <c r="C146" s="640" t="s">
        <v>491</v>
      </c>
      <c r="D146" s="150" t="s">
        <v>457</v>
      </c>
      <c r="E146" s="138" t="s">
        <v>509</v>
      </c>
      <c r="F146" s="172">
        <f>IF(E146="X",15,0)</f>
        <v>15</v>
      </c>
      <c r="G146" s="259"/>
      <c r="H146" s="161"/>
      <c r="I146" s="646" t="s">
        <v>482</v>
      </c>
      <c r="J146" s="640" t="s">
        <v>491</v>
      </c>
      <c r="K146" s="150" t="s">
        <v>457</v>
      </c>
      <c r="L146" s="138" t="s">
        <v>509</v>
      </c>
      <c r="M146" s="172">
        <f>IF(L146="X",15,0)</f>
        <v>15</v>
      </c>
      <c r="N146" s="259"/>
      <c r="O146" s="161"/>
      <c r="P146" s="646" t="s">
        <v>482</v>
      </c>
      <c r="Q146" s="640" t="s">
        <v>491</v>
      </c>
      <c r="R146" s="150" t="s">
        <v>457</v>
      </c>
      <c r="S146" s="138" t="s">
        <v>509</v>
      </c>
      <c r="T146" s="172">
        <f>IF(S146="X",15,0)</f>
        <v>15</v>
      </c>
      <c r="U146" s="259"/>
      <c r="V146" s="161"/>
      <c r="W146" s="646" t="s">
        <v>482</v>
      </c>
      <c r="X146" s="640" t="s">
        <v>491</v>
      </c>
      <c r="Y146" s="150" t="s">
        <v>457</v>
      </c>
      <c r="Z146" s="138" t="s">
        <v>509</v>
      </c>
      <c r="AA146" s="172">
        <f>IF(Z146="X",15,0)</f>
        <v>15</v>
      </c>
      <c r="AB146" s="259"/>
      <c r="AC146" s="161"/>
      <c r="AD146" s="646" t="s">
        <v>482</v>
      </c>
      <c r="AE146" s="640" t="s">
        <v>491</v>
      </c>
      <c r="AF146" s="150" t="s">
        <v>457</v>
      </c>
      <c r="AG146" s="138"/>
      <c r="AH146" s="172">
        <f>IF(AG146="X",15,0)</f>
        <v>0</v>
      </c>
      <c r="AI146" s="259"/>
      <c r="AJ146" s="161"/>
      <c r="AK146" s="646" t="s">
        <v>482</v>
      </c>
      <c r="AL146" s="640" t="s">
        <v>491</v>
      </c>
      <c r="AM146" s="150" t="s">
        <v>457</v>
      </c>
      <c r="AN146" s="138"/>
      <c r="AO146" s="172">
        <f>IF(AN146="X",15,0)</f>
        <v>0</v>
      </c>
      <c r="AP146" s="259"/>
    </row>
    <row r="147" spans="1:42" ht="30.75" hidden="1" customHeight="1" outlineLevel="1" x14ac:dyDescent="0.2">
      <c r="A147" s="161"/>
      <c r="B147" s="647"/>
      <c r="C147" s="649"/>
      <c r="D147" s="152" t="s">
        <v>458</v>
      </c>
      <c r="E147" s="140"/>
      <c r="F147" s="172">
        <f>IF(E147="X",10,0)</f>
        <v>0</v>
      </c>
      <c r="G147" s="259"/>
      <c r="H147" s="161"/>
      <c r="I147" s="647"/>
      <c r="J147" s="649"/>
      <c r="K147" s="152" t="s">
        <v>458</v>
      </c>
      <c r="L147" s="140"/>
      <c r="M147" s="172">
        <f>IF(L147="X",10,0)</f>
        <v>0</v>
      </c>
      <c r="N147" s="259"/>
      <c r="O147" s="161"/>
      <c r="P147" s="647"/>
      <c r="Q147" s="649"/>
      <c r="R147" s="152" t="s">
        <v>458</v>
      </c>
      <c r="S147" s="140"/>
      <c r="T147" s="172">
        <f>IF(S147="X",10,0)</f>
        <v>0</v>
      </c>
      <c r="U147" s="259"/>
      <c r="V147" s="161"/>
      <c r="W147" s="647"/>
      <c r="X147" s="649"/>
      <c r="Y147" s="152" t="s">
        <v>458</v>
      </c>
      <c r="Z147" s="140"/>
      <c r="AA147" s="172">
        <f>IF(Z147="X",10,0)</f>
        <v>0</v>
      </c>
      <c r="AB147" s="259"/>
      <c r="AC147" s="161"/>
      <c r="AD147" s="647"/>
      <c r="AE147" s="649"/>
      <c r="AF147" s="152" t="s">
        <v>458</v>
      </c>
      <c r="AG147" s="140"/>
      <c r="AH147" s="172">
        <f>IF(AG147="X",10,0)</f>
        <v>0</v>
      </c>
      <c r="AI147" s="259"/>
      <c r="AJ147" s="161"/>
      <c r="AK147" s="647"/>
      <c r="AL147" s="649"/>
      <c r="AM147" s="152" t="s">
        <v>458</v>
      </c>
      <c r="AN147" s="140"/>
      <c r="AO147" s="172">
        <f>IF(AN147="X",10,0)</f>
        <v>0</v>
      </c>
      <c r="AP147" s="259"/>
    </row>
    <row r="148" spans="1:42" ht="33" hidden="1" customHeight="1" outlineLevel="1" thickBot="1" x14ac:dyDescent="0.25">
      <c r="A148" s="161"/>
      <c r="B148" s="648"/>
      <c r="C148" s="641"/>
      <c r="D148" s="151" t="s">
        <v>459</v>
      </c>
      <c r="E148" s="139"/>
      <c r="F148" s="172"/>
      <c r="G148" s="259"/>
      <c r="H148" s="161"/>
      <c r="I148" s="648"/>
      <c r="J148" s="641"/>
      <c r="K148" s="151" t="s">
        <v>459</v>
      </c>
      <c r="L148" s="139"/>
      <c r="M148" s="172"/>
      <c r="N148" s="259"/>
      <c r="O148" s="161"/>
      <c r="P148" s="648"/>
      <c r="Q148" s="641"/>
      <c r="R148" s="151" t="s">
        <v>459</v>
      </c>
      <c r="S148" s="139"/>
      <c r="T148" s="172"/>
      <c r="U148" s="259"/>
      <c r="V148" s="161"/>
      <c r="W148" s="648"/>
      <c r="X148" s="641"/>
      <c r="Y148" s="151" t="s">
        <v>459</v>
      </c>
      <c r="Z148" s="139"/>
      <c r="AA148" s="172"/>
      <c r="AB148" s="259"/>
      <c r="AC148" s="161"/>
      <c r="AD148" s="648"/>
      <c r="AE148" s="641"/>
      <c r="AF148" s="151" t="s">
        <v>459</v>
      </c>
      <c r="AG148" s="139"/>
      <c r="AH148" s="172"/>
      <c r="AI148" s="259"/>
      <c r="AJ148" s="161"/>
      <c r="AK148" s="648"/>
      <c r="AL148" s="641"/>
      <c r="AM148" s="151" t="s">
        <v>459</v>
      </c>
      <c r="AN148" s="139"/>
      <c r="AO148" s="172"/>
      <c r="AP148" s="259"/>
    </row>
    <row r="149" spans="1:42" ht="33" hidden="1" customHeight="1" outlineLevel="1" x14ac:dyDescent="0.2">
      <c r="A149" s="161"/>
      <c r="B149" s="642" t="s">
        <v>484</v>
      </c>
      <c r="C149" s="644" t="s">
        <v>492</v>
      </c>
      <c r="D149" s="148" t="s">
        <v>460</v>
      </c>
      <c r="E149" s="136" t="s">
        <v>509</v>
      </c>
      <c r="F149" s="172">
        <f>IF(E149="X",15,0)</f>
        <v>15</v>
      </c>
      <c r="G149" s="259"/>
      <c r="H149" s="161"/>
      <c r="I149" s="642" t="s">
        <v>484</v>
      </c>
      <c r="J149" s="644" t="s">
        <v>492</v>
      </c>
      <c r="K149" s="148" t="s">
        <v>460</v>
      </c>
      <c r="L149" s="136" t="s">
        <v>509</v>
      </c>
      <c r="M149" s="172">
        <f>IF(L149="X",15,0)</f>
        <v>15</v>
      </c>
      <c r="N149" s="259"/>
      <c r="O149" s="161"/>
      <c r="P149" s="642" t="s">
        <v>484</v>
      </c>
      <c r="Q149" s="644" t="s">
        <v>492</v>
      </c>
      <c r="R149" s="148" t="s">
        <v>460</v>
      </c>
      <c r="S149" s="136" t="s">
        <v>509</v>
      </c>
      <c r="T149" s="172">
        <f>IF(S149="X",15,0)</f>
        <v>15</v>
      </c>
      <c r="U149" s="259"/>
      <c r="V149" s="161"/>
      <c r="W149" s="642" t="s">
        <v>484</v>
      </c>
      <c r="X149" s="644" t="s">
        <v>492</v>
      </c>
      <c r="Y149" s="148" t="s">
        <v>460</v>
      </c>
      <c r="Z149" s="136" t="s">
        <v>509</v>
      </c>
      <c r="AA149" s="172">
        <f>IF(Z149="X",15,0)</f>
        <v>15</v>
      </c>
      <c r="AB149" s="259"/>
      <c r="AC149" s="161"/>
      <c r="AD149" s="642" t="s">
        <v>484</v>
      </c>
      <c r="AE149" s="644" t="s">
        <v>492</v>
      </c>
      <c r="AF149" s="148" t="s">
        <v>460</v>
      </c>
      <c r="AG149" s="136"/>
      <c r="AH149" s="172">
        <f>IF(AG149="X",15,0)</f>
        <v>0</v>
      </c>
      <c r="AI149" s="259"/>
      <c r="AJ149" s="161"/>
      <c r="AK149" s="642" t="s">
        <v>484</v>
      </c>
      <c r="AL149" s="644" t="s">
        <v>492</v>
      </c>
      <c r="AM149" s="148" t="s">
        <v>460</v>
      </c>
      <c r="AN149" s="136"/>
      <c r="AO149" s="172">
        <f>IF(AN149="X",15,0)</f>
        <v>0</v>
      </c>
      <c r="AP149" s="259"/>
    </row>
    <row r="150" spans="1:42" ht="45" hidden="1" customHeight="1" outlineLevel="1" thickBot="1" x14ac:dyDescent="0.25">
      <c r="A150" s="161"/>
      <c r="B150" s="643"/>
      <c r="C150" s="645"/>
      <c r="D150" s="149" t="s">
        <v>461</v>
      </c>
      <c r="E150" s="137"/>
      <c r="F150" s="172"/>
      <c r="G150" s="259"/>
      <c r="H150" s="161"/>
      <c r="I150" s="643"/>
      <c r="J150" s="645"/>
      <c r="K150" s="149" t="s">
        <v>461</v>
      </c>
      <c r="L150" s="137"/>
      <c r="M150" s="172"/>
      <c r="N150" s="259"/>
      <c r="O150" s="161"/>
      <c r="P150" s="643"/>
      <c r="Q150" s="645"/>
      <c r="R150" s="149" t="s">
        <v>461</v>
      </c>
      <c r="S150" s="137"/>
      <c r="T150" s="172"/>
      <c r="U150" s="259"/>
      <c r="V150" s="161"/>
      <c r="W150" s="643"/>
      <c r="X150" s="645"/>
      <c r="Y150" s="149" t="s">
        <v>461</v>
      </c>
      <c r="Z150" s="137"/>
      <c r="AA150" s="172"/>
      <c r="AB150" s="259"/>
      <c r="AC150" s="161"/>
      <c r="AD150" s="643"/>
      <c r="AE150" s="645"/>
      <c r="AF150" s="149" t="s">
        <v>461</v>
      </c>
      <c r="AG150" s="137"/>
      <c r="AH150" s="172"/>
      <c r="AI150" s="259"/>
      <c r="AJ150" s="161"/>
      <c r="AK150" s="643"/>
      <c r="AL150" s="645"/>
      <c r="AM150" s="149" t="s">
        <v>461</v>
      </c>
      <c r="AN150" s="137"/>
      <c r="AO150" s="172"/>
      <c r="AP150" s="259"/>
    </row>
    <row r="151" spans="1:42" ht="35.25" hidden="1" customHeight="1" outlineLevel="1" x14ac:dyDescent="0.2">
      <c r="A151" s="161"/>
      <c r="B151" s="646" t="s">
        <v>485</v>
      </c>
      <c r="C151" s="640" t="s">
        <v>488</v>
      </c>
      <c r="D151" s="153" t="s">
        <v>462</v>
      </c>
      <c r="E151" s="138" t="s">
        <v>509</v>
      </c>
      <c r="F151" s="172">
        <f>IF(E151="X",15,0)</f>
        <v>15</v>
      </c>
      <c r="G151" s="259"/>
      <c r="H151" s="161"/>
      <c r="I151" s="646" t="s">
        <v>485</v>
      </c>
      <c r="J151" s="640" t="s">
        <v>488</v>
      </c>
      <c r="K151" s="153" t="s">
        <v>462</v>
      </c>
      <c r="L151" s="138" t="s">
        <v>509</v>
      </c>
      <c r="M151" s="172">
        <f>IF(L151="X",15,0)</f>
        <v>15</v>
      </c>
      <c r="N151" s="259"/>
      <c r="O151" s="161"/>
      <c r="P151" s="646" t="s">
        <v>485</v>
      </c>
      <c r="Q151" s="640" t="s">
        <v>488</v>
      </c>
      <c r="R151" s="153" t="s">
        <v>462</v>
      </c>
      <c r="S151" s="138" t="s">
        <v>509</v>
      </c>
      <c r="T151" s="172">
        <f>IF(S151="X",15,0)</f>
        <v>15</v>
      </c>
      <c r="U151" s="259"/>
      <c r="V151" s="161"/>
      <c r="W151" s="646" t="s">
        <v>485</v>
      </c>
      <c r="X151" s="640" t="s">
        <v>488</v>
      </c>
      <c r="Y151" s="153" t="s">
        <v>462</v>
      </c>
      <c r="Z151" s="138" t="s">
        <v>509</v>
      </c>
      <c r="AA151" s="172">
        <f>IF(Z151="X",15,0)</f>
        <v>15</v>
      </c>
      <c r="AB151" s="259"/>
      <c r="AC151" s="161"/>
      <c r="AD151" s="646" t="s">
        <v>485</v>
      </c>
      <c r="AE151" s="640" t="s">
        <v>488</v>
      </c>
      <c r="AF151" s="153" t="s">
        <v>462</v>
      </c>
      <c r="AG151" s="138"/>
      <c r="AH151" s="172">
        <f>IF(AG151="X",15,0)</f>
        <v>0</v>
      </c>
      <c r="AI151" s="259"/>
      <c r="AJ151" s="161"/>
      <c r="AK151" s="646" t="s">
        <v>485</v>
      </c>
      <c r="AL151" s="640" t="s">
        <v>488</v>
      </c>
      <c r="AM151" s="153" t="s">
        <v>462</v>
      </c>
      <c r="AN151" s="138"/>
      <c r="AO151" s="172">
        <f>IF(AN151="X",15,0)</f>
        <v>0</v>
      </c>
      <c r="AP151" s="259"/>
    </row>
    <row r="152" spans="1:42" ht="24" hidden="1" customHeight="1" outlineLevel="1" thickBot="1" x14ac:dyDescent="0.25">
      <c r="A152" s="161"/>
      <c r="B152" s="648"/>
      <c r="C152" s="641"/>
      <c r="D152" s="154" t="s">
        <v>463</v>
      </c>
      <c r="E152" s="139"/>
      <c r="F152" s="172"/>
      <c r="G152" s="259"/>
      <c r="H152" s="161"/>
      <c r="I152" s="648"/>
      <c r="J152" s="641"/>
      <c r="K152" s="154" t="s">
        <v>463</v>
      </c>
      <c r="L152" s="139"/>
      <c r="M152" s="172"/>
      <c r="N152" s="259"/>
      <c r="O152" s="161"/>
      <c r="P152" s="648"/>
      <c r="Q152" s="641"/>
      <c r="R152" s="154" t="s">
        <v>463</v>
      </c>
      <c r="S152" s="139"/>
      <c r="T152" s="172"/>
      <c r="U152" s="259"/>
      <c r="V152" s="161"/>
      <c r="W152" s="648"/>
      <c r="X152" s="641"/>
      <c r="Y152" s="154" t="s">
        <v>463</v>
      </c>
      <c r="Z152" s="139"/>
      <c r="AA152" s="172"/>
      <c r="AB152" s="259"/>
      <c r="AC152" s="161"/>
      <c r="AD152" s="648"/>
      <c r="AE152" s="641"/>
      <c r="AF152" s="154" t="s">
        <v>463</v>
      </c>
      <c r="AG152" s="139"/>
      <c r="AH152" s="172"/>
      <c r="AI152" s="259"/>
      <c r="AJ152" s="161"/>
      <c r="AK152" s="648"/>
      <c r="AL152" s="641"/>
      <c r="AM152" s="154" t="s">
        <v>463</v>
      </c>
      <c r="AN152" s="139"/>
      <c r="AO152" s="172"/>
      <c r="AP152" s="259"/>
    </row>
    <row r="153" spans="1:42" ht="24" hidden="1" customHeight="1" outlineLevel="1" x14ac:dyDescent="0.2">
      <c r="A153" s="161"/>
      <c r="B153" s="642" t="s">
        <v>486</v>
      </c>
      <c r="C153" s="644" t="s">
        <v>489</v>
      </c>
      <c r="D153" s="148" t="s">
        <v>464</v>
      </c>
      <c r="E153" s="136" t="s">
        <v>509</v>
      </c>
      <c r="F153" s="172">
        <f>IF(E153="X",10,0)</f>
        <v>10</v>
      </c>
      <c r="G153" s="259"/>
      <c r="H153" s="161"/>
      <c r="I153" s="642" t="s">
        <v>486</v>
      </c>
      <c r="J153" s="644" t="s">
        <v>489</v>
      </c>
      <c r="K153" s="148" t="s">
        <v>464</v>
      </c>
      <c r="L153" s="136" t="s">
        <v>509</v>
      </c>
      <c r="M153" s="172">
        <f>IF(L153="X",10,0)</f>
        <v>10</v>
      </c>
      <c r="N153" s="259"/>
      <c r="O153" s="161"/>
      <c r="P153" s="642" t="s">
        <v>486</v>
      </c>
      <c r="Q153" s="644" t="s">
        <v>489</v>
      </c>
      <c r="R153" s="148" t="s">
        <v>464</v>
      </c>
      <c r="S153" s="136" t="s">
        <v>509</v>
      </c>
      <c r="T153" s="172">
        <f>IF(S153="X",10,0)</f>
        <v>10</v>
      </c>
      <c r="U153" s="259"/>
      <c r="V153" s="161"/>
      <c r="W153" s="642" t="s">
        <v>486</v>
      </c>
      <c r="X153" s="644" t="s">
        <v>489</v>
      </c>
      <c r="Y153" s="148" t="s">
        <v>464</v>
      </c>
      <c r="Z153" s="136" t="s">
        <v>509</v>
      </c>
      <c r="AA153" s="172">
        <f>IF(Z153="X",10,0)</f>
        <v>10</v>
      </c>
      <c r="AB153" s="259"/>
      <c r="AC153" s="161"/>
      <c r="AD153" s="642" t="s">
        <v>486</v>
      </c>
      <c r="AE153" s="644" t="s">
        <v>489</v>
      </c>
      <c r="AF153" s="148" t="s">
        <v>464</v>
      </c>
      <c r="AG153" s="136"/>
      <c r="AH153" s="172">
        <f>IF(AG153="X",10,0)</f>
        <v>0</v>
      </c>
      <c r="AI153" s="259"/>
      <c r="AJ153" s="161"/>
      <c r="AK153" s="642" t="s">
        <v>486</v>
      </c>
      <c r="AL153" s="644" t="s">
        <v>489</v>
      </c>
      <c r="AM153" s="148" t="s">
        <v>464</v>
      </c>
      <c r="AN153" s="136"/>
      <c r="AO153" s="172">
        <f>IF(AN153="X",10,0)</f>
        <v>0</v>
      </c>
      <c r="AP153" s="259"/>
    </row>
    <row r="154" spans="1:42" ht="24" hidden="1" customHeight="1" outlineLevel="1" x14ac:dyDescent="0.2">
      <c r="A154" s="161"/>
      <c r="B154" s="655"/>
      <c r="C154" s="656"/>
      <c r="D154" s="155" t="s">
        <v>465</v>
      </c>
      <c r="E154" s="143"/>
      <c r="F154" s="172">
        <f>IF(E154="X",5,0)</f>
        <v>0</v>
      </c>
      <c r="G154" s="259"/>
      <c r="H154" s="161"/>
      <c r="I154" s="655"/>
      <c r="J154" s="656"/>
      <c r="K154" s="155" t="s">
        <v>465</v>
      </c>
      <c r="L154" s="143"/>
      <c r="M154" s="172">
        <f>IF(L154="X",5,0)</f>
        <v>0</v>
      </c>
      <c r="N154" s="259"/>
      <c r="O154" s="161"/>
      <c r="P154" s="655"/>
      <c r="Q154" s="656"/>
      <c r="R154" s="155" t="s">
        <v>465</v>
      </c>
      <c r="S154" s="143"/>
      <c r="T154" s="172">
        <f>IF(S154="X",5,0)</f>
        <v>0</v>
      </c>
      <c r="U154" s="259"/>
      <c r="V154" s="161"/>
      <c r="W154" s="655"/>
      <c r="X154" s="656"/>
      <c r="Y154" s="155" t="s">
        <v>465</v>
      </c>
      <c r="Z154" s="143"/>
      <c r="AA154" s="172">
        <f>IF(Z154="X",5,0)</f>
        <v>0</v>
      </c>
      <c r="AB154" s="259"/>
      <c r="AC154" s="161"/>
      <c r="AD154" s="655"/>
      <c r="AE154" s="656"/>
      <c r="AF154" s="155" t="s">
        <v>465</v>
      </c>
      <c r="AG154" s="143"/>
      <c r="AH154" s="172">
        <f>IF(AG154="X",5,0)</f>
        <v>0</v>
      </c>
      <c r="AI154" s="259"/>
      <c r="AJ154" s="161"/>
      <c r="AK154" s="655"/>
      <c r="AL154" s="656"/>
      <c r="AM154" s="155" t="s">
        <v>465</v>
      </c>
      <c r="AN154" s="143"/>
      <c r="AO154" s="172">
        <f>IF(AN154="X",5,0)</f>
        <v>0</v>
      </c>
      <c r="AP154" s="259"/>
    </row>
    <row r="155" spans="1:42" ht="15.75" hidden="1" customHeight="1" outlineLevel="1" thickBot="1" x14ac:dyDescent="0.25">
      <c r="A155" s="161"/>
      <c r="B155" s="643"/>
      <c r="C155" s="645"/>
      <c r="D155" s="149" t="s">
        <v>466</v>
      </c>
      <c r="E155" s="137"/>
      <c r="F155" s="172"/>
      <c r="G155" s="259"/>
      <c r="H155" s="161"/>
      <c r="I155" s="643"/>
      <c r="J155" s="645"/>
      <c r="K155" s="149" t="s">
        <v>466</v>
      </c>
      <c r="L155" s="137"/>
      <c r="M155" s="172"/>
      <c r="N155" s="259"/>
      <c r="O155" s="161"/>
      <c r="P155" s="643"/>
      <c r="Q155" s="645"/>
      <c r="R155" s="149" t="s">
        <v>466</v>
      </c>
      <c r="S155" s="137"/>
      <c r="T155" s="172"/>
      <c r="U155" s="259"/>
      <c r="V155" s="161"/>
      <c r="W155" s="643"/>
      <c r="X155" s="645"/>
      <c r="Y155" s="149" t="s">
        <v>466</v>
      </c>
      <c r="Z155" s="137"/>
      <c r="AA155" s="172"/>
      <c r="AB155" s="259"/>
      <c r="AC155" s="161"/>
      <c r="AD155" s="643"/>
      <c r="AE155" s="645"/>
      <c r="AF155" s="149" t="s">
        <v>466</v>
      </c>
      <c r="AG155" s="137"/>
      <c r="AH155" s="172"/>
      <c r="AI155" s="259"/>
      <c r="AJ155" s="161"/>
      <c r="AK155" s="643"/>
      <c r="AL155" s="645"/>
      <c r="AM155" s="149" t="s">
        <v>466</v>
      </c>
      <c r="AN155" s="137"/>
      <c r="AO155" s="172"/>
      <c r="AP155" s="259"/>
    </row>
    <row r="156" spans="1:42" ht="19.5" hidden="1" customHeight="1" outlineLevel="1" thickBot="1" x14ac:dyDescent="0.25">
      <c r="A156" s="157"/>
      <c r="B156" s="159"/>
      <c r="C156" s="159"/>
      <c r="D156" s="159"/>
      <c r="E156" s="160"/>
      <c r="F156" s="170"/>
      <c r="G156" s="259"/>
      <c r="H156" s="157"/>
      <c r="I156" s="159"/>
      <c r="J156" s="159"/>
      <c r="K156" s="159"/>
      <c r="L156" s="160"/>
      <c r="M156" s="170"/>
      <c r="N156" s="259"/>
      <c r="O156" s="157"/>
      <c r="P156" s="159"/>
      <c r="Q156" s="159"/>
      <c r="R156" s="159"/>
      <c r="S156" s="160"/>
      <c r="T156" s="170"/>
      <c r="U156" s="259"/>
      <c r="V156" s="157"/>
      <c r="W156" s="159"/>
      <c r="X156" s="159"/>
      <c r="Y156" s="159"/>
      <c r="Z156" s="160"/>
      <c r="AA156" s="170"/>
      <c r="AB156" s="259"/>
      <c r="AC156" s="157"/>
      <c r="AD156" s="159"/>
      <c r="AE156" s="159"/>
      <c r="AF156" s="159"/>
      <c r="AG156" s="160"/>
      <c r="AH156" s="170"/>
      <c r="AI156" s="259"/>
      <c r="AJ156" s="157"/>
      <c r="AK156" s="159"/>
      <c r="AL156" s="159"/>
      <c r="AM156" s="159"/>
      <c r="AN156" s="160"/>
      <c r="AO156" s="170"/>
      <c r="AP156" s="259"/>
    </row>
    <row r="157" spans="1:42" ht="19.5" hidden="1" customHeight="1" outlineLevel="1" thickBot="1" x14ac:dyDescent="0.25">
      <c r="A157" s="161"/>
      <c r="B157" s="657" t="s">
        <v>469</v>
      </c>
      <c r="C157" s="658"/>
      <c r="D157" s="659" t="s">
        <v>471</v>
      </c>
      <c r="E157" s="660"/>
      <c r="F157" s="170"/>
      <c r="G157" s="259"/>
      <c r="H157" s="161"/>
      <c r="I157" s="657" t="s">
        <v>469</v>
      </c>
      <c r="J157" s="658"/>
      <c r="K157" s="659" t="s">
        <v>471</v>
      </c>
      <c r="L157" s="660"/>
      <c r="M157" s="170"/>
      <c r="N157" s="259"/>
      <c r="O157" s="161"/>
      <c r="P157" s="657" t="s">
        <v>469</v>
      </c>
      <c r="Q157" s="658"/>
      <c r="R157" s="659" t="s">
        <v>471</v>
      </c>
      <c r="S157" s="660"/>
      <c r="T157" s="170"/>
      <c r="U157" s="259"/>
      <c r="V157" s="161"/>
      <c r="W157" s="657" t="s">
        <v>469</v>
      </c>
      <c r="X157" s="658"/>
      <c r="Y157" s="659" t="s">
        <v>471</v>
      </c>
      <c r="Z157" s="660"/>
      <c r="AA157" s="170"/>
      <c r="AB157" s="259"/>
      <c r="AC157" s="161"/>
      <c r="AD157" s="657" t="s">
        <v>469</v>
      </c>
      <c r="AE157" s="658"/>
      <c r="AF157" s="659" t="s">
        <v>471</v>
      </c>
      <c r="AG157" s="660"/>
      <c r="AH157" s="170"/>
      <c r="AI157" s="259"/>
      <c r="AJ157" s="161"/>
      <c r="AK157" s="657" t="s">
        <v>469</v>
      </c>
      <c r="AL157" s="658"/>
      <c r="AM157" s="659" t="s">
        <v>471</v>
      </c>
      <c r="AN157" s="660"/>
      <c r="AO157" s="170"/>
      <c r="AP157" s="259"/>
    </row>
    <row r="158" spans="1:42" ht="19.5" hidden="1" customHeight="1" outlineLevel="1" thickBot="1" x14ac:dyDescent="0.25">
      <c r="A158" s="161"/>
      <c r="B158" s="671" t="s">
        <v>470</v>
      </c>
      <c r="C158" s="672"/>
      <c r="D158" s="659" t="s">
        <v>472</v>
      </c>
      <c r="E158" s="660"/>
      <c r="F158" s="170"/>
      <c r="G158" s="259"/>
      <c r="H158" s="161"/>
      <c r="I158" s="671" t="s">
        <v>470</v>
      </c>
      <c r="J158" s="672"/>
      <c r="K158" s="659" t="s">
        <v>472</v>
      </c>
      <c r="L158" s="660"/>
      <c r="M158" s="170"/>
      <c r="N158" s="259"/>
      <c r="O158" s="161"/>
      <c r="P158" s="671" t="s">
        <v>470</v>
      </c>
      <c r="Q158" s="672"/>
      <c r="R158" s="659" t="s">
        <v>472</v>
      </c>
      <c r="S158" s="660"/>
      <c r="T158" s="170"/>
      <c r="U158" s="259"/>
      <c r="V158" s="161"/>
      <c r="W158" s="671" t="s">
        <v>470</v>
      </c>
      <c r="X158" s="672"/>
      <c r="Y158" s="659" t="s">
        <v>472</v>
      </c>
      <c r="Z158" s="660"/>
      <c r="AA158" s="170"/>
      <c r="AB158" s="259"/>
      <c r="AC158" s="161"/>
      <c r="AD158" s="671" t="s">
        <v>470</v>
      </c>
      <c r="AE158" s="672"/>
      <c r="AF158" s="659" t="s">
        <v>472</v>
      </c>
      <c r="AG158" s="660"/>
      <c r="AH158" s="170"/>
      <c r="AI158" s="259"/>
      <c r="AJ158" s="161"/>
      <c r="AK158" s="671" t="s">
        <v>470</v>
      </c>
      <c r="AL158" s="672"/>
      <c r="AM158" s="659" t="s">
        <v>472</v>
      </c>
      <c r="AN158" s="660"/>
      <c r="AO158" s="170"/>
      <c r="AP158" s="259"/>
    </row>
    <row r="159" spans="1:42" ht="32.25" hidden="1" customHeight="1" outlineLevel="1" thickBot="1" x14ac:dyDescent="0.25">
      <c r="A159" s="161"/>
      <c r="B159" s="673" t="s">
        <v>503</v>
      </c>
      <c r="C159" s="674"/>
      <c r="D159" s="659" t="s">
        <v>473</v>
      </c>
      <c r="E159" s="660"/>
      <c r="F159" s="170"/>
      <c r="G159" s="259"/>
      <c r="H159" s="161"/>
      <c r="I159" s="673" t="s">
        <v>503</v>
      </c>
      <c r="J159" s="674"/>
      <c r="K159" s="659" t="s">
        <v>473</v>
      </c>
      <c r="L159" s="660"/>
      <c r="M159" s="170"/>
      <c r="N159" s="259"/>
      <c r="O159" s="161"/>
      <c r="P159" s="673" t="s">
        <v>503</v>
      </c>
      <c r="Q159" s="674"/>
      <c r="R159" s="659" t="s">
        <v>473</v>
      </c>
      <c r="S159" s="660"/>
      <c r="T159" s="170"/>
      <c r="U159" s="259"/>
      <c r="V159" s="161"/>
      <c r="W159" s="673" t="s">
        <v>503</v>
      </c>
      <c r="X159" s="674"/>
      <c r="Y159" s="659" t="s">
        <v>473</v>
      </c>
      <c r="Z159" s="660"/>
      <c r="AA159" s="170"/>
      <c r="AB159" s="259"/>
      <c r="AC159" s="161"/>
      <c r="AD159" s="673" t="s">
        <v>503</v>
      </c>
      <c r="AE159" s="674"/>
      <c r="AF159" s="659" t="s">
        <v>473</v>
      </c>
      <c r="AG159" s="660"/>
      <c r="AH159" s="170"/>
      <c r="AI159" s="259"/>
      <c r="AJ159" s="161"/>
      <c r="AK159" s="673" t="s">
        <v>503</v>
      </c>
      <c r="AL159" s="674"/>
      <c r="AM159" s="659" t="s">
        <v>473</v>
      </c>
      <c r="AN159" s="660"/>
      <c r="AO159" s="170"/>
      <c r="AP159" s="259"/>
    </row>
    <row r="160" spans="1:42" ht="27" hidden="1" customHeight="1" outlineLevel="1" thickBot="1" x14ac:dyDescent="0.25">
      <c r="A160" s="158"/>
      <c r="B160" s="566" t="s">
        <v>506</v>
      </c>
      <c r="C160" s="568"/>
      <c r="D160" s="566">
        <f>SUM(F140:F155)</f>
        <v>100</v>
      </c>
      <c r="E160" s="568"/>
      <c r="F160" s="171"/>
      <c r="G160" s="259"/>
      <c r="H160" s="158"/>
      <c r="I160" s="566" t="s">
        <v>506</v>
      </c>
      <c r="J160" s="568"/>
      <c r="K160" s="566">
        <f>SUM(M140:M155)</f>
        <v>100</v>
      </c>
      <c r="L160" s="568"/>
      <c r="M160" s="171"/>
      <c r="N160" s="259"/>
      <c r="O160" s="158"/>
      <c r="P160" s="566" t="s">
        <v>506</v>
      </c>
      <c r="Q160" s="568"/>
      <c r="R160" s="566">
        <f>SUM(T140:T155)</f>
        <v>100</v>
      </c>
      <c r="S160" s="568"/>
      <c r="T160" s="171"/>
      <c r="U160" s="259"/>
      <c r="V160" s="158"/>
      <c r="W160" s="566" t="s">
        <v>506</v>
      </c>
      <c r="X160" s="568"/>
      <c r="Y160" s="566">
        <f>SUM(AA140:AA155)</f>
        <v>100</v>
      </c>
      <c r="Z160" s="568"/>
      <c r="AA160" s="171"/>
      <c r="AB160" s="259"/>
      <c r="AC160" s="158"/>
      <c r="AD160" s="566" t="s">
        <v>506</v>
      </c>
      <c r="AE160" s="568"/>
      <c r="AF160" s="566">
        <f>SUM(AH140:AH155)</f>
        <v>0</v>
      </c>
      <c r="AG160" s="568"/>
      <c r="AH160" s="171"/>
      <c r="AI160" s="259"/>
      <c r="AJ160" s="158"/>
      <c r="AK160" s="566" t="s">
        <v>506</v>
      </c>
      <c r="AL160" s="568"/>
      <c r="AM160" s="566">
        <f>SUM(AO140:AO155)</f>
        <v>0</v>
      </c>
      <c r="AN160" s="568"/>
      <c r="AO160" s="171"/>
      <c r="AP160" s="259"/>
    </row>
    <row r="161" spans="1:42" ht="23.25" hidden="1" customHeight="1" outlineLevel="1" thickBot="1" x14ac:dyDescent="0.25">
      <c r="A161" s="158"/>
      <c r="B161" s="157"/>
      <c r="C161" s="157"/>
      <c r="D161" s="157"/>
      <c r="E161" s="157"/>
      <c r="F161" s="171"/>
      <c r="G161" s="259"/>
      <c r="H161" s="158"/>
      <c r="I161" s="157"/>
      <c r="J161" s="157"/>
      <c r="K161" s="157"/>
      <c r="L161" s="157"/>
      <c r="M161" s="171"/>
      <c r="N161" s="259"/>
      <c r="O161" s="158"/>
      <c r="P161" s="157"/>
      <c r="Q161" s="157"/>
      <c r="R161" s="157"/>
      <c r="S161" s="157"/>
      <c r="T161" s="171"/>
      <c r="U161" s="259"/>
      <c r="V161" s="158"/>
      <c r="W161" s="157"/>
      <c r="X161" s="157"/>
      <c r="Y161" s="157"/>
      <c r="Z161" s="157"/>
      <c r="AA161" s="171"/>
      <c r="AB161" s="259"/>
      <c r="AC161" s="158"/>
      <c r="AD161" s="157"/>
      <c r="AE161" s="157"/>
      <c r="AF161" s="157"/>
      <c r="AG161" s="157"/>
      <c r="AH161" s="171"/>
      <c r="AI161" s="259"/>
      <c r="AJ161" s="158"/>
      <c r="AK161" s="157"/>
      <c r="AL161" s="157"/>
      <c r="AM161" s="157"/>
      <c r="AN161" s="157"/>
      <c r="AO161" s="171"/>
      <c r="AP161" s="259"/>
    </row>
    <row r="162" spans="1:42" ht="36" hidden="1" customHeight="1" outlineLevel="1" thickBot="1" x14ac:dyDescent="0.25">
      <c r="A162" s="161"/>
      <c r="B162" s="652" t="s">
        <v>493</v>
      </c>
      <c r="C162" s="653"/>
      <c r="D162" s="653"/>
      <c r="E162" s="654"/>
      <c r="F162" s="170"/>
      <c r="G162" s="259"/>
      <c r="H162" s="161"/>
      <c r="I162" s="652" t="s">
        <v>493</v>
      </c>
      <c r="J162" s="653"/>
      <c r="K162" s="653"/>
      <c r="L162" s="654"/>
      <c r="M162" s="170"/>
      <c r="N162" s="259"/>
      <c r="O162" s="161"/>
      <c r="P162" s="652" t="s">
        <v>493</v>
      </c>
      <c r="Q162" s="653"/>
      <c r="R162" s="653"/>
      <c r="S162" s="654"/>
      <c r="T162" s="170"/>
      <c r="U162" s="259"/>
      <c r="V162" s="161"/>
      <c r="W162" s="652" t="s">
        <v>493</v>
      </c>
      <c r="X162" s="653"/>
      <c r="Y162" s="653"/>
      <c r="Z162" s="654"/>
      <c r="AA162" s="170"/>
      <c r="AB162" s="259"/>
      <c r="AC162" s="161"/>
      <c r="AD162" s="652" t="s">
        <v>493</v>
      </c>
      <c r="AE162" s="653"/>
      <c r="AF162" s="653"/>
      <c r="AG162" s="654"/>
      <c r="AH162" s="170"/>
      <c r="AI162" s="259"/>
      <c r="AJ162" s="161"/>
      <c r="AK162" s="652" t="s">
        <v>493</v>
      </c>
      <c r="AL162" s="653"/>
      <c r="AM162" s="653"/>
      <c r="AN162" s="654"/>
      <c r="AO162" s="170"/>
      <c r="AP162" s="259"/>
    </row>
    <row r="163" spans="1:42" s="277" customFormat="1" ht="52.5" hidden="1" customHeight="1" outlineLevel="1" thickBot="1" x14ac:dyDescent="0.3">
      <c r="A163" s="274"/>
      <c r="B163" s="180" t="s">
        <v>494</v>
      </c>
      <c r="C163" s="650" t="s">
        <v>495</v>
      </c>
      <c r="D163" s="651"/>
      <c r="E163" s="180" t="s">
        <v>467</v>
      </c>
      <c r="F163" s="275"/>
      <c r="G163" s="276"/>
      <c r="H163" s="274"/>
      <c r="I163" s="180" t="s">
        <v>494</v>
      </c>
      <c r="J163" s="650" t="s">
        <v>495</v>
      </c>
      <c r="K163" s="651"/>
      <c r="L163" s="180" t="s">
        <v>467</v>
      </c>
      <c r="M163" s="275"/>
      <c r="N163" s="276"/>
      <c r="O163" s="274"/>
      <c r="P163" s="180" t="s">
        <v>494</v>
      </c>
      <c r="Q163" s="650" t="s">
        <v>495</v>
      </c>
      <c r="R163" s="651"/>
      <c r="S163" s="180" t="s">
        <v>467</v>
      </c>
      <c r="T163" s="275"/>
      <c r="U163" s="276"/>
      <c r="V163" s="274"/>
      <c r="W163" s="180" t="s">
        <v>494</v>
      </c>
      <c r="X163" s="650" t="s">
        <v>495</v>
      </c>
      <c r="Y163" s="651"/>
      <c r="Z163" s="180" t="s">
        <v>467</v>
      </c>
      <c r="AA163" s="275"/>
      <c r="AB163" s="276"/>
      <c r="AC163" s="274"/>
      <c r="AD163" s="180" t="s">
        <v>494</v>
      </c>
      <c r="AE163" s="650" t="s">
        <v>495</v>
      </c>
      <c r="AF163" s="651"/>
      <c r="AG163" s="180" t="s">
        <v>467</v>
      </c>
      <c r="AH163" s="275"/>
      <c r="AI163" s="276"/>
      <c r="AJ163" s="274"/>
      <c r="AK163" s="180" t="s">
        <v>494</v>
      </c>
      <c r="AL163" s="650" t="s">
        <v>495</v>
      </c>
      <c r="AM163" s="651"/>
      <c r="AN163" s="180" t="s">
        <v>467</v>
      </c>
      <c r="AO163" s="275"/>
      <c r="AP163" s="276"/>
    </row>
    <row r="164" spans="1:42" ht="23.25" hidden="1" customHeight="1" outlineLevel="1" thickBot="1" x14ac:dyDescent="0.25">
      <c r="A164" s="161"/>
      <c r="B164" s="173" t="s">
        <v>469</v>
      </c>
      <c r="C164" s="664" t="s">
        <v>496</v>
      </c>
      <c r="D164" s="665"/>
      <c r="E164" s="164" t="s">
        <v>509</v>
      </c>
      <c r="F164" s="172">
        <f>IF(E164="X",2,"")</f>
        <v>2</v>
      </c>
      <c r="G164" s="259"/>
      <c r="H164" s="161"/>
      <c r="I164" s="173" t="s">
        <v>469</v>
      </c>
      <c r="J164" s="664" t="s">
        <v>496</v>
      </c>
      <c r="K164" s="665"/>
      <c r="L164" s="164" t="s">
        <v>509</v>
      </c>
      <c r="M164" s="172">
        <f>IF(L164="X",2,"")</f>
        <v>2</v>
      </c>
      <c r="N164" s="259"/>
      <c r="O164" s="161"/>
      <c r="P164" s="173" t="s">
        <v>469</v>
      </c>
      <c r="Q164" s="664" t="s">
        <v>496</v>
      </c>
      <c r="R164" s="665"/>
      <c r="S164" s="164" t="s">
        <v>509</v>
      </c>
      <c r="T164" s="172">
        <f>IF(S164="X",2,"")</f>
        <v>2</v>
      </c>
      <c r="U164" s="259"/>
      <c r="V164" s="161"/>
      <c r="W164" s="173" t="s">
        <v>469</v>
      </c>
      <c r="X164" s="664" t="s">
        <v>496</v>
      </c>
      <c r="Y164" s="665"/>
      <c r="Z164" s="164" t="s">
        <v>509</v>
      </c>
      <c r="AA164" s="172">
        <f>IF(Z164="X",2,"")</f>
        <v>2</v>
      </c>
      <c r="AB164" s="259"/>
      <c r="AC164" s="161"/>
      <c r="AD164" s="173" t="s">
        <v>469</v>
      </c>
      <c r="AE164" s="664" t="s">
        <v>496</v>
      </c>
      <c r="AF164" s="665"/>
      <c r="AG164" s="164"/>
      <c r="AH164" s="172" t="str">
        <f>IF(AG164="X",2,"")</f>
        <v/>
      </c>
      <c r="AI164" s="259"/>
      <c r="AJ164" s="161"/>
      <c r="AK164" s="173" t="s">
        <v>469</v>
      </c>
      <c r="AL164" s="664" t="s">
        <v>496</v>
      </c>
      <c r="AM164" s="665"/>
      <c r="AN164" s="164"/>
      <c r="AO164" s="172" t="str">
        <f>IF(AN164="X",2,"")</f>
        <v/>
      </c>
      <c r="AP164" s="259"/>
    </row>
    <row r="165" spans="1:42" ht="23.25" hidden="1" customHeight="1" outlineLevel="1" thickBot="1" x14ac:dyDescent="0.25">
      <c r="A165" s="161"/>
      <c r="B165" s="174" t="s">
        <v>470</v>
      </c>
      <c r="C165" s="664" t="s">
        <v>497</v>
      </c>
      <c r="D165" s="665"/>
      <c r="E165" s="164"/>
      <c r="F165" s="172" t="str">
        <f>IF(E165="X",1,"")</f>
        <v/>
      </c>
      <c r="G165" s="259"/>
      <c r="H165" s="161"/>
      <c r="I165" s="174" t="s">
        <v>470</v>
      </c>
      <c r="J165" s="664" t="s">
        <v>497</v>
      </c>
      <c r="K165" s="665"/>
      <c r="L165" s="164"/>
      <c r="M165" s="172" t="str">
        <f>IF(L165="X",1,"")</f>
        <v/>
      </c>
      <c r="N165" s="259"/>
      <c r="O165" s="161"/>
      <c r="P165" s="174" t="s">
        <v>470</v>
      </c>
      <c r="Q165" s="664" t="s">
        <v>497</v>
      </c>
      <c r="R165" s="665"/>
      <c r="S165" s="164"/>
      <c r="T165" s="172" t="str">
        <f>IF(S165="X",1,"")</f>
        <v/>
      </c>
      <c r="U165" s="259"/>
      <c r="V165" s="161"/>
      <c r="W165" s="174" t="s">
        <v>470</v>
      </c>
      <c r="X165" s="664" t="s">
        <v>497</v>
      </c>
      <c r="Y165" s="665"/>
      <c r="Z165" s="164"/>
      <c r="AA165" s="172" t="str">
        <f>IF(Z165="X",1,"")</f>
        <v/>
      </c>
      <c r="AB165" s="259"/>
      <c r="AC165" s="161"/>
      <c r="AD165" s="174" t="s">
        <v>470</v>
      </c>
      <c r="AE165" s="664" t="s">
        <v>497</v>
      </c>
      <c r="AF165" s="665"/>
      <c r="AG165" s="164"/>
      <c r="AH165" s="172" t="str">
        <f>IF(AG165="X",1,"")</f>
        <v/>
      </c>
      <c r="AI165" s="259"/>
      <c r="AJ165" s="161"/>
      <c r="AK165" s="174" t="s">
        <v>470</v>
      </c>
      <c r="AL165" s="664" t="s">
        <v>497</v>
      </c>
      <c r="AM165" s="665"/>
      <c r="AN165" s="164"/>
      <c r="AO165" s="172" t="str">
        <f>IF(AN165="X",1,"")</f>
        <v/>
      </c>
      <c r="AP165" s="259"/>
    </row>
    <row r="166" spans="1:42" ht="23.25" hidden="1" customHeight="1" outlineLevel="1" thickBot="1" x14ac:dyDescent="0.25">
      <c r="A166" s="158"/>
      <c r="B166" s="175" t="s">
        <v>503</v>
      </c>
      <c r="C166" s="664" t="s">
        <v>498</v>
      </c>
      <c r="D166" s="665"/>
      <c r="E166" s="164"/>
      <c r="F166" s="172" t="str">
        <f>IF(E166="X",0.1,"")</f>
        <v/>
      </c>
      <c r="G166" s="259"/>
      <c r="H166" s="158"/>
      <c r="I166" s="175" t="s">
        <v>503</v>
      </c>
      <c r="J166" s="664" t="s">
        <v>498</v>
      </c>
      <c r="K166" s="665"/>
      <c r="L166" s="164"/>
      <c r="M166" s="172" t="str">
        <f>IF(L166="X",0.1,"")</f>
        <v/>
      </c>
      <c r="N166" s="259"/>
      <c r="O166" s="158"/>
      <c r="P166" s="175" t="s">
        <v>503</v>
      </c>
      <c r="Q166" s="664" t="s">
        <v>498</v>
      </c>
      <c r="R166" s="665"/>
      <c r="S166" s="164"/>
      <c r="T166" s="172" t="str">
        <f>IF(S166="X",0.1,"")</f>
        <v/>
      </c>
      <c r="U166" s="259"/>
      <c r="V166" s="158"/>
      <c r="W166" s="175" t="s">
        <v>503</v>
      </c>
      <c r="X166" s="664" t="s">
        <v>498</v>
      </c>
      <c r="Y166" s="665"/>
      <c r="Z166" s="164"/>
      <c r="AA166" s="172" t="str">
        <f>IF(Z166="X",0.1,"")</f>
        <v/>
      </c>
      <c r="AB166" s="259"/>
      <c r="AC166" s="158"/>
      <c r="AD166" s="175" t="s">
        <v>503</v>
      </c>
      <c r="AE166" s="664" t="s">
        <v>498</v>
      </c>
      <c r="AF166" s="665"/>
      <c r="AG166" s="164"/>
      <c r="AH166" s="172" t="str">
        <f>IF(AG166="X",0.1,"")</f>
        <v/>
      </c>
      <c r="AI166" s="259"/>
      <c r="AJ166" s="158"/>
      <c r="AK166" s="175" t="s">
        <v>503</v>
      </c>
      <c r="AL166" s="664" t="s">
        <v>498</v>
      </c>
      <c r="AM166" s="665"/>
      <c r="AN166" s="164"/>
      <c r="AO166" s="172" t="str">
        <f>IF(AN166="X",0.1,"")</f>
        <v/>
      </c>
      <c r="AP166" s="259"/>
    </row>
    <row r="167" spans="1:42" ht="37.5" hidden="1" customHeight="1" outlineLevel="1" thickBot="1" x14ac:dyDescent="0.25">
      <c r="A167" s="157"/>
      <c r="B167" s="566" t="s">
        <v>505</v>
      </c>
      <c r="C167" s="568"/>
      <c r="D167" s="566" t="str">
        <f>IF(F167=2,"FUERTE",IF(F167=1,"MODERADO",IF(F167=0.1,"DÉBIL","")))</f>
        <v>FUERTE</v>
      </c>
      <c r="E167" s="568"/>
      <c r="F167" s="172">
        <f>SUM(F164:F166)</f>
        <v>2</v>
      </c>
      <c r="G167" s="259"/>
      <c r="H167" s="157"/>
      <c r="I167" s="566" t="s">
        <v>505</v>
      </c>
      <c r="J167" s="568"/>
      <c r="K167" s="566" t="str">
        <f>IF(M167=2,"FUERTE",IF(M167=1,"MODERADO",IF(M167=0.1,"DÉBIL","")))</f>
        <v>FUERTE</v>
      </c>
      <c r="L167" s="568"/>
      <c r="M167" s="172">
        <f>SUM(M164:M166)</f>
        <v>2</v>
      </c>
      <c r="N167" s="259"/>
      <c r="O167" s="157"/>
      <c r="P167" s="566" t="s">
        <v>505</v>
      </c>
      <c r="Q167" s="568"/>
      <c r="R167" s="566" t="str">
        <f>IF(T167=2,"FUERTE",IF(T167=1,"MODERADO",IF(T167=0.1,"DÉBIL","")))</f>
        <v>FUERTE</v>
      </c>
      <c r="S167" s="568"/>
      <c r="T167" s="172">
        <f>SUM(T164:T166)</f>
        <v>2</v>
      </c>
      <c r="U167" s="259"/>
      <c r="V167" s="157"/>
      <c r="W167" s="566" t="s">
        <v>505</v>
      </c>
      <c r="X167" s="568"/>
      <c r="Y167" s="566" t="str">
        <f>IF(AA167=2,"FUERTE",IF(AA167=1,"MODERADO",IF(AA167=0.1,"DÉBIL","")))</f>
        <v>FUERTE</v>
      </c>
      <c r="Z167" s="568"/>
      <c r="AA167" s="172">
        <f>SUM(AA164:AA166)</f>
        <v>2</v>
      </c>
      <c r="AB167" s="259"/>
      <c r="AC167" s="157"/>
      <c r="AD167" s="566" t="s">
        <v>505</v>
      </c>
      <c r="AE167" s="568"/>
      <c r="AF167" s="566" t="str">
        <f>IF(AH167=2,"FUERTE",IF(AH167=1,"MODERADO",IF(AH167=0.1,"DÉBIL","")))</f>
        <v/>
      </c>
      <c r="AG167" s="568"/>
      <c r="AH167" s="172">
        <f>SUM(AH164:AH166)</f>
        <v>0</v>
      </c>
      <c r="AI167" s="259"/>
      <c r="AJ167" s="157"/>
      <c r="AK167" s="566" t="s">
        <v>505</v>
      </c>
      <c r="AL167" s="568"/>
      <c r="AM167" s="566" t="str">
        <f>IF(AO167=2,"FUERTE",IF(AO167=1,"MODERADO",IF(AO167=0.1,"DÉBIL","")))</f>
        <v/>
      </c>
      <c r="AN167" s="568"/>
      <c r="AO167" s="172">
        <f>SUM(AO164:AO166)</f>
        <v>0</v>
      </c>
      <c r="AP167" s="259"/>
    </row>
    <row r="168" spans="1:42" ht="15.75" hidden="1" outlineLevel="1" thickBot="1" x14ac:dyDescent="0.25">
      <c r="A168" s="158"/>
      <c r="B168" s="165"/>
      <c r="C168" s="165"/>
      <c r="D168" s="165"/>
      <c r="E168" s="165"/>
      <c r="F168" s="171"/>
      <c r="G168" s="259"/>
      <c r="H168" s="158"/>
      <c r="I168" s="165"/>
      <c r="J168" s="165"/>
      <c r="K168" s="165"/>
      <c r="L168" s="165"/>
      <c r="M168" s="171"/>
      <c r="N168" s="259"/>
      <c r="O168" s="158"/>
      <c r="P168" s="165"/>
      <c r="Q168" s="165"/>
      <c r="R168" s="165"/>
      <c r="S168" s="165"/>
      <c r="T168" s="171"/>
      <c r="U168" s="259"/>
      <c r="V168" s="158"/>
      <c r="W168" s="165"/>
      <c r="X168" s="165"/>
      <c r="Y168" s="165"/>
      <c r="Z168" s="165"/>
      <c r="AA168" s="171"/>
      <c r="AB168" s="259"/>
      <c r="AC168" s="158"/>
      <c r="AD168" s="165"/>
      <c r="AE168" s="165"/>
      <c r="AF168" s="165"/>
      <c r="AG168" s="165"/>
      <c r="AH168" s="171"/>
      <c r="AI168" s="259"/>
      <c r="AJ168" s="158"/>
      <c r="AK168" s="165"/>
      <c r="AL168" s="165"/>
      <c r="AM168" s="165"/>
      <c r="AN168" s="165"/>
      <c r="AO168" s="171"/>
      <c r="AP168" s="259"/>
    </row>
    <row r="169" spans="1:42" ht="76.5" hidden="1" customHeight="1" outlineLevel="1" thickBot="1" x14ac:dyDescent="0.25">
      <c r="A169" s="161"/>
      <c r="B169" s="652" t="s">
        <v>499</v>
      </c>
      <c r="C169" s="653"/>
      <c r="D169" s="653"/>
      <c r="E169" s="654"/>
      <c r="F169" s="170"/>
      <c r="G169" s="259"/>
      <c r="H169" s="161"/>
      <c r="I169" s="652" t="s">
        <v>499</v>
      </c>
      <c r="J169" s="653"/>
      <c r="K169" s="653"/>
      <c r="L169" s="654"/>
      <c r="M169" s="170"/>
      <c r="N169" s="259"/>
      <c r="O169" s="161"/>
      <c r="P169" s="652" t="s">
        <v>499</v>
      </c>
      <c r="Q169" s="653"/>
      <c r="R169" s="653"/>
      <c r="S169" s="654"/>
      <c r="T169" s="170"/>
      <c r="U169" s="259"/>
      <c r="V169" s="161"/>
      <c r="W169" s="652" t="s">
        <v>499</v>
      </c>
      <c r="X169" s="653"/>
      <c r="Y169" s="653"/>
      <c r="Z169" s="654"/>
      <c r="AA169" s="170"/>
      <c r="AB169" s="259"/>
      <c r="AC169" s="161"/>
      <c r="AD169" s="652" t="s">
        <v>499</v>
      </c>
      <c r="AE169" s="653"/>
      <c r="AF169" s="653"/>
      <c r="AG169" s="654"/>
      <c r="AH169" s="170"/>
      <c r="AI169" s="259"/>
      <c r="AJ169" s="161"/>
      <c r="AK169" s="652" t="s">
        <v>499</v>
      </c>
      <c r="AL169" s="653"/>
      <c r="AM169" s="653"/>
      <c r="AN169" s="654"/>
      <c r="AO169" s="170"/>
      <c r="AP169" s="259"/>
    </row>
    <row r="170" spans="1:42" ht="45" hidden="1" customHeight="1" outlineLevel="1" thickBot="1" x14ac:dyDescent="0.25">
      <c r="A170" s="161"/>
      <c r="B170" s="184" t="s">
        <v>500</v>
      </c>
      <c r="C170" s="184" t="s">
        <v>504</v>
      </c>
      <c r="D170" s="184" t="s">
        <v>501</v>
      </c>
      <c r="E170" s="184" t="s">
        <v>502</v>
      </c>
      <c r="F170" s="170"/>
      <c r="G170" s="259"/>
      <c r="H170" s="161"/>
      <c r="I170" s="184" t="s">
        <v>500</v>
      </c>
      <c r="J170" s="184" t="s">
        <v>504</v>
      </c>
      <c r="K170" s="184" t="s">
        <v>501</v>
      </c>
      <c r="L170" s="184" t="s">
        <v>502</v>
      </c>
      <c r="M170" s="170"/>
      <c r="N170" s="259"/>
      <c r="O170" s="161"/>
      <c r="P170" s="184" t="s">
        <v>500</v>
      </c>
      <c r="Q170" s="184" t="s">
        <v>504</v>
      </c>
      <c r="R170" s="184" t="s">
        <v>501</v>
      </c>
      <c r="S170" s="184" t="s">
        <v>502</v>
      </c>
      <c r="T170" s="170"/>
      <c r="U170" s="259"/>
      <c r="V170" s="161"/>
      <c r="W170" s="184" t="s">
        <v>500</v>
      </c>
      <c r="X170" s="184" t="s">
        <v>504</v>
      </c>
      <c r="Y170" s="184" t="s">
        <v>501</v>
      </c>
      <c r="Z170" s="184" t="s">
        <v>502</v>
      </c>
      <c r="AA170" s="170"/>
      <c r="AB170" s="259"/>
      <c r="AC170" s="161"/>
      <c r="AD170" s="184" t="s">
        <v>500</v>
      </c>
      <c r="AE170" s="184" t="s">
        <v>504</v>
      </c>
      <c r="AF170" s="184" t="s">
        <v>501</v>
      </c>
      <c r="AG170" s="184" t="s">
        <v>502</v>
      </c>
      <c r="AH170" s="170"/>
      <c r="AI170" s="259"/>
      <c r="AJ170" s="161"/>
      <c r="AK170" s="184" t="s">
        <v>500</v>
      </c>
      <c r="AL170" s="184" t="s">
        <v>504</v>
      </c>
      <c r="AM170" s="184" t="s">
        <v>501</v>
      </c>
      <c r="AN170" s="184" t="s">
        <v>502</v>
      </c>
      <c r="AO170" s="170"/>
      <c r="AP170" s="259"/>
    </row>
    <row r="171" spans="1:42" ht="39.75" hidden="1" customHeight="1" outlineLevel="1" thickBot="1" x14ac:dyDescent="0.25">
      <c r="A171" s="161"/>
      <c r="B171" s="164" t="str">
        <f>IF(D160=0,"",IF(D160&lt;=85,"DÉBIL",IF(D160&lt;=95,"MODERADO",IF(D160&lt;=100,"FUERTE"))))</f>
        <v>FUERTE</v>
      </c>
      <c r="C171" s="164" t="str">
        <f>D167</f>
        <v>FUERTE</v>
      </c>
      <c r="D171" s="147" t="str">
        <f>IFERROR(IF(D172=0,"DÉBIL",IF(D172&lt;=50,"MODERADO",IF(D172=100,"FUERTE",""))),"")</f>
        <v>FUERTE</v>
      </c>
      <c r="E171" s="164" t="str">
        <f>IF(D171="FUERTE","NO",IF(D171="MODERADO","SI",IF(D171="DÉBIL","SI","")))</f>
        <v>NO</v>
      </c>
      <c r="F171" s="170"/>
      <c r="G171" s="259"/>
      <c r="H171" s="161"/>
      <c r="I171" s="164" t="str">
        <f>IF(K160=0,"",IF(K160&lt;=85,"DÉBIL",IF(K160&lt;=95,"MODERADO",IF(K160&lt;=100,"FUERTE"))))</f>
        <v>FUERTE</v>
      </c>
      <c r="J171" s="164" t="str">
        <f>K167</f>
        <v>FUERTE</v>
      </c>
      <c r="K171" s="147" t="str">
        <f>IFERROR(IF(K172=0,"DÉBIL",IF(K172&lt;=50,"MODERADO",IF(K172=100,"FUERTE",""))),"")</f>
        <v>FUERTE</v>
      </c>
      <c r="L171" s="164" t="str">
        <f>IF(K171="FUERTE","NO",IF(K171="MODERADO","SI",IF(K171="DÉBIL","SI","")))</f>
        <v>NO</v>
      </c>
      <c r="M171" s="170"/>
      <c r="N171" s="259"/>
      <c r="O171" s="161"/>
      <c r="P171" s="164" t="str">
        <f>IF(R160=0,"",IF(R160&lt;=85,"DÉBIL",IF(R160&lt;=95,"MODERADO",IF(R160&lt;=100,"FUERTE"))))</f>
        <v>FUERTE</v>
      </c>
      <c r="Q171" s="164" t="str">
        <f>R167</f>
        <v>FUERTE</v>
      </c>
      <c r="R171" s="147" t="str">
        <f>IFERROR(IF(R172=0,"DÉBIL",IF(R172&lt;=50,"MODERADO",IF(R172=100,"FUERTE",""))),"")</f>
        <v>FUERTE</v>
      </c>
      <c r="S171" s="164" t="str">
        <f>IF(R171="FUERTE","NO",IF(R171="MODERADO","SI",IF(R171="DÉBIL","SI","")))</f>
        <v>NO</v>
      </c>
      <c r="T171" s="170"/>
      <c r="U171" s="259"/>
      <c r="V171" s="161"/>
      <c r="W171" s="164" t="str">
        <f>IF(Y160=0,"",IF(Y160&lt;=85,"DÉBIL",IF(Y160&lt;=95,"MODERADO",IF(Y160&lt;=100,"FUERTE"))))</f>
        <v>FUERTE</v>
      </c>
      <c r="X171" s="164" t="str">
        <f>Y167</f>
        <v>FUERTE</v>
      </c>
      <c r="Y171" s="147" t="str">
        <f>IFERROR(IF(Y172=0,"DÉBIL",IF(Y172&lt;=50,"MODERADO",IF(Y172=100,"FUERTE",""))),"")</f>
        <v>FUERTE</v>
      </c>
      <c r="Z171" s="164" t="str">
        <f>IF(Y171="FUERTE","NO",IF(Y171="MODERADO","SI",IF(Y171="DÉBIL","SI","")))</f>
        <v>NO</v>
      </c>
      <c r="AA171" s="170"/>
      <c r="AB171" s="259"/>
      <c r="AC171" s="161"/>
      <c r="AD171" s="164" t="str">
        <f>IF(AF160=0,"",IF(AF160&lt;=85,"DÉBIL",IF(AF160&lt;=95,"MODERADO",IF(AF160&lt;=100,"FUERTE"))))</f>
        <v/>
      </c>
      <c r="AE171" s="164" t="str">
        <f>AF167</f>
        <v/>
      </c>
      <c r="AF171" s="147" t="str">
        <f>IFERROR(IF(AF172=0,"DÉBIL",IF(AF172&lt;=50,"MODERADO",IF(AF172=100,"FUERTE",""))),"")</f>
        <v/>
      </c>
      <c r="AG171" s="164" t="str">
        <f>IF(AF171="FUERTE","NO",IF(AF171="MODERADO","SI",IF(AF171="DÉBIL","SI","")))</f>
        <v/>
      </c>
      <c r="AH171" s="170"/>
      <c r="AI171" s="259"/>
      <c r="AJ171" s="161"/>
      <c r="AK171" s="164" t="str">
        <f>IF(AM160=0,"",IF(AM160&lt;=85,"DÉBIL",IF(AM160&lt;=95,"MODERADO",IF(AM160&lt;=100,"FUERTE"))))</f>
        <v/>
      </c>
      <c r="AL171" s="164" t="str">
        <f>AM167</f>
        <v/>
      </c>
      <c r="AM171" s="147" t="str">
        <f>IFERROR(IF(AM172=0,"DÉBIL",IF(AM172&lt;=50,"MODERADO",IF(AM172=100,"FUERTE",""))),"")</f>
        <v/>
      </c>
      <c r="AN171" s="164" t="str">
        <f>IF(AM171="FUERTE","NO",IF(AM171="MODERADO","SI",IF(AM171="DÉBIL","SI","")))</f>
        <v/>
      </c>
      <c r="AO171" s="170"/>
      <c r="AP171" s="259"/>
    </row>
    <row r="172" spans="1:42" hidden="1" outlineLevel="1" x14ac:dyDescent="0.2">
      <c r="A172" s="161"/>
      <c r="B172" s="254">
        <f>IF(B171="FUERTE",50,IF(B171="MODERADO",25,IF(B171="DÉBIL",0,"")))</f>
        <v>50</v>
      </c>
      <c r="C172" s="254">
        <f>IF(C171="FUERTE",2,IF(C171="MODERADO",1,IF(C171="DÉBIL",0,"")))</f>
        <v>2</v>
      </c>
      <c r="D172" s="254">
        <f>+C172*B172</f>
        <v>100</v>
      </c>
      <c r="E172" s="254"/>
      <c r="F172" s="170"/>
      <c r="G172" s="259"/>
      <c r="H172" s="161"/>
      <c r="I172" s="254">
        <f>IF(I171="FUERTE",50,IF(I171="MODERADO",25,IF(I171="DÉBIL",0,"")))</f>
        <v>50</v>
      </c>
      <c r="J172" s="254">
        <f>IF(J171="FUERTE",2,IF(J171="MODERADO",1,IF(J171="DÉBIL",0,"")))</f>
        <v>2</v>
      </c>
      <c r="K172" s="254">
        <f>+J172*I172</f>
        <v>100</v>
      </c>
      <c r="L172" s="254"/>
      <c r="M172" s="170"/>
      <c r="N172" s="259"/>
      <c r="O172" s="161"/>
      <c r="P172" s="254">
        <f>IF(P171="FUERTE",50,IF(P171="MODERADO",25,IF(P171="DÉBIL",0,"")))</f>
        <v>50</v>
      </c>
      <c r="Q172" s="254">
        <f>IF(Q171="FUERTE",2,IF(Q171="MODERADO",1,IF(Q171="DÉBIL",0,"")))</f>
        <v>2</v>
      </c>
      <c r="R172" s="254">
        <f>+Q172*P172</f>
        <v>100</v>
      </c>
      <c r="S172" s="254"/>
      <c r="T172" s="170"/>
      <c r="U172" s="259"/>
      <c r="V172" s="161"/>
      <c r="W172" s="254">
        <f>IF(W171="FUERTE",50,IF(W171="MODERADO",25,IF(W171="DÉBIL",0,"")))</f>
        <v>50</v>
      </c>
      <c r="X172" s="254">
        <f>IF(X171="FUERTE",2,IF(X171="MODERADO",1,IF(X171="DÉBIL",0,"")))</f>
        <v>2</v>
      </c>
      <c r="Y172" s="254">
        <f>+X172*W172</f>
        <v>100</v>
      </c>
      <c r="Z172" s="254"/>
      <c r="AA172" s="170"/>
      <c r="AB172" s="259"/>
      <c r="AC172" s="161"/>
      <c r="AD172" s="254" t="str">
        <f>IF(AD171="FUERTE",50,IF(AD171="MODERADO",25,IF(AD171="DÉBIL",0,"")))</f>
        <v/>
      </c>
      <c r="AE172" s="254" t="str">
        <f>IF(AE171="FUERTE",2,IF(AE171="MODERADO",1,IF(AE171="DÉBIL",0,"")))</f>
        <v/>
      </c>
      <c r="AF172" s="254" t="e">
        <f>+AE172*AD172</f>
        <v>#VALUE!</v>
      </c>
      <c r="AG172" s="254"/>
      <c r="AH172" s="170"/>
      <c r="AI172" s="259"/>
      <c r="AJ172" s="161"/>
      <c r="AK172" s="254" t="str">
        <f>IF(AK171="FUERTE",50,IF(AK171="MODERADO",25,IF(AK171="DÉBIL",0,"")))</f>
        <v/>
      </c>
      <c r="AL172" s="254" t="str">
        <f>IF(AL171="FUERTE",2,IF(AL171="MODERADO",1,IF(AL171="DÉBIL",0,"")))</f>
        <v/>
      </c>
      <c r="AM172" s="254" t="e">
        <f>+AL172*AK172</f>
        <v>#VALUE!</v>
      </c>
      <c r="AN172" s="254"/>
      <c r="AO172" s="170"/>
      <c r="AP172" s="259"/>
    </row>
    <row r="173" spans="1:42" ht="20.25" collapsed="1" x14ac:dyDescent="0.3">
      <c r="A173" s="626" t="s">
        <v>432</v>
      </c>
      <c r="B173" s="627"/>
      <c r="C173" s="627"/>
      <c r="D173" s="627"/>
      <c r="E173" s="627"/>
      <c r="F173" s="628"/>
      <c r="G173" s="258"/>
      <c r="H173" s="626" t="s">
        <v>432</v>
      </c>
      <c r="I173" s="627"/>
      <c r="J173" s="627"/>
      <c r="K173" s="627"/>
      <c r="L173" s="627"/>
      <c r="M173" s="628"/>
      <c r="N173" s="258"/>
      <c r="O173" s="626" t="s">
        <v>432</v>
      </c>
      <c r="P173" s="627"/>
      <c r="Q173" s="627"/>
      <c r="R173" s="627"/>
      <c r="S173" s="627"/>
      <c r="T173" s="628"/>
      <c r="U173" s="258"/>
      <c r="V173" s="626" t="s">
        <v>432</v>
      </c>
      <c r="W173" s="627"/>
      <c r="X173" s="627"/>
      <c r="Y173" s="627"/>
      <c r="Z173" s="627"/>
      <c r="AA173" s="628"/>
      <c r="AB173" s="258"/>
      <c r="AC173" s="626" t="s">
        <v>432</v>
      </c>
      <c r="AD173" s="627"/>
      <c r="AE173" s="627"/>
      <c r="AF173" s="627"/>
      <c r="AG173" s="627"/>
      <c r="AH173" s="628"/>
      <c r="AI173" s="258"/>
      <c r="AJ173" s="626" t="s">
        <v>432</v>
      </c>
      <c r="AK173" s="627"/>
      <c r="AL173" s="627"/>
      <c r="AM173" s="627"/>
      <c r="AN173" s="627"/>
      <c r="AO173" s="628"/>
      <c r="AP173" s="258"/>
    </row>
    <row r="174" spans="1:42" ht="18.75" hidden="1" customHeight="1" outlineLevel="1" thickBot="1" x14ac:dyDescent="0.25">
      <c r="A174" s="158"/>
      <c r="B174" s="156"/>
      <c r="C174" s="156"/>
      <c r="D174" s="156"/>
      <c r="E174" s="156"/>
      <c r="F174" s="171"/>
      <c r="G174" s="258"/>
      <c r="H174" s="158"/>
      <c r="I174" s="156"/>
      <c r="J174" s="156"/>
      <c r="K174" s="156"/>
      <c r="L174" s="156"/>
      <c r="M174" s="171"/>
      <c r="N174" s="258"/>
      <c r="O174" s="158"/>
      <c r="P174" s="156"/>
      <c r="Q174" s="156"/>
      <c r="R174" s="156"/>
      <c r="S174" s="156"/>
      <c r="T174" s="171"/>
      <c r="U174" s="258"/>
      <c r="V174" s="158"/>
      <c r="W174" s="156"/>
      <c r="X174" s="156"/>
      <c r="Y174" s="156"/>
      <c r="Z174" s="156"/>
      <c r="AA174" s="171"/>
      <c r="AB174" s="258"/>
      <c r="AC174" s="158"/>
      <c r="AD174" s="156"/>
      <c r="AE174" s="156"/>
      <c r="AF174" s="156"/>
      <c r="AG174" s="156"/>
      <c r="AH174" s="171"/>
      <c r="AI174" s="258"/>
      <c r="AJ174" s="158"/>
      <c r="AK174" s="156"/>
      <c r="AL174" s="156"/>
      <c r="AM174" s="156"/>
      <c r="AN174" s="156"/>
      <c r="AO174" s="171"/>
      <c r="AP174" s="258"/>
    </row>
    <row r="175" spans="1:42" ht="72" hidden="1" customHeight="1" outlineLevel="1" thickBot="1" x14ac:dyDescent="0.25">
      <c r="A175" s="161"/>
      <c r="B175" s="141" t="s">
        <v>432</v>
      </c>
      <c r="C175" s="629" t="str">
        <f>'MRC CONTRATACIÓN - COVID19'!$D26</f>
        <v>Posibilidad de recibir o solicitar cualquier dádiva o beneficio a nombre propio o de terceros con el fin de celebrar contratos con terceros sin la capacidad (jurídica, financiera)  ni  la experiencia  para  el suministro de los bienes y/o prestación de los servicios requeridos.</v>
      </c>
      <c r="D175" s="630"/>
      <c r="E175" s="631"/>
      <c r="F175" s="170"/>
      <c r="G175" s="259"/>
      <c r="H175" s="161"/>
      <c r="I175" s="141" t="s">
        <v>432</v>
      </c>
      <c r="J175" s="629" t="str">
        <f>$C175</f>
        <v>Posibilidad de recibir o solicitar cualquier dádiva o beneficio a nombre propio o de terceros con el fin de celebrar contratos con terceros sin la capacidad (jurídica, financiera)  ni  la experiencia  para  el suministro de los bienes y/o prestación de los servicios requeridos.</v>
      </c>
      <c r="K175" s="630"/>
      <c r="L175" s="631"/>
      <c r="M175" s="170"/>
      <c r="N175" s="259"/>
      <c r="O175" s="161"/>
      <c r="P175" s="141" t="s">
        <v>432</v>
      </c>
      <c r="Q175" s="629" t="str">
        <f>$C175</f>
        <v>Posibilidad de recibir o solicitar cualquier dádiva o beneficio a nombre propio o de terceros con el fin de celebrar contratos con terceros sin la capacidad (jurídica, financiera)  ni  la experiencia  para  el suministro de los bienes y/o prestación de los servicios requeridos.</v>
      </c>
      <c r="R175" s="630"/>
      <c r="S175" s="631"/>
      <c r="T175" s="170"/>
      <c r="U175" s="259"/>
      <c r="V175" s="161"/>
      <c r="W175" s="141" t="s">
        <v>432</v>
      </c>
      <c r="X175" s="629" t="str">
        <f>$C175</f>
        <v>Posibilidad de recibir o solicitar cualquier dádiva o beneficio a nombre propio o de terceros con el fin de celebrar contratos con terceros sin la capacidad (jurídica, financiera)  ni  la experiencia  para  el suministro de los bienes y/o prestación de los servicios requeridos.</v>
      </c>
      <c r="Y175" s="630"/>
      <c r="Z175" s="631"/>
      <c r="AA175" s="170"/>
      <c r="AB175" s="259"/>
      <c r="AC175" s="161"/>
      <c r="AD175" s="141" t="s">
        <v>432</v>
      </c>
      <c r="AE175" s="629" t="str">
        <f>$C175</f>
        <v>Posibilidad de recibir o solicitar cualquier dádiva o beneficio a nombre propio o de terceros con el fin de celebrar contratos con terceros sin la capacidad (jurídica, financiera)  ni  la experiencia  para  el suministro de los bienes y/o prestación de los servicios requeridos.</v>
      </c>
      <c r="AF175" s="630"/>
      <c r="AG175" s="631"/>
      <c r="AH175" s="170"/>
      <c r="AI175" s="259"/>
      <c r="AJ175" s="161"/>
      <c r="AK175" s="141" t="s">
        <v>432</v>
      </c>
      <c r="AL175" s="629" t="str">
        <f>$C175</f>
        <v>Posibilidad de recibir o solicitar cualquier dádiva o beneficio a nombre propio o de terceros con el fin de celebrar contratos con terceros sin la capacidad (jurídica, financiera)  ni  la experiencia  para  el suministro de los bienes y/o prestación de los servicios requeridos.</v>
      </c>
      <c r="AM175" s="630"/>
      <c r="AN175" s="631"/>
      <c r="AO175" s="170"/>
      <c r="AP175" s="259"/>
    </row>
    <row r="176" spans="1:42" ht="185.25" hidden="1" customHeight="1" outlineLevel="1" thickBot="1" x14ac:dyDescent="0.25">
      <c r="A176" s="161"/>
      <c r="B176" s="168" t="s">
        <v>479</v>
      </c>
      <c r="C176" s="632" t="str">
        <f>'MRC CONTRATACIÓN - COVID19'!$N26</f>
        <v xml:space="preserve">El profesional de la Oficina de  contratación verifica el objeto social o la actividad económica a la que se dedica la empresa o persona natural o el proponente(es); para ello, revisa el certificado de existencia y representación legal o el certificado de registro de matricula mercantil o el que haga sus veces. En caso que el objeto social o actividad económica no corresponda a lo requerido en las reglas de participación o invitación a ofertar según corresponda se establece el no cumplimiento del requisito, por lo cual no podría ser contratado y genera la etapa procedimental que corresponda según la modalidad de contratación que se este adelantando. </v>
      </c>
      <c r="D176" s="633"/>
      <c r="E176" s="634"/>
      <c r="F176" s="170"/>
      <c r="G176" s="259"/>
      <c r="H176" s="161"/>
      <c r="I176" s="168" t="s">
        <v>564</v>
      </c>
      <c r="J176" s="632" t="str">
        <f>'MRC CONTRATACIÓN - COVID19'!$N27</f>
        <v>Con fines de prevención, anualmente la División de Gestión Humana  realiza campañas de Sensibilización en temas referentes al cumplimiento y practica de  los valores de que rigen el actuar del funcionario público dejando registro de la asistencia. En caso de identificar la inasistencia se reprograma para su asistencia.</v>
      </c>
      <c r="K176" s="633"/>
      <c r="L176" s="634"/>
      <c r="M176" s="170"/>
      <c r="N176" s="259"/>
      <c r="O176" s="161"/>
      <c r="P176" s="168" t="s">
        <v>565</v>
      </c>
      <c r="Q176" s="632" t="str">
        <f>'MRC CONTRATACIÓN - COVID19'!$N28</f>
        <v>Con el fin de prevenir hechos de fraude o corrupción, El Grupo Gestión Antifraude Anualmente Promueve la campaña Antifraude Anticorrupción en el marco del Plan Anticorrupción y de Atención al Ciudadano; adicionalmente a través de la campaña e-learning se promueve el curso de  la Política Antifraude de obligatorio cumplimiento para todos los colaboradores del FNA; cuando los colaboradores no presentan el curso o no obtienen el puntaje mínimo de aprobación  se abre una segunda convocatoria para que sea realizado, Sopena de sanciones disciplinarias.</v>
      </c>
      <c r="R176" s="633"/>
      <c r="S176" s="634"/>
      <c r="T176" s="170"/>
      <c r="U176" s="259"/>
      <c r="V176" s="161"/>
      <c r="W176" s="168" t="s">
        <v>566</v>
      </c>
      <c r="X176" s="632" t="str">
        <f>'MRC CONTRATACIÓN - COVID19'!$N29</f>
        <v>Dependiendo la modalidad de contratación, en las reglas de participación se establece que se verificará la experiencia a través del RUP, y en caso de invitación a ofertar se establecen los requisitos y soportes que se requieren para acreditarla, lo cual es verificado por el profesional del grupo de contratación asignado para el proceso, cuyo resultado de verificación se ve reflejado en el informe de evaluación o en el estudio previo que soporta la contratación en caso de contratación directa. Cada proceso tiene sus reglas establecidas para verificar la experiencia del oferente.</v>
      </c>
      <c r="Y176" s="633"/>
      <c r="Z176" s="634"/>
      <c r="AA176" s="170"/>
      <c r="AB176" s="259"/>
      <c r="AC176" s="161"/>
      <c r="AD176" s="168" t="s">
        <v>616</v>
      </c>
      <c r="AE176" s="632"/>
      <c r="AF176" s="633"/>
      <c r="AG176" s="634"/>
      <c r="AH176" s="170"/>
      <c r="AI176" s="259"/>
      <c r="AJ176" s="161"/>
      <c r="AK176" s="168" t="s">
        <v>617</v>
      </c>
      <c r="AL176" s="632"/>
      <c r="AM176" s="633"/>
      <c r="AN176" s="634"/>
      <c r="AO176" s="170"/>
      <c r="AP176" s="259"/>
    </row>
    <row r="177" spans="1:42" ht="24" hidden="1" customHeight="1" outlineLevel="1" thickBot="1" x14ac:dyDescent="0.25">
      <c r="A177" s="161"/>
      <c r="B177" s="169" t="s">
        <v>618</v>
      </c>
      <c r="C177" s="632" t="s">
        <v>627</v>
      </c>
      <c r="D177" s="633"/>
      <c r="E177" s="634"/>
      <c r="F177" s="170"/>
      <c r="G177" s="259"/>
      <c r="H177" s="161"/>
      <c r="I177" s="169" t="s">
        <v>618</v>
      </c>
      <c r="J177" s="632" t="s">
        <v>627</v>
      </c>
      <c r="K177" s="633"/>
      <c r="L177" s="634"/>
      <c r="M177" s="170"/>
      <c r="N177" s="259"/>
      <c r="O177" s="161"/>
      <c r="P177" s="169" t="s">
        <v>618</v>
      </c>
      <c r="Q177" s="632" t="s">
        <v>627</v>
      </c>
      <c r="R177" s="633"/>
      <c r="S177" s="634"/>
      <c r="T177" s="170"/>
      <c r="U177" s="259"/>
      <c r="V177" s="161"/>
      <c r="W177" s="169" t="s">
        <v>618</v>
      </c>
      <c r="X177" s="632" t="s">
        <v>627</v>
      </c>
      <c r="Y177" s="633"/>
      <c r="Z177" s="634"/>
      <c r="AA177" s="170"/>
      <c r="AB177" s="259"/>
      <c r="AC177" s="161"/>
      <c r="AD177" s="169" t="s">
        <v>618</v>
      </c>
      <c r="AE177" s="632"/>
      <c r="AF177" s="633"/>
      <c r="AG177" s="634"/>
      <c r="AH177" s="170"/>
      <c r="AI177" s="259"/>
      <c r="AJ177" s="161"/>
      <c r="AK177" s="169" t="s">
        <v>618</v>
      </c>
      <c r="AL177" s="632"/>
      <c r="AM177" s="633"/>
      <c r="AN177" s="634"/>
      <c r="AO177" s="170"/>
      <c r="AP177" s="259"/>
    </row>
    <row r="178" spans="1:42" ht="27.75" hidden="1" customHeight="1" outlineLevel="1" thickBot="1" x14ac:dyDescent="0.25">
      <c r="A178" s="161"/>
      <c r="B178" s="169" t="s">
        <v>628</v>
      </c>
      <c r="C178" s="632" t="s">
        <v>614</v>
      </c>
      <c r="D178" s="633"/>
      <c r="E178" s="634"/>
      <c r="F178" s="170"/>
      <c r="G178" s="259"/>
      <c r="H178" s="161"/>
      <c r="I178" s="169" t="s">
        <v>628</v>
      </c>
      <c r="J178" s="632" t="s">
        <v>614</v>
      </c>
      <c r="K178" s="633"/>
      <c r="L178" s="634"/>
      <c r="M178" s="170"/>
      <c r="N178" s="259"/>
      <c r="O178" s="161"/>
      <c r="P178" s="169" t="s">
        <v>628</v>
      </c>
      <c r="Q178" s="632" t="s">
        <v>614</v>
      </c>
      <c r="R178" s="633"/>
      <c r="S178" s="634"/>
      <c r="T178" s="170"/>
      <c r="U178" s="259"/>
      <c r="V178" s="161"/>
      <c r="W178" s="169" t="s">
        <v>628</v>
      </c>
      <c r="X178" s="632" t="s">
        <v>614</v>
      </c>
      <c r="Y178" s="633"/>
      <c r="Z178" s="634"/>
      <c r="AA178" s="170"/>
      <c r="AB178" s="259"/>
      <c r="AC178" s="161"/>
      <c r="AD178" s="169" t="s">
        <v>628</v>
      </c>
      <c r="AE178" s="632"/>
      <c r="AF178" s="633"/>
      <c r="AG178" s="634"/>
      <c r="AH178" s="170"/>
      <c r="AI178" s="259"/>
      <c r="AJ178" s="161"/>
      <c r="AK178" s="169" t="s">
        <v>628</v>
      </c>
      <c r="AL178" s="632"/>
      <c r="AM178" s="633"/>
      <c r="AN178" s="634"/>
      <c r="AO178" s="170"/>
      <c r="AP178" s="259"/>
    </row>
    <row r="179" spans="1:42" ht="16.5" hidden="1" outlineLevel="1" thickBot="1" x14ac:dyDescent="0.25">
      <c r="A179" s="161"/>
      <c r="B179" s="142" t="s">
        <v>619</v>
      </c>
      <c r="C179" s="632" t="s">
        <v>602</v>
      </c>
      <c r="D179" s="633"/>
      <c r="E179" s="634"/>
      <c r="F179" s="170"/>
      <c r="G179" s="259"/>
      <c r="H179" s="161"/>
      <c r="I179" s="142" t="s">
        <v>619</v>
      </c>
      <c r="J179" s="632" t="s">
        <v>602</v>
      </c>
      <c r="K179" s="633"/>
      <c r="L179" s="634"/>
      <c r="M179" s="170"/>
      <c r="N179" s="259"/>
      <c r="O179" s="161"/>
      <c r="P179" s="142" t="s">
        <v>619</v>
      </c>
      <c r="Q179" s="632" t="s">
        <v>602</v>
      </c>
      <c r="R179" s="633"/>
      <c r="S179" s="634"/>
      <c r="T179" s="170"/>
      <c r="U179" s="259"/>
      <c r="V179" s="161"/>
      <c r="W179" s="142" t="s">
        <v>619</v>
      </c>
      <c r="X179" s="632" t="s">
        <v>602</v>
      </c>
      <c r="Y179" s="633"/>
      <c r="Z179" s="634"/>
      <c r="AA179" s="170"/>
      <c r="AB179" s="259"/>
      <c r="AC179" s="161"/>
      <c r="AD179" s="142" t="s">
        <v>619</v>
      </c>
      <c r="AE179" s="632"/>
      <c r="AF179" s="633"/>
      <c r="AG179" s="634"/>
      <c r="AH179" s="170"/>
      <c r="AI179" s="259"/>
      <c r="AJ179" s="161"/>
      <c r="AK179" s="142" t="s">
        <v>619</v>
      </c>
      <c r="AL179" s="632"/>
      <c r="AM179" s="633"/>
      <c r="AN179" s="634"/>
      <c r="AO179" s="170"/>
      <c r="AP179" s="259"/>
    </row>
    <row r="180" spans="1:42" ht="16.5" hidden="1" customHeight="1" outlineLevel="1" thickBot="1" x14ac:dyDescent="0.25">
      <c r="A180" s="161"/>
      <c r="B180" s="162"/>
      <c r="C180" s="162"/>
      <c r="D180" s="162"/>
      <c r="E180" s="163"/>
      <c r="F180" s="170"/>
      <c r="G180" s="259"/>
      <c r="H180" s="161"/>
      <c r="I180" s="162"/>
      <c r="J180" s="162"/>
      <c r="K180" s="162"/>
      <c r="L180" s="163"/>
      <c r="M180" s="170"/>
      <c r="N180" s="259"/>
      <c r="O180" s="161"/>
      <c r="P180" s="162"/>
      <c r="Q180" s="162"/>
      <c r="R180" s="162"/>
      <c r="S180" s="163"/>
      <c r="T180" s="170"/>
      <c r="U180" s="259"/>
      <c r="V180" s="161"/>
      <c r="W180" s="162"/>
      <c r="X180" s="162"/>
      <c r="Y180" s="162"/>
      <c r="Z180" s="163"/>
      <c r="AA180" s="170"/>
      <c r="AB180" s="259"/>
      <c r="AC180" s="161"/>
      <c r="AD180" s="162"/>
      <c r="AE180" s="162"/>
      <c r="AF180" s="162"/>
      <c r="AG180" s="163"/>
      <c r="AH180" s="170"/>
      <c r="AI180" s="259"/>
      <c r="AJ180" s="161"/>
      <c r="AK180" s="162"/>
      <c r="AL180" s="162"/>
      <c r="AM180" s="162"/>
      <c r="AN180" s="163"/>
      <c r="AO180" s="170"/>
      <c r="AP180" s="259"/>
    </row>
    <row r="181" spans="1:42" ht="16.5" hidden="1" outlineLevel="1" thickBot="1" x14ac:dyDescent="0.25">
      <c r="A181" s="161"/>
      <c r="B181" s="661" t="s">
        <v>468</v>
      </c>
      <c r="C181" s="662"/>
      <c r="D181" s="662"/>
      <c r="E181" s="663"/>
      <c r="F181" s="170"/>
      <c r="G181" s="259"/>
      <c r="H181" s="161"/>
      <c r="I181" s="661" t="s">
        <v>468</v>
      </c>
      <c r="J181" s="662"/>
      <c r="K181" s="662"/>
      <c r="L181" s="663"/>
      <c r="M181" s="170"/>
      <c r="N181" s="259"/>
      <c r="O181" s="161"/>
      <c r="P181" s="661" t="s">
        <v>468</v>
      </c>
      <c r="Q181" s="662"/>
      <c r="R181" s="662"/>
      <c r="S181" s="663"/>
      <c r="T181" s="170"/>
      <c r="U181" s="259"/>
      <c r="V181" s="161"/>
      <c r="W181" s="661" t="s">
        <v>468</v>
      </c>
      <c r="X181" s="662"/>
      <c r="Y181" s="662"/>
      <c r="Z181" s="663"/>
      <c r="AA181" s="170"/>
      <c r="AB181" s="259"/>
      <c r="AC181" s="161"/>
      <c r="AD181" s="661" t="s">
        <v>468</v>
      </c>
      <c r="AE181" s="662"/>
      <c r="AF181" s="662"/>
      <c r="AG181" s="663"/>
      <c r="AH181" s="170"/>
      <c r="AI181" s="259"/>
      <c r="AJ181" s="161"/>
      <c r="AK181" s="661" t="s">
        <v>468</v>
      </c>
      <c r="AL181" s="662"/>
      <c r="AM181" s="662"/>
      <c r="AN181" s="663"/>
      <c r="AO181" s="170"/>
      <c r="AP181" s="259"/>
    </row>
    <row r="182" spans="1:42" ht="26.25" hidden="1" customHeight="1" outlineLevel="1" thickBot="1" x14ac:dyDescent="0.25">
      <c r="A182" s="161"/>
      <c r="B182" s="479" t="s">
        <v>449</v>
      </c>
      <c r="C182" s="480"/>
      <c r="D182" s="262" t="s">
        <v>450</v>
      </c>
      <c r="E182" s="261" t="s">
        <v>467</v>
      </c>
      <c r="F182" s="172"/>
      <c r="G182" s="259"/>
      <c r="H182" s="161"/>
      <c r="I182" s="479" t="s">
        <v>449</v>
      </c>
      <c r="J182" s="480"/>
      <c r="K182" s="262" t="s">
        <v>450</v>
      </c>
      <c r="L182" s="261" t="s">
        <v>467</v>
      </c>
      <c r="M182" s="172"/>
      <c r="N182" s="259"/>
      <c r="O182" s="161"/>
      <c r="P182" s="479" t="s">
        <v>449</v>
      </c>
      <c r="Q182" s="480"/>
      <c r="R182" s="262" t="s">
        <v>450</v>
      </c>
      <c r="S182" s="261" t="s">
        <v>467</v>
      </c>
      <c r="T182" s="172"/>
      <c r="U182" s="259"/>
      <c r="V182" s="161"/>
      <c r="W182" s="479" t="s">
        <v>449</v>
      </c>
      <c r="X182" s="480"/>
      <c r="Y182" s="262" t="s">
        <v>450</v>
      </c>
      <c r="Z182" s="261" t="s">
        <v>467</v>
      </c>
      <c r="AA182" s="172"/>
      <c r="AB182" s="259"/>
      <c r="AC182" s="161"/>
      <c r="AD182" s="479" t="s">
        <v>449</v>
      </c>
      <c r="AE182" s="480"/>
      <c r="AF182" s="262" t="s">
        <v>450</v>
      </c>
      <c r="AG182" s="261" t="s">
        <v>467</v>
      </c>
      <c r="AH182" s="172"/>
      <c r="AI182" s="259"/>
      <c r="AJ182" s="161"/>
      <c r="AK182" s="479" t="s">
        <v>449</v>
      </c>
      <c r="AL182" s="480"/>
      <c r="AM182" s="262" t="s">
        <v>450</v>
      </c>
      <c r="AN182" s="261" t="s">
        <v>467</v>
      </c>
      <c r="AO182" s="172"/>
      <c r="AP182" s="259"/>
    </row>
    <row r="183" spans="1:42" ht="26.25" hidden="1" customHeight="1" outlineLevel="1" x14ac:dyDescent="0.2">
      <c r="A183" s="161"/>
      <c r="B183" s="635" t="s">
        <v>481</v>
      </c>
      <c r="C183" s="638" t="s">
        <v>480</v>
      </c>
      <c r="D183" s="150" t="s">
        <v>451</v>
      </c>
      <c r="E183" s="138" t="s">
        <v>509</v>
      </c>
      <c r="F183" s="172">
        <f>IF(E183="X",15,0)</f>
        <v>15</v>
      </c>
      <c r="G183" s="259"/>
      <c r="H183" s="161"/>
      <c r="I183" s="635" t="s">
        <v>481</v>
      </c>
      <c r="J183" s="638" t="s">
        <v>480</v>
      </c>
      <c r="K183" s="150" t="s">
        <v>451</v>
      </c>
      <c r="L183" s="138" t="s">
        <v>509</v>
      </c>
      <c r="M183" s="172">
        <f>IF(L183="X",15,0)</f>
        <v>15</v>
      </c>
      <c r="N183" s="259"/>
      <c r="O183" s="161"/>
      <c r="P183" s="635" t="s">
        <v>481</v>
      </c>
      <c r="Q183" s="638" t="s">
        <v>480</v>
      </c>
      <c r="R183" s="150" t="s">
        <v>451</v>
      </c>
      <c r="S183" s="138" t="s">
        <v>509</v>
      </c>
      <c r="T183" s="172">
        <f>IF(S183="X",15,0)</f>
        <v>15</v>
      </c>
      <c r="U183" s="259"/>
      <c r="V183" s="161"/>
      <c r="W183" s="635" t="s">
        <v>481</v>
      </c>
      <c r="X183" s="638" t="s">
        <v>480</v>
      </c>
      <c r="Y183" s="150" t="s">
        <v>451</v>
      </c>
      <c r="Z183" s="138" t="s">
        <v>509</v>
      </c>
      <c r="AA183" s="172">
        <f>IF(Z183="X",15,0)</f>
        <v>15</v>
      </c>
      <c r="AB183" s="259"/>
      <c r="AC183" s="161"/>
      <c r="AD183" s="635" t="s">
        <v>481</v>
      </c>
      <c r="AE183" s="638" t="s">
        <v>480</v>
      </c>
      <c r="AF183" s="150" t="s">
        <v>451</v>
      </c>
      <c r="AG183" s="138"/>
      <c r="AH183" s="172">
        <f>IF(AG183="X",15,0)</f>
        <v>0</v>
      </c>
      <c r="AI183" s="259"/>
      <c r="AJ183" s="161"/>
      <c r="AK183" s="635" t="s">
        <v>481</v>
      </c>
      <c r="AL183" s="638" t="s">
        <v>480</v>
      </c>
      <c r="AM183" s="150" t="s">
        <v>451</v>
      </c>
      <c r="AN183" s="138"/>
      <c r="AO183" s="172">
        <f>IF(AN183="X",15,0)</f>
        <v>0</v>
      </c>
      <c r="AP183" s="259"/>
    </row>
    <row r="184" spans="1:42" ht="27" hidden="1" customHeight="1" outlineLevel="1" thickBot="1" x14ac:dyDescent="0.25">
      <c r="A184" s="161"/>
      <c r="B184" s="636"/>
      <c r="C184" s="639"/>
      <c r="D184" s="151" t="s">
        <v>452</v>
      </c>
      <c r="E184" s="139"/>
      <c r="F184" s="172"/>
      <c r="G184" s="259"/>
      <c r="H184" s="161"/>
      <c r="I184" s="636"/>
      <c r="J184" s="639"/>
      <c r="K184" s="151" t="s">
        <v>452</v>
      </c>
      <c r="L184" s="139"/>
      <c r="M184" s="172"/>
      <c r="N184" s="259"/>
      <c r="O184" s="161"/>
      <c r="P184" s="636"/>
      <c r="Q184" s="639"/>
      <c r="R184" s="151" t="s">
        <v>452</v>
      </c>
      <c r="S184" s="139"/>
      <c r="T184" s="172"/>
      <c r="U184" s="259"/>
      <c r="V184" s="161"/>
      <c r="W184" s="636"/>
      <c r="X184" s="639"/>
      <c r="Y184" s="151" t="s">
        <v>452</v>
      </c>
      <c r="Z184" s="139"/>
      <c r="AA184" s="172"/>
      <c r="AB184" s="259"/>
      <c r="AC184" s="161"/>
      <c r="AD184" s="636"/>
      <c r="AE184" s="639"/>
      <c r="AF184" s="151" t="s">
        <v>452</v>
      </c>
      <c r="AG184" s="139"/>
      <c r="AH184" s="172"/>
      <c r="AI184" s="259"/>
      <c r="AJ184" s="161"/>
      <c r="AK184" s="636"/>
      <c r="AL184" s="639"/>
      <c r="AM184" s="151" t="s">
        <v>452</v>
      </c>
      <c r="AN184" s="139"/>
      <c r="AO184" s="172"/>
      <c r="AP184" s="259"/>
    </row>
    <row r="185" spans="1:42" ht="27" hidden="1" customHeight="1" outlineLevel="1" x14ac:dyDescent="0.2">
      <c r="A185" s="161"/>
      <c r="B185" s="636"/>
      <c r="C185" s="640" t="s">
        <v>487</v>
      </c>
      <c r="D185" s="150" t="s">
        <v>453</v>
      </c>
      <c r="E185" s="138" t="s">
        <v>509</v>
      </c>
      <c r="F185" s="172">
        <f>IF(E185="X",15,0)</f>
        <v>15</v>
      </c>
      <c r="G185" s="259"/>
      <c r="H185" s="161"/>
      <c r="I185" s="636"/>
      <c r="J185" s="640" t="s">
        <v>487</v>
      </c>
      <c r="K185" s="150" t="s">
        <v>453</v>
      </c>
      <c r="L185" s="138" t="s">
        <v>509</v>
      </c>
      <c r="M185" s="172">
        <f>IF(L185="X",15,0)</f>
        <v>15</v>
      </c>
      <c r="N185" s="259"/>
      <c r="O185" s="161"/>
      <c r="P185" s="636"/>
      <c r="Q185" s="640" t="s">
        <v>487</v>
      </c>
      <c r="R185" s="150" t="s">
        <v>453</v>
      </c>
      <c r="S185" s="138" t="s">
        <v>509</v>
      </c>
      <c r="T185" s="172">
        <f>IF(S185="X",15,0)</f>
        <v>15</v>
      </c>
      <c r="U185" s="259"/>
      <c r="V185" s="161"/>
      <c r="W185" s="636"/>
      <c r="X185" s="640" t="s">
        <v>487</v>
      </c>
      <c r="Y185" s="150" t="s">
        <v>453</v>
      </c>
      <c r="Z185" s="138" t="s">
        <v>509</v>
      </c>
      <c r="AA185" s="172">
        <f>IF(Z185="X",15,0)</f>
        <v>15</v>
      </c>
      <c r="AB185" s="259"/>
      <c r="AC185" s="161"/>
      <c r="AD185" s="636"/>
      <c r="AE185" s="640" t="s">
        <v>487</v>
      </c>
      <c r="AF185" s="150" t="s">
        <v>453</v>
      </c>
      <c r="AG185" s="138"/>
      <c r="AH185" s="172">
        <f>IF(AG185="X",15,0)</f>
        <v>0</v>
      </c>
      <c r="AI185" s="259"/>
      <c r="AJ185" s="161"/>
      <c r="AK185" s="636"/>
      <c r="AL185" s="640" t="s">
        <v>487</v>
      </c>
      <c r="AM185" s="150" t="s">
        <v>453</v>
      </c>
      <c r="AN185" s="138"/>
      <c r="AO185" s="172">
        <f>IF(AN185="X",15,0)</f>
        <v>0</v>
      </c>
      <c r="AP185" s="259"/>
    </row>
    <row r="186" spans="1:42" ht="38.25" hidden="1" customHeight="1" outlineLevel="1" thickBot="1" x14ac:dyDescent="0.25">
      <c r="A186" s="161"/>
      <c r="B186" s="637"/>
      <c r="C186" s="641"/>
      <c r="D186" s="151" t="s">
        <v>454</v>
      </c>
      <c r="E186" s="139"/>
      <c r="F186" s="172"/>
      <c r="G186" s="259"/>
      <c r="H186" s="161"/>
      <c r="I186" s="637"/>
      <c r="J186" s="641"/>
      <c r="K186" s="151" t="s">
        <v>454</v>
      </c>
      <c r="L186" s="139"/>
      <c r="M186" s="172"/>
      <c r="N186" s="259"/>
      <c r="O186" s="161"/>
      <c r="P186" s="637"/>
      <c r="Q186" s="641"/>
      <c r="R186" s="151" t="s">
        <v>454</v>
      </c>
      <c r="S186" s="139"/>
      <c r="T186" s="172"/>
      <c r="U186" s="259"/>
      <c r="V186" s="161"/>
      <c r="W186" s="637"/>
      <c r="X186" s="641"/>
      <c r="Y186" s="151" t="s">
        <v>454</v>
      </c>
      <c r="Z186" s="139"/>
      <c r="AA186" s="172"/>
      <c r="AB186" s="259"/>
      <c r="AC186" s="161"/>
      <c r="AD186" s="637"/>
      <c r="AE186" s="641"/>
      <c r="AF186" s="151" t="s">
        <v>454</v>
      </c>
      <c r="AG186" s="139"/>
      <c r="AH186" s="172"/>
      <c r="AI186" s="259"/>
      <c r="AJ186" s="161"/>
      <c r="AK186" s="637"/>
      <c r="AL186" s="641"/>
      <c r="AM186" s="151" t="s">
        <v>454</v>
      </c>
      <c r="AN186" s="139"/>
      <c r="AO186" s="172"/>
      <c r="AP186" s="259"/>
    </row>
    <row r="187" spans="1:42" ht="38.25" hidden="1" customHeight="1" outlineLevel="1" x14ac:dyDescent="0.2">
      <c r="A187" s="161"/>
      <c r="B187" s="642" t="s">
        <v>483</v>
      </c>
      <c r="C187" s="644" t="s">
        <v>490</v>
      </c>
      <c r="D187" s="148" t="s">
        <v>455</v>
      </c>
      <c r="E187" s="136" t="s">
        <v>509</v>
      </c>
      <c r="F187" s="172">
        <f>IF(E187="X",15,0)</f>
        <v>15</v>
      </c>
      <c r="G187" s="259"/>
      <c r="H187" s="161"/>
      <c r="I187" s="642" t="s">
        <v>483</v>
      </c>
      <c r="J187" s="644" t="s">
        <v>490</v>
      </c>
      <c r="K187" s="148" t="s">
        <v>455</v>
      </c>
      <c r="L187" s="136" t="s">
        <v>509</v>
      </c>
      <c r="M187" s="172">
        <f>IF(L187="X",15,0)</f>
        <v>15</v>
      </c>
      <c r="N187" s="259"/>
      <c r="O187" s="161"/>
      <c r="P187" s="642" t="s">
        <v>483</v>
      </c>
      <c r="Q187" s="644" t="s">
        <v>490</v>
      </c>
      <c r="R187" s="148" t="s">
        <v>455</v>
      </c>
      <c r="S187" s="136" t="s">
        <v>509</v>
      </c>
      <c r="T187" s="172">
        <f>IF(S187="X",15,0)</f>
        <v>15</v>
      </c>
      <c r="U187" s="259"/>
      <c r="V187" s="161"/>
      <c r="W187" s="642" t="s">
        <v>483</v>
      </c>
      <c r="X187" s="644" t="s">
        <v>490</v>
      </c>
      <c r="Y187" s="148" t="s">
        <v>455</v>
      </c>
      <c r="Z187" s="136" t="s">
        <v>509</v>
      </c>
      <c r="AA187" s="172">
        <f>IF(Z187="X",15,0)</f>
        <v>15</v>
      </c>
      <c r="AB187" s="259"/>
      <c r="AC187" s="161"/>
      <c r="AD187" s="642" t="s">
        <v>483</v>
      </c>
      <c r="AE187" s="644" t="s">
        <v>490</v>
      </c>
      <c r="AF187" s="148" t="s">
        <v>455</v>
      </c>
      <c r="AG187" s="136"/>
      <c r="AH187" s="172">
        <f>IF(AG187="X",15,0)</f>
        <v>0</v>
      </c>
      <c r="AI187" s="259"/>
      <c r="AJ187" s="161"/>
      <c r="AK187" s="642" t="s">
        <v>483</v>
      </c>
      <c r="AL187" s="644" t="s">
        <v>490</v>
      </c>
      <c r="AM187" s="148" t="s">
        <v>455</v>
      </c>
      <c r="AN187" s="136"/>
      <c r="AO187" s="172">
        <f>IF(AN187="X",15,0)</f>
        <v>0</v>
      </c>
      <c r="AP187" s="259"/>
    </row>
    <row r="188" spans="1:42" ht="30.75" hidden="1" customHeight="1" outlineLevel="1" thickBot="1" x14ac:dyDescent="0.25">
      <c r="A188" s="161"/>
      <c r="B188" s="643"/>
      <c r="C188" s="645"/>
      <c r="D188" s="149" t="s">
        <v>456</v>
      </c>
      <c r="E188" s="137"/>
      <c r="F188" s="172"/>
      <c r="G188" s="259"/>
      <c r="H188" s="161"/>
      <c r="I188" s="643"/>
      <c r="J188" s="645"/>
      <c r="K188" s="149" t="s">
        <v>456</v>
      </c>
      <c r="L188" s="137"/>
      <c r="M188" s="172"/>
      <c r="N188" s="259"/>
      <c r="O188" s="161"/>
      <c r="P188" s="643"/>
      <c r="Q188" s="645"/>
      <c r="R188" s="149" t="s">
        <v>456</v>
      </c>
      <c r="S188" s="137"/>
      <c r="T188" s="172"/>
      <c r="U188" s="259"/>
      <c r="V188" s="161"/>
      <c r="W188" s="643"/>
      <c r="X188" s="645"/>
      <c r="Y188" s="149" t="s">
        <v>456</v>
      </c>
      <c r="Z188" s="137"/>
      <c r="AA188" s="172"/>
      <c r="AB188" s="259"/>
      <c r="AC188" s="161"/>
      <c r="AD188" s="643"/>
      <c r="AE188" s="645"/>
      <c r="AF188" s="149" t="s">
        <v>456</v>
      </c>
      <c r="AG188" s="137"/>
      <c r="AH188" s="172"/>
      <c r="AI188" s="259"/>
      <c r="AJ188" s="161"/>
      <c r="AK188" s="643"/>
      <c r="AL188" s="645"/>
      <c r="AM188" s="149" t="s">
        <v>456</v>
      </c>
      <c r="AN188" s="137"/>
      <c r="AO188" s="172"/>
      <c r="AP188" s="259"/>
    </row>
    <row r="189" spans="1:42" ht="30.75" hidden="1" customHeight="1" outlineLevel="1" x14ac:dyDescent="0.2">
      <c r="A189" s="161"/>
      <c r="B189" s="646" t="s">
        <v>482</v>
      </c>
      <c r="C189" s="640" t="s">
        <v>491</v>
      </c>
      <c r="D189" s="150" t="s">
        <v>457</v>
      </c>
      <c r="E189" s="138" t="s">
        <v>509</v>
      </c>
      <c r="F189" s="172">
        <f>IF(E189="X",15,0)</f>
        <v>15</v>
      </c>
      <c r="G189" s="259"/>
      <c r="H189" s="161"/>
      <c r="I189" s="646" t="s">
        <v>482</v>
      </c>
      <c r="J189" s="640" t="s">
        <v>491</v>
      </c>
      <c r="K189" s="150" t="s">
        <v>457</v>
      </c>
      <c r="L189" s="138" t="s">
        <v>509</v>
      </c>
      <c r="M189" s="172">
        <f>IF(L189="X",15,0)</f>
        <v>15</v>
      </c>
      <c r="N189" s="259"/>
      <c r="O189" s="161"/>
      <c r="P189" s="646" t="s">
        <v>482</v>
      </c>
      <c r="Q189" s="640" t="s">
        <v>491</v>
      </c>
      <c r="R189" s="150" t="s">
        <v>457</v>
      </c>
      <c r="S189" s="138" t="s">
        <v>509</v>
      </c>
      <c r="T189" s="172">
        <f>IF(S189="X",15,0)</f>
        <v>15</v>
      </c>
      <c r="U189" s="259"/>
      <c r="V189" s="161"/>
      <c r="W189" s="646" t="s">
        <v>482</v>
      </c>
      <c r="X189" s="640" t="s">
        <v>491</v>
      </c>
      <c r="Y189" s="150" t="s">
        <v>457</v>
      </c>
      <c r="Z189" s="138" t="s">
        <v>509</v>
      </c>
      <c r="AA189" s="172">
        <f>IF(Z189="X",15,0)</f>
        <v>15</v>
      </c>
      <c r="AB189" s="259"/>
      <c r="AC189" s="161"/>
      <c r="AD189" s="646" t="s">
        <v>482</v>
      </c>
      <c r="AE189" s="640" t="s">
        <v>491</v>
      </c>
      <c r="AF189" s="150" t="s">
        <v>457</v>
      </c>
      <c r="AG189" s="138"/>
      <c r="AH189" s="172">
        <f>IF(AG189="X",15,0)</f>
        <v>0</v>
      </c>
      <c r="AI189" s="259"/>
      <c r="AJ189" s="161"/>
      <c r="AK189" s="646" t="s">
        <v>482</v>
      </c>
      <c r="AL189" s="640" t="s">
        <v>491</v>
      </c>
      <c r="AM189" s="150" t="s">
        <v>457</v>
      </c>
      <c r="AN189" s="138"/>
      <c r="AO189" s="172">
        <f>IF(AN189="X",15,0)</f>
        <v>0</v>
      </c>
      <c r="AP189" s="259"/>
    </row>
    <row r="190" spans="1:42" ht="30.75" hidden="1" customHeight="1" outlineLevel="1" x14ac:dyDescent="0.2">
      <c r="A190" s="161"/>
      <c r="B190" s="647"/>
      <c r="C190" s="649"/>
      <c r="D190" s="152" t="s">
        <v>458</v>
      </c>
      <c r="E190" s="140"/>
      <c r="F190" s="172">
        <f>IF(E190="X",10,0)</f>
        <v>0</v>
      </c>
      <c r="G190" s="259"/>
      <c r="H190" s="161"/>
      <c r="I190" s="647"/>
      <c r="J190" s="649"/>
      <c r="K190" s="152" t="s">
        <v>458</v>
      </c>
      <c r="L190" s="140"/>
      <c r="M190" s="172">
        <f>IF(L190="X",10,0)</f>
        <v>0</v>
      </c>
      <c r="N190" s="259"/>
      <c r="O190" s="161"/>
      <c r="P190" s="647"/>
      <c r="Q190" s="649"/>
      <c r="R190" s="152" t="s">
        <v>458</v>
      </c>
      <c r="S190" s="140"/>
      <c r="T190" s="172">
        <f>IF(S190="X",10,0)</f>
        <v>0</v>
      </c>
      <c r="U190" s="259"/>
      <c r="V190" s="161"/>
      <c r="W190" s="647"/>
      <c r="X190" s="649"/>
      <c r="Y190" s="152" t="s">
        <v>458</v>
      </c>
      <c r="Z190" s="140"/>
      <c r="AA190" s="172">
        <f>IF(Z190="X",10,0)</f>
        <v>0</v>
      </c>
      <c r="AB190" s="259"/>
      <c r="AC190" s="161"/>
      <c r="AD190" s="647"/>
      <c r="AE190" s="649"/>
      <c r="AF190" s="152" t="s">
        <v>458</v>
      </c>
      <c r="AG190" s="140"/>
      <c r="AH190" s="172">
        <f>IF(AG190="X",10,0)</f>
        <v>0</v>
      </c>
      <c r="AI190" s="259"/>
      <c r="AJ190" s="161"/>
      <c r="AK190" s="647"/>
      <c r="AL190" s="649"/>
      <c r="AM190" s="152" t="s">
        <v>458</v>
      </c>
      <c r="AN190" s="140"/>
      <c r="AO190" s="172">
        <f>IF(AN190="X",10,0)</f>
        <v>0</v>
      </c>
      <c r="AP190" s="259"/>
    </row>
    <row r="191" spans="1:42" ht="33" hidden="1" customHeight="1" outlineLevel="1" thickBot="1" x14ac:dyDescent="0.25">
      <c r="A191" s="161"/>
      <c r="B191" s="648"/>
      <c r="C191" s="641"/>
      <c r="D191" s="151" t="s">
        <v>459</v>
      </c>
      <c r="E191" s="139"/>
      <c r="F191" s="172"/>
      <c r="G191" s="259"/>
      <c r="H191" s="161"/>
      <c r="I191" s="648"/>
      <c r="J191" s="641"/>
      <c r="K191" s="151" t="s">
        <v>459</v>
      </c>
      <c r="L191" s="139"/>
      <c r="M191" s="172"/>
      <c r="N191" s="259"/>
      <c r="O191" s="161"/>
      <c r="P191" s="648"/>
      <c r="Q191" s="641"/>
      <c r="R191" s="151" t="s">
        <v>459</v>
      </c>
      <c r="S191" s="139"/>
      <c r="T191" s="172"/>
      <c r="U191" s="259"/>
      <c r="V191" s="161"/>
      <c r="W191" s="648"/>
      <c r="X191" s="641"/>
      <c r="Y191" s="151" t="s">
        <v>459</v>
      </c>
      <c r="Z191" s="139"/>
      <c r="AA191" s="172"/>
      <c r="AB191" s="259"/>
      <c r="AC191" s="161"/>
      <c r="AD191" s="648"/>
      <c r="AE191" s="641"/>
      <c r="AF191" s="151" t="s">
        <v>459</v>
      </c>
      <c r="AG191" s="139"/>
      <c r="AH191" s="172"/>
      <c r="AI191" s="259"/>
      <c r="AJ191" s="161"/>
      <c r="AK191" s="648"/>
      <c r="AL191" s="641"/>
      <c r="AM191" s="151" t="s">
        <v>459</v>
      </c>
      <c r="AN191" s="139"/>
      <c r="AO191" s="172"/>
      <c r="AP191" s="259"/>
    </row>
    <row r="192" spans="1:42" ht="33" hidden="1" customHeight="1" outlineLevel="1" x14ac:dyDescent="0.2">
      <c r="A192" s="161"/>
      <c r="B192" s="642" t="s">
        <v>484</v>
      </c>
      <c r="C192" s="644" t="s">
        <v>492</v>
      </c>
      <c r="D192" s="148" t="s">
        <v>460</v>
      </c>
      <c r="E192" s="136" t="s">
        <v>509</v>
      </c>
      <c r="F192" s="172">
        <f>IF(E192="X",15,0)</f>
        <v>15</v>
      </c>
      <c r="G192" s="259"/>
      <c r="H192" s="161"/>
      <c r="I192" s="642" t="s">
        <v>484</v>
      </c>
      <c r="J192" s="644" t="s">
        <v>492</v>
      </c>
      <c r="K192" s="148" t="s">
        <v>460</v>
      </c>
      <c r="L192" s="136" t="s">
        <v>509</v>
      </c>
      <c r="M192" s="172">
        <f>IF(L192="X",15,0)</f>
        <v>15</v>
      </c>
      <c r="N192" s="259"/>
      <c r="O192" s="161"/>
      <c r="P192" s="642" t="s">
        <v>484</v>
      </c>
      <c r="Q192" s="644" t="s">
        <v>492</v>
      </c>
      <c r="R192" s="148" t="s">
        <v>460</v>
      </c>
      <c r="S192" s="136" t="s">
        <v>509</v>
      </c>
      <c r="T192" s="172">
        <f>IF(S192="X",15,0)</f>
        <v>15</v>
      </c>
      <c r="U192" s="259"/>
      <c r="V192" s="161"/>
      <c r="W192" s="642" t="s">
        <v>484</v>
      </c>
      <c r="X192" s="644" t="s">
        <v>492</v>
      </c>
      <c r="Y192" s="148" t="s">
        <v>460</v>
      </c>
      <c r="Z192" s="136" t="s">
        <v>509</v>
      </c>
      <c r="AA192" s="172">
        <f>IF(Z192="X",15,0)</f>
        <v>15</v>
      </c>
      <c r="AB192" s="259"/>
      <c r="AC192" s="161"/>
      <c r="AD192" s="642" t="s">
        <v>484</v>
      </c>
      <c r="AE192" s="644" t="s">
        <v>492</v>
      </c>
      <c r="AF192" s="148" t="s">
        <v>460</v>
      </c>
      <c r="AG192" s="136"/>
      <c r="AH192" s="172">
        <f>IF(AG192="X",15,0)</f>
        <v>0</v>
      </c>
      <c r="AI192" s="259"/>
      <c r="AJ192" s="161"/>
      <c r="AK192" s="642" t="s">
        <v>484</v>
      </c>
      <c r="AL192" s="644" t="s">
        <v>492</v>
      </c>
      <c r="AM192" s="148" t="s">
        <v>460</v>
      </c>
      <c r="AN192" s="136"/>
      <c r="AO192" s="172">
        <f>IF(AN192="X",15,0)</f>
        <v>0</v>
      </c>
      <c r="AP192" s="259"/>
    </row>
    <row r="193" spans="1:42" ht="45" hidden="1" customHeight="1" outlineLevel="1" thickBot="1" x14ac:dyDescent="0.25">
      <c r="A193" s="161"/>
      <c r="B193" s="643"/>
      <c r="C193" s="645"/>
      <c r="D193" s="149" t="s">
        <v>461</v>
      </c>
      <c r="E193" s="137"/>
      <c r="F193" s="172"/>
      <c r="G193" s="259"/>
      <c r="H193" s="161"/>
      <c r="I193" s="643"/>
      <c r="J193" s="645"/>
      <c r="K193" s="149" t="s">
        <v>461</v>
      </c>
      <c r="L193" s="137"/>
      <c r="M193" s="172"/>
      <c r="N193" s="259"/>
      <c r="O193" s="161"/>
      <c r="P193" s="643"/>
      <c r="Q193" s="645"/>
      <c r="R193" s="149" t="s">
        <v>461</v>
      </c>
      <c r="S193" s="137"/>
      <c r="T193" s="172"/>
      <c r="U193" s="259"/>
      <c r="V193" s="161"/>
      <c r="W193" s="643"/>
      <c r="X193" s="645"/>
      <c r="Y193" s="149" t="s">
        <v>461</v>
      </c>
      <c r="Z193" s="137"/>
      <c r="AA193" s="172"/>
      <c r="AB193" s="259"/>
      <c r="AC193" s="161"/>
      <c r="AD193" s="643"/>
      <c r="AE193" s="645"/>
      <c r="AF193" s="149" t="s">
        <v>461</v>
      </c>
      <c r="AG193" s="137"/>
      <c r="AH193" s="172"/>
      <c r="AI193" s="259"/>
      <c r="AJ193" s="161"/>
      <c r="AK193" s="643"/>
      <c r="AL193" s="645"/>
      <c r="AM193" s="149" t="s">
        <v>461</v>
      </c>
      <c r="AN193" s="137"/>
      <c r="AO193" s="172"/>
      <c r="AP193" s="259"/>
    </row>
    <row r="194" spans="1:42" ht="35.25" hidden="1" customHeight="1" outlineLevel="1" x14ac:dyDescent="0.2">
      <c r="A194" s="161"/>
      <c r="B194" s="646" t="s">
        <v>485</v>
      </c>
      <c r="C194" s="640" t="s">
        <v>488</v>
      </c>
      <c r="D194" s="153" t="s">
        <v>462</v>
      </c>
      <c r="E194" s="138" t="s">
        <v>509</v>
      </c>
      <c r="F194" s="172">
        <f>IF(E194="X",15,0)</f>
        <v>15</v>
      </c>
      <c r="G194" s="259"/>
      <c r="H194" s="161"/>
      <c r="I194" s="646" t="s">
        <v>485</v>
      </c>
      <c r="J194" s="640" t="s">
        <v>488</v>
      </c>
      <c r="K194" s="153" t="s">
        <v>462</v>
      </c>
      <c r="L194" s="138" t="s">
        <v>509</v>
      </c>
      <c r="M194" s="172">
        <f>IF(L194="X",15,0)</f>
        <v>15</v>
      </c>
      <c r="N194" s="259"/>
      <c r="O194" s="161"/>
      <c r="P194" s="646" t="s">
        <v>485</v>
      </c>
      <c r="Q194" s="640" t="s">
        <v>488</v>
      </c>
      <c r="R194" s="153" t="s">
        <v>462</v>
      </c>
      <c r="S194" s="138" t="s">
        <v>509</v>
      </c>
      <c r="T194" s="172">
        <f>IF(S194="X",15,0)</f>
        <v>15</v>
      </c>
      <c r="U194" s="259"/>
      <c r="V194" s="161"/>
      <c r="W194" s="646" t="s">
        <v>485</v>
      </c>
      <c r="X194" s="640" t="s">
        <v>488</v>
      </c>
      <c r="Y194" s="153" t="s">
        <v>462</v>
      </c>
      <c r="Z194" s="138" t="s">
        <v>509</v>
      </c>
      <c r="AA194" s="172">
        <f>IF(Z194="X",15,0)</f>
        <v>15</v>
      </c>
      <c r="AB194" s="259"/>
      <c r="AC194" s="161"/>
      <c r="AD194" s="646" t="s">
        <v>485</v>
      </c>
      <c r="AE194" s="640" t="s">
        <v>488</v>
      </c>
      <c r="AF194" s="153" t="s">
        <v>462</v>
      </c>
      <c r="AG194" s="138"/>
      <c r="AH194" s="172">
        <f>IF(AG194="X",15,0)</f>
        <v>0</v>
      </c>
      <c r="AI194" s="259"/>
      <c r="AJ194" s="161"/>
      <c r="AK194" s="646" t="s">
        <v>485</v>
      </c>
      <c r="AL194" s="640" t="s">
        <v>488</v>
      </c>
      <c r="AM194" s="153" t="s">
        <v>462</v>
      </c>
      <c r="AN194" s="138"/>
      <c r="AO194" s="172">
        <f>IF(AN194="X",15,0)</f>
        <v>0</v>
      </c>
      <c r="AP194" s="259"/>
    </row>
    <row r="195" spans="1:42" ht="24" hidden="1" customHeight="1" outlineLevel="1" thickBot="1" x14ac:dyDescent="0.25">
      <c r="A195" s="161"/>
      <c r="B195" s="648"/>
      <c r="C195" s="641"/>
      <c r="D195" s="154" t="s">
        <v>463</v>
      </c>
      <c r="E195" s="139"/>
      <c r="F195" s="172"/>
      <c r="G195" s="259"/>
      <c r="H195" s="161"/>
      <c r="I195" s="648"/>
      <c r="J195" s="641"/>
      <c r="K195" s="154" t="s">
        <v>463</v>
      </c>
      <c r="L195" s="139"/>
      <c r="M195" s="172"/>
      <c r="N195" s="259"/>
      <c r="O195" s="161"/>
      <c r="P195" s="648"/>
      <c r="Q195" s="641"/>
      <c r="R195" s="154" t="s">
        <v>463</v>
      </c>
      <c r="S195" s="139"/>
      <c r="T195" s="172"/>
      <c r="U195" s="259"/>
      <c r="V195" s="161"/>
      <c r="W195" s="648"/>
      <c r="X195" s="641"/>
      <c r="Y195" s="154" t="s">
        <v>463</v>
      </c>
      <c r="Z195" s="139"/>
      <c r="AA195" s="172"/>
      <c r="AB195" s="259"/>
      <c r="AC195" s="161"/>
      <c r="AD195" s="648"/>
      <c r="AE195" s="641"/>
      <c r="AF195" s="154" t="s">
        <v>463</v>
      </c>
      <c r="AG195" s="139"/>
      <c r="AH195" s="172"/>
      <c r="AI195" s="259"/>
      <c r="AJ195" s="161"/>
      <c r="AK195" s="648"/>
      <c r="AL195" s="641"/>
      <c r="AM195" s="154" t="s">
        <v>463</v>
      </c>
      <c r="AN195" s="139"/>
      <c r="AO195" s="172"/>
      <c r="AP195" s="259"/>
    </row>
    <row r="196" spans="1:42" ht="24" hidden="1" customHeight="1" outlineLevel="1" x14ac:dyDescent="0.2">
      <c r="A196" s="161"/>
      <c r="B196" s="642" t="s">
        <v>486</v>
      </c>
      <c r="C196" s="644" t="s">
        <v>489</v>
      </c>
      <c r="D196" s="148" t="s">
        <v>464</v>
      </c>
      <c r="E196" s="136" t="s">
        <v>509</v>
      </c>
      <c r="F196" s="172">
        <f>IF(E196="X",10,0)</f>
        <v>10</v>
      </c>
      <c r="G196" s="259"/>
      <c r="H196" s="161"/>
      <c r="I196" s="642" t="s">
        <v>486</v>
      </c>
      <c r="J196" s="644" t="s">
        <v>489</v>
      </c>
      <c r="K196" s="148" t="s">
        <v>464</v>
      </c>
      <c r="L196" s="136" t="s">
        <v>509</v>
      </c>
      <c r="M196" s="172">
        <f>IF(L196="X",10,0)</f>
        <v>10</v>
      </c>
      <c r="N196" s="259"/>
      <c r="O196" s="161"/>
      <c r="P196" s="642" t="s">
        <v>486</v>
      </c>
      <c r="Q196" s="644" t="s">
        <v>489</v>
      </c>
      <c r="R196" s="148" t="s">
        <v>464</v>
      </c>
      <c r="S196" s="136" t="s">
        <v>509</v>
      </c>
      <c r="T196" s="172">
        <f>IF(S196="X",10,0)</f>
        <v>10</v>
      </c>
      <c r="U196" s="259"/>
      <c r="V196" s="161"/>
      <c r="W196" s="642" t="s">
        <v>486</v>
      </c>
      <c r="X196" s="644" t="s">
        <v>489</v>
      </c>
      <c r="Y196" s="148" t="s">
        <v>464</v>
      </c>
      <c r="Z196" s="136" t="s">
        <v>509</v>
      </c>
      <c r="AA196" s="172">
        <f>IF(Z196="X",10,0)</f>
        <v>10</v>
      </c>
      <c r="AB196" s="259"/>
      <c r="AC196" s="161"/>
      <c r="AD196" s="642" t="s">
        <v>486</v>
      </c>
      <c r="AE196" s="644" t="s">
        <v>489</v>
      </c>
      <c r="AF196" s="148" t="s">
        <v>464</v>
      </c>
      <c r="AG196" s="136"/>
      <c r="AH196" s="172">
        <f>IF(AG196="X",10,0)</f>
        <v>0</v>
      </c>
      <c r="AI196" s="259"/>
      <c r="AJ196" s="161"/>
      <c r="AK196" s="642" t="s">
        <v>486</v>
      </c>
      <c r="AL196" s="644" t="s">
        <v>489</v>
      </c>
      <c r="AM196" s="148" t="s">
        <v>464</v>
      </c>
      <c r="AN196" s="136"/>
      <c r="AO196" s="172">
        <f>IF(AN196="X",10,0)</f>
        <v>0</v>
      </c>
      <c r="AP196" s="259"/>
    </row>
    <row r="197" spans="1:42" ht="24" hidden="1" customHeight="1" outlineLevel="1" x14ac:dyDescent="0.2">
      <c r="A197" s="161"/>
      <c r="B197" s="655"/>
      <c r="C197" s="656"/>
      <c r="D197" s="155" t="s">
        <v>465</v>
      </c>
      <c r="E197" s="143"/>
      <c r="F197" s="172">
        <f>IF(E197="X",5,0)</f>
        <v>0</v>
      </c>
      <c r="G197" s="259"/>
      <c r="H197" s="161"/>
      <c r="I197" s="655"/>
      <c r="J197" s="656"/>
      <c r="K197" s="155" t="s">
        <v>465</v>
      </c>
      <c r="L197" s="143"/>
      <c r="M197" s="172">
        <f>IF(L197="X",5,0)</f>
        <v>0</v>
      </c>
      <c r="N197" s="259"/>
      <c r="O197" s="161"/>
      <c r="P197" s="655"/>
      <c r="Q197" s="656"/>
      <c r="R197" s="155" t="s">
        <v>465</v>
      </c>
      <c r="S197" s="143"/>
      <c r="T197" s="172">
        <f>IF(S197="X",5,0)</f>
        <v>0</v>
      </c>
      <c r="U197" s="259"/>
      <c r="V197" s="161"/>
      <c r="W197" s="655"/>
      <c r="X197" s="656"/>
      <c r="Y197" s="155" t="s">
        <v>465</v>
      </c>
      <c r="Z197" s="143"/>
      <c r="AA197" s="172">
        <f>IF(Z197="X",5,0)</f>
        <v>0</v>
      </c>
      <c r="AB197" s="259"/>
      <c r="AC197" s="161"/>
      <c r="AD197" s="655"/>
      <c r="AE197" s="656"/>
      <c r="AF197" s="155" t="s">
        <v>465</v>
      </c>
      <c r="AG197" s="143"/>
      <c r="AH197" s="172">
        <f>IF(AG197="X",5,0)</f>
        <v>0</v>
      </c>
      <c r="AI197" s="259"/>
      <c r="AJ197" s="161"/>
      <c r="AK197" s="655"/>
      <c r="AL197" s="656"/>
      <c r="AM197" s="155" t="s">
        <v>465</v>
      </c>
      <c r="AN197" s="143"/>
      <c r="AO197" s="172">
        <f>IF(AN197="X",5,0)</f>
        <v>0</v>
      </c>
      <c r="AP197" s="259"/>
    </row>
    <row r="198" spans="1:42" ht="15.75" hidden="1" customHeight="1" outlineLevel="1" thickBot="1" x14ac:dyDescent="0.25">
      <c r="A198" s="161"/>
      <c r="B198" s="643"/>
      <c r="C198" s="645"/>
      <c r="D198" s="149" t="s">
        <v>466</v>
      </c>
      <c r="E198" s="137"/>
      <c r="F198" s="172"/>
      <c r="G198" s="259"/>
      <c r="H198" s="161"/>
      <c r="I198" s="643"/>
      <c r="J198" s="645"/>
      <c r="K198" s="149" t="s">
        <v>466</v>
      </c>
      <c r="L198" s="137"/>
      <c r="M198" s="172"/>
      <c r="N198" s="259"/>
      <c r="O198" s="161"/>
      <c r="P198" s="643"/>
      <c r="Q198" s="645"/>
      <c r="R198" s="149" t="s">
        <v>466</v>
      </c>
      <c r="S198" s="137"/>
      <c r="T198" s="172"/>
      <c r="U198" s="259"/>
      <c r="V198" s="161"/>
      <c r="W198" s="643"/>
      <c r="X198" s="645"/>
      <c r="Y198" s="149" t="s">
        <v>466</v>
      </c>
      <c r="Z198" s="137"/>
      <c r="AA198" s="172"/>
      <c r="AB198" s="259"/>
      <c r="AC198" s="161"/>
      <c r="AD198" s="643"/>
      <c r="AE198" s="645"/>
      <c r="AF198" s="149" t="s">
        <v>466</v>
      </c>
      <c r="AG198" s="137"/>
      <c r="AH198" s="172"/>
      <c r="AI198" s="259"/>
      <c r="AJ198" s="161"/>
      <c r="AK198" s="643"/>
      <c r="AL198" s="645"/>
      <c r="AM198" s="149" t="s">
        <v>466</v>
      </c>
      <c r="AN198" s="137"/>
      <c r="AO198" s="172"/>
      <c r="AP198" s="259"/>
    </row>
    <row r="199" spans="1:42" ht="19.5" hidden="1" customHeight="1" outlineLevel="1" thickBot="1" x14ac:dyDescent="0.25">
      <c r="A199" s="157"/>
      <c r="B199" s="159"/>
      <c r="C199" s="159"/>
      <c r="D199" s="159"/>
      <c r="E199" s="160"/>
      <c r="F199" s="170"/>
      <c r="G199" s="259"/>
      <c r="H199" s="157"/>
      <c r="I199" s="159"/>
      <c r="J199" s="159"/>
      <c r="K199" s="159"/>
      <c r="L199" s="160"/>
      <c r="M199" s="170"/>
      <c r="N199" s="259"/>
      <c r="O199" s="157"/>
      <c r="P199" s="159"/>
      <c r="Q199" s="159"/>
      <c r="R199" s="159"/>
      <c r="S199" s="160"/>
      <c r="T199" s="170"/>
      <c r="U199" s="259"/>
      <c r="V199" s="157"/>
      <c r="W199" s="159"/>
      <c r="X199" s="159"/>
      <c r="Y199" s="159"/>
      <c r="Z199" s="160"/>
      <c r="AA199" s="170"/>
      <c r="AB199" s="259"/>
      <c r="AC199" s="157"/>
      <c r="AD199" s="159"/>
      <c r="AE199" s="159"/>
      <c r="AF199" s="159"/>
      <c r="AG199" s="160"/>
      <c r="AH199" s="170"/>
      <c r="AI199" s="259"/>
      <c r="AJ199" s="157"/>
      <c r="AK199" s="159"/>
      <c r="AL199" s="159"/>
      <c r="AM199" s="159"/>
      <c r="AN199" s="160"/>
      <c r="AO199" s="170"/>
      <c r="AP199" s="259"/>
    </row>
    <row r="200" spans="1:42" ht="19.5" hidden="1" customHeight="1" outlineLevel="1" thickBot="1" x14ac:dyDescent="0.25">
      <c r="A200" s="161"/>
      <c r="B200" s="657" t="s">
        <v>469</v>
      </c>
      <c r="C200" s="658"/>
      <c r="D200" s="659" t="s">
        <v>471</v>
      </c>
      <c r="E200" s="660"/>
      <c r="F200" s="170"/>
      <c r="G200" s="259"/>
      <c r="H200" s="161"/>
      <c r="I200" s="657" t="s">
        <v>469</v>
      </c>
      <c r="J200" s="658"/>
      <c r="K200" s="659" t="s">
        <v>471</v>
      </c>
      <c r="L200" s="660"/>
      <c r="M200" s="170"/>
      <c r="N200" s="259"/>
      <c r="O200" s="161"/>
      <c r="P200" s="657" t="s">
        <v>469</v>
      </c>
      <c r="Q200" s="658"/>
      <c r="R200" s="659" t="s">
        <v>471</v>
      </c>
      <c r="S200" s="660"/>
      <c r="T200" s="170"/>
      <c r="U200" s="259"/>
      <c r="V200" s="161"/>
      <c r="W200" s="657" t="s">
        <v>469</v>
      </c>
      <c r="X200" s="658"/>
      <c r="Y200" s="659" t="s">
        <v>471</v>
      </c>
      <c r="Z200" s="660"/>
      <c r="AA200" s="170"/>
      <c r="AB200" s="259"/>
      <c r="AC200" s="161"/>
      <c r="AD200" s="657" t="s">
        <v>469</v>
      </c>
      <c r="AE200" s="658"/>
      <c r="AF200" s="659" t="s">
        <v>471</v>
      </c>
      <c r="AG200" s="660"/>
      <c r="AH200" s="170"/>
      <c r="AI200" s="259"/>
      <c r="AJ200" s="161"/>
      <c r="AK200" s="657" t="s">
        <v>469</v>
      </c>
      <c r="AL200" s="658"/>
      <c r="AM200" s="659" t="s">
        <v>471</v>
      </c>
      <c r="AN200" s="660"/>
      <c r="AO200" s="170"/>
      <c r="AP200" s="259"/>
    </row>
    <row r="201" spans="1:42" ht="19.5" hidden="1" customHeight="1" outlineLevel="1" thickBot="1" x14ac:dyDescent="0.25">
      <c r="A201" s="161"/>
      <c r="B201" s="671" t="s">
        <v>470</v>
      </c>
      <c r="C201" s="672"/>
      <c r="D201" s="659" t="s">
        <v>472</v>
      </c>
      <c r="E201" s="660"/>
      <c r="F201" s="170"/>
      <c r="G201" s="259"/>
      <c r="H201" s="161"/>
      <c r="I201" s="671" t="s">
        <v>470</v>
      </c>
      <c r="J201" s="672"/>
      <c r="K201" s="659" t="s">
        <v>472</v>
      </c>
      <c r="L201" s="660"/>
      <c r="M201" s="170"/>
      <c r="N201" s="259"/>
      <c r="O201" s="161"/>
      <c r="P201" s="671" t="s">
        <v>470</v>
      </c>
      <c r="Q201" s="672"/>
      <c r="R201" s="659" t="s">
        <v>472</v>
      </c>
      <c r="S201" s="660"/>
      <c r="T201" s="170"/>
      <c r="U201" s="259"/>
      <c r="V201" s="161"/>
      <c r="W201" s="671" t="s">
        <v>470</v>
      </c>
      <c r="X201" s="672"/>
      <c r="Y201" s="659" t="s">
        <v>472</v>
      </c>
      <c r="Z201" s="660"/>
      <c r="AA201" s="170"/>
      <c r="AB201" s="259"/>
      <c r="AC201" s="161"/>
      <c r="AD201" s="671" t="s">
        <v>470</v>
      </c>
      <c r="AE201" s="672"/>
      <c r="AF201" s="659" t="s">
        <v>472</v>
      </c>
      <c r="AG201" s="660"/>
      <c r="AH201" s="170"/>
      <c r="AI201" s="259"/>
      <c r="AJ201" s="161"/>
      <c r="AK201" s="671" t="s">
        <v>470</v>
      </c>
      <c r="AL201" s="672"/>
      <c r="AM201" s="659" t="s">
        <v>472</v>
      </c>
      <c r="AN201" s="660"/>
      <c r="AO201" s="170"/>
      <c r="AP201" s="259"/>
    </row>
    <row r="202" spans="1:42" ht="32.25" hidden="1" customHeight="1" outlineLevel="1" thickBot="1" x14ac:dyDescent="0.25">
      <c r="A202" s="161"/>
      <c r="B202" s="673" t="s">
        <v>503</v>
      </c>
      <c r="C202" s="674"/>
      <c r="D202" s="659" t="s">
        <v>473</v>
      </c>
      <c r="E202" s="660"/>
      <c r="F202" s="170"/>
      <c r="G202" s="259"/>
      <c r="H202" s="161"/>
      <c r="I202" s="673" t="s">
        <v>503</v>
      </c>
      <c r="J202" s="674"/>
      <c r="K202" s="659" t="s">
        <v>473</v>
      </c>
      <c r="L202" s="660"/>
      <c r="M202" s="170"/>
      <c r="N202" s="259"/>
      <c r="O202" s="161"/>
      <c r="P202" s="673" t="s">
        <v>503</v>
      </c>
      <c r="Q202" s="674"/>
      <c r="R202" s="659" t="s">
        <v>473</v>
      </c>
      <c r="S202" s="660"/>
      <c r="T202" s="170"/>
      <c r="U202" s="259"/>
      <c r="V202" s="161"/>
      <c r="W202" s="673" t="s">
        <v>503</v>
      </c>
      <c r="X202" s="674"/>
      <c r="Y202" s="659" t="s">
        <v>473</v>
      </c>
      <c r="Z202" s="660"/>
      <c r="AA202" s="170"/>
      <c r="AB202" s="259"/>
      <c r="AC202" s="161"/>
      <c r="AD202" s="673" t="s">
        <v>503</v>
      </c>
      <c r="AE202" s="674"/>
      <c r="AF202" s="659" t="s">
        <v>473</v>
      </c>
      <c r="AG202" s="660"/>
      <c r="AH202" s="170"/>
      <c r="AI202" s="259"/>
      <c r="AJ202" s="161"/>
      <c r="AK202" s="673" t="s">
        <v>503</v>
      </c>
      <c r="AL202" s="674"/>
      <c r="AM202" s="659" t="s">
        <v>473</v>
      </c>
      <c r="AN202" s="660"/>
      <c r="AO202" s="170"/>
      <c r="AP202" s="259"/>
    </row>
    <row r="203" spans="1:42" ht="27" hidden="1" customHeight="1" outlineLevel="1" thickBot="1" x14ac:dyDescent="0.25">
      <c r="A203" s="158"/>
      <c r="B203" s="566" t="s">
        <v>506</v>
      </c>
      <c r="C203" s="568"/>
      <c r="D203" s="566">
        <f>SUM(F183:F198)</f>
        <v>100</v>
      </c>
      <c r="E203" s="568"/>
      <c r="F203" s="171"/>
      <c r="G203" s="259"/>
      <c r="H203" s="158"/>
      <c r="I203" s="566" t="s">
        <v>506</v>
      </c>
      <c r="J203" s="568"/>
      <c r="K203" s="566">
        <f>SUM(M183:M198)</f>
        <v>100</v>
      </c>
      <c r="L203" s="568"/>
      <c r="M203" s="171"/>
      <c r="N203" s="259"/>
      <c r="O203" s="158"/>
      <c r="P203" s="566" t="s">
        <v>506</v>
      </c>
      <c r="Q203" s="568"/>
      <c r="R203" s="566">
        <f>SUM(T183:T198)</f>
        <v>100</v>
      </c>
      <c r="S203" s="568"/>
      <c r="T203" s="171"/>
      <c r="U203" s="259"/>
      <c r="V203" s="158"/>
      <c r="W203" s="566" t="s">
        <v>506</v>
      </c>
      <c r="X203" s="568"/>
      <c r="Y203" s="566">
        <f>SUM(AA183:AA198)</f>
        <v>100</v>
      </c>
      <c r="Z203" s="568"/>
      <c r="AA203" s="171"/>
      <c r="AB203" s="259"/>
      <c r="AC203" s="158"/>
      <c r="AD203" s="566" t="s">
        <v>506</v>
      </c>
      <c r="AE203" s="568"/>
      <c r="AF203" s="566">
        <f>SUM(AH183:AH198)</f>
        <v>0</v>
      </c>
      <c r="AG203" s="568"/>
      <c r="AH203" s="171"/>
      <c r="AI203" s="259"/>
      <c r="AJ203" s="158"/>
      <c r="AK203" s="566" t="s">
        <v>506</v>
      </c>
      <c r="AL203" s="568"/>
      <c r="AM203" s="566">
        <f>SUM(AO183:AO198)</f>
        <v>0</v>
      </c>
      <c r="AN203" s="568"/>
      <c r="AO203" s="171"/>
      <c r="AP203" s="259"/>
    </row>
    <row r="204" spans="1:42" ht="23.25" hidden="1" customHeight="1" outlineLevel="1" thickBot="1" x14ac:dyDescent="0.25">
      <c r="A204" s="158"/>
      <c r="B204" s="157"/>
      <c r="C204" s="157"/>
      <c r="D204" s="157"/>
      <c r="E204" s="157"/>
      <c r="F204" s="171"/>
      <c r="G204" s="259"/>
      <c r="H204" s="158"/>
      <c r="I204" s="157"/>
      <c r="J204" s="157"/>
      <c r="K204" s="157"/>
      <c r="L204" s="157"/>
      <c r="M204" s="171"/>
      <c r="N204" s="259"/>
      <c r="O204" s="158"/>
      <c r="P204" s="157"/>
      <c r="Q204" s="157"/>
      <c r="R204" s="157"/>
      <c r="S204" s="157"/>
      <c r="T204" s="171"/>
      <c r="U204" s="259"/>
      <c r="V204" s="158"/>
      <c r="W204" s="157"/>
      <c r="X204" s="157"/>
      <c r="Y204" s="157"/>
      <c r="Z204" s="157"/>
      <c r="AA204" s="171"/>
      <c r="AB204" s="259"/>
      <c r="AC204" s="158"/>
      <c r="AD204" s="157"/>
      <c r="AE204" s="157"/>
      <c r="AF204" s="157"/>
      <c r="AG204" s="157"/>
      <c r="AH204" s="171"/>
      <c r="AI204" s="259"/>
      <c r="AJ204" s="158"/>
      <c r="AK204" s="157"/>
      <c r="AL204" s="157"/>
      <c r="AM204" s="157"/>
      <c r="AN204" s="157"/>
      <c r="AO204" s="171"/>
      <c r="AP204" s="259"/>
    </row>
    <row r="205" spans="1:42" ht="36" hidden="1" customHeight="1" outlineLevel="1" thickBot="1" x14ac:dyDescent="0.25">
      <c r="A205" s="161"/>
      <c r="B205" s="661" t="s">
        <v>493</v>
      </c>
      <c r="C205" s="662"/>
      <c r="D205" s="662"/>
      <c r="E205" s="663"/>
      <c r="F205" s="170"/>
      <c r="G205" s="259"/>
      <c r="H205" s="161"/>
      <c r="I205" s="661" t="s">
        <v>493</v>
      </c>
      <c r="J205" s="662"/>
      <c r="K205" s="662"/>
      <c r="L205" s="663"/>
      <c r="M205" s="170"/>
      <c r="N205" s="259"/>
      <c r="O205" s="161"/>
      <c r="P205" s="661" t="s">
        <v>493</v>
      </c>
      <c r="Q205" s="662"/>
      <c r="R205" s="662"/>
      <c r="S205" s="663"/>
      <c r="T205" s="170"/>
      <c r="U205" s="259"/>
      <c r="V205" s="161"/>
      <c r="W205" s="661" t="s">
        <v>493</v>
      </c>
      <c r="X205" s="662"/>
      <c r="Y205" s="662"/>
      <c r="Z205" s="663"/>
      <c r="AA205" s="170"/>
      <c r="AB205" s="259"/>
      <c r="AC205" s="161"/>
      <c r="AD205" s="661" t="s">
        <v>493</v>
      </c>
      <c r="AE205" s="662"/>
      <c r="AF205" s="662"/>
      <c r="AG205" s="663"/>
      <c r="AH205" s="170"/>
      <c r="AI205" s="259"/>
      <c r="AJ205" s="161"/>
      <c r="AK205" s="661" t="s">
        <v>493</v>
      </c>
      <c r="AL205" s="662"/>
      <c r="AM205" s="662"/>
      <c r="AN205" s="663"/>
      <c r="AO205" s="170"/>
      <c r="AP205" s="259"/>
    </row>
    <row r="206" spans="1:42" ht="32.25" hidden="1" outlineLevel="1" thickBot="1" x14ac:dyDescent="0.3">
      <c r="A206" s="161"/>
      <c r="B206" s="182" t="s">
        <v>494</v>
      </c>
      <c r="C206" s="487" t="s">
        <v>495</v>
      </c>
      <c r="D206" s="676"/>
      <c r="E206" s="261" t="s">
        <v>467</v>
      </c>
      <c r="F206" s="170"/>
      <c r="G206" s="259"/>
      <c r="H206" s="161"/>
      <c r="I206" s="182" t="s">
        <v>494</v>
      </c>
      <c r="J206" s="487" t="s">
        <v>495</v>
      </c>
      <c r="K206" s="676"/>
      <c r="L206" s="261" t="s">
        <v>467</v>
      </c>
      <c r="M206" s="170"/>
      <c r="N206" s="259"/>
      <c r="O206" s="161"/>
      <c r="P206" s="182" t="s">
        <v>494</v>
      </c>
      <c r="Q206" s="487" t="s">
        <v>495</v>
      </c>
      <c r="R206" s="676"/>
      <c r="S206" s="261" t="s">
        <v>467</v>
      </c>
      <c r="T206" s="170"/>
      <c r="U206" s="259"/>
      <c r="V206" s="161"/>
      <c r="W206" s="182" t="s">
        <v>494</v>
      </c>
      <c r="X206" s="487" t="s">
        <v>495</v>
      </c>
      <c r="Y206" s="676"/>
      <c r="Z206" s="261" t="s">
        <v>467</v>
      </c>
      <c r="AA206" s="170"/>
      <c r="AB206" s="259"/>
      <c r="AC206" s="161"/>
      <c r="AD206" s="182" t="s">
        <v>494</v>
      </c>
      <c r="AE206" s="487" t="s">
        <v>495</v>
      </c>
      <c r="AF206" s="676"/>
      <c r="AG206" s="261" t="s">
        <v>467</v>
      </c>
      <c r="AH206" s="170"/>
      <c r="AI206" s="259"/>
      <c r="AJ206" s="161"/>
      <c r="AK206" s="182" t="s">
        <v>494</v>
      </c>
      <c r="AL206" s="487" t="s">
        <v>495</v>
      </c>
      <c r="AM206" s="676"/>
      <c r="AN206" s="261" t="s">
        <v>467</v>
      </c>
      <c r="AO206" s="170"/>
      <c r="AP206" s="259"/>
    </row>
    <row r="207" spans="1:42" ht="23.25" hidden="1" customHeight="1" outlineLevel="1" thickBot="1" x14ac:dyDescent="0.25">
      <c r="A207" s="161"/>
      <c r="B207" s="173" t="s">
        <v>469</v>
      </c>
      <c r="C207" s="664" t="s">
        <v>496</v>
      </c>
      <c r="D207" s="665"/>
      <c r="E207" s="164" t="s">
        <v>509</v>
      </c>
      <c r="F207" s="172">
        <f>IF(E207="X",2,"")</f>
        <v>2</v>
      </c>
      <c r="G207" s="259"/>
      <c r="H207" s="161"/>
      <c r="I207" s="173" t="s">
        <v>469</v>
      </c>
      <c r="J207" s="664" t="s">
        <v>496</v>
      </c>
      <c r="K207" s="665"/>
      <c r="L207" s="164" t="s">
        <v>509</v>
      </c>
      <c r="M207" s="172">
        <f>IF(L207="X",2,"")</f>
        <v>2</v>
      </c>
      <c r="N207" s="259"/>
      <c r="O207" s="161"/>
      <c r="P207" s="173" t="s">
        <v>469</v>
      </c>
      <c r="Q207" s="664" t="s">
        <v>496</v>
      </c>
      <c r="R207" s="665"/>
      <c r="S207" s="164" t="s">
        <v>509</v>
      </c>
      <c r="T207" s="172">
        <f>IF(S207="X",2,"")</f>
        <v>2</v>
      </c>
      <c r="U207" s="259"/>
      <c r="V207" s="161"/>
      <c r="W207" s="173" t="s">
        <v>469</v>
      </c>
      <c r="X207" s="664" t="s">
        <v>496</v>
      </c>
      <c r="Y207" s="665"/>
      <c r="Z207" s="164" t="s">
        <v>509</v>
      </c>
      <c r="AA207" s="172">
        <f>IF(Z207="X",2,"")</f>
        <v>2</v>
      </c>
      <c r="AB207" s="259"/>
      <c r="AC207" s="161"/>
      <c r="AD207" s="173" t="s">
        <v>469</v>
      </c>
      <c r="AE207" s="664" t="s">
        <v>496</v>
      </c>
      <c r="AF207" s="665"/>
      <c r="AG207" s="164"/>
      <c r="AH207" s="172" t="str">
        <f>IF(AG207="X",2,"")</f>
        <v/>
      </c>
      <c r="AI207" s="259"/>
      <c r="AJ207" s="161"/>
      <c r="AK207" s="173" t="s">
        <v>469</v>
      </c>
      <c r="AL207" s="664" t="s">
        <v>496</v>
      </c>
      <c r="AM207" s="665"/>
      <c r="AN207" s="164"/>
      <c r="AO207" s="172" t="str">
        <f>IF(AN207="X",2,"")</f>
        <v/>
      </c>
      <c r="AP207" s="259"/>
    </row>
    <row r="208" spans="1:42" ht="23.25" hidden="1" customHeight="1" outlineLevel="1" thickBot="1" x14ac:dyDescent="0.25">
      <c r="A208" s="161"/>
      <c r="B208" s="174" t="s">
        <v>470</v>
      </c>
      <c r="C208" s="664" t="s">
        <v>497</v>
      </c>
      <c r="D208" s="665"/>
      <c r="E208" s="164"/>
      <c r="F208" s="172" t="str">
        <f>IF(E208="X",1,"")</f>
        <v/>
      </c>
      <c r="G208" s="259"/>
      <c r="H208" s="161"/>
      <c r="I208" s="174" t="s">
        <v>470</v>
      </c>
      <c r="J208" s="664" t="s">
        <v>497</v>
      </c>
      <c r="K208" s="665"/>
      <c r="L208" s="164"/>
      <c r="M208" s="172" t="str">
        <f>IF(L208="X",1,"")</f>
        <v/>
      </c>
      <c r="N208" s="259"/>
      <c r="O208" s="161"/>
      <c r="P208" s="174" t="s">
        <v>470</v>
      </c>
      <c r="Q208" s="664" t="s">
        <v>497</v>
      </c>
      <c r="R208" s="665"/>
      <c r="S208" s="164"/>
      <c r="T208" s="172" t="str">
        <f>IF(S208="X",1,"")</f>
        <v/>
      </c>
      <c r="U208" s="259"/>
      <c r="V208" s="161"/>
      <c r="W208" s="174" t="s">
        <v>470</v>
      </c>
      <c r="X208" s="664" t="s">
        <v>497</v>
      </c>
      <c r="Y208" s="665"/>
      <c r="Z208" s="164"/>
      <c r="AA208" s="172" t="str">
        <f>IF(Z208="X",1,"")</f>
        <v/>
      </c>
      <c r="AB208" s="259"/>
      <c r="AC208" s="161"/>
      <c r="AD208" s="174" t="s">
        <v>470</v>
      </c>
      <c r="AE208" s="664" t="s">
        <v>497</v>
      </c>
      <c r="AF208" s="665"/>
      <c r="AG208" s="164"/>
      <c r="AH208" s="172" t="str">
        <f>IF(AG208="X",1,"")</f>
        <v/>
      </c>
      <c r="AI208" s="259"/>
      <c r="AJ208" s="161"/>
      <c r="AK208" s="174" t="s">
        <v>470</v>
      </c>
      <c r="AL208" s="664" t="s">
        <v>497</v>
      </c>
      <c r="AM208" s="665"/>
      <c r="AN208" s="164"/>
      <c r="AO208" s="172" t="str">
        <f>IF(AN208="X",1,"")</f>
        <v/>
      </c>
      <c r="AP208" s="259"/>
    </row>
    <row r="209" spans="1:42" ht="23.25" hidden="1" customHeight="1" outlineLevel="1" thickBot="1" x14ac:dyDescent="0.25">
      <c r="A209" s="158"/>
      <c r="B209" s="175" t="s">
        <v>503</v>
      </c>
      <c r="C209" s="664" t="s">
        <v>498</v>
      </c>
      <c r="D209" s="665"/>
      <c r="E209" s="164"/>
      <c r="F209" s="172" t="str">
        <f>IF(E209="X",0.1,"")</f>
        <v/>
      </c>
      <c r="G209" s="259"/>
      <c r="H209" s="158"/>
      <c r="I209" s="175" t="s">
        <v>503</v>
      </c>
      <c r="J209" s="664" t="s">
        <v>498</v>
      </c>
      <c r="K209" s="665"/>
      <c r="L209" s="164"/>
      <c r="M209" s="172" t="str">
        <f>IF(L209="X",0.1,"")</f>
        <v/>
      </c>
      <c r="N209" s="259"/>
      <c r="O209" s="158"/>
      <c r="P209" s="175" t="s">
        <v>503</v>
      </c>
      <c r="Q209" s="664" t="s">
        <v>498</v>
      </c>
      <c r="R209" s="665"/>
      <c r="S209" s="164"/>
      <c r="T209" s="172" t="str">
        <f>IF(S209="X",0.1,"")</f>
        <v/>
      </c>
      <c r="U209" s="259"/>
      <c r="V209" s="158"/>
      <c r="W209" s="175" t="s">
        <v>503</v>
      </c>
      <c r="X209" s="664" t="s">
        <v>498</v>
      </c>
      <c r="Y209" s="665"/>
      <c r="Z209" s="164"/>
      <c r="AA209" s="172" t="str">
        <f>IF(Z209="X",0.1,"")</f>
        <v/>
      </c>
      <c r="AB209" s="259"/>
      <c r="AC209" s="158"/>
      <c r="AD209" s="175" t="s">
        <v>503</v>
      </c>
      <c r="AE209" s="664" t="s">
        <v>498</v>
      </c>
      <c r="AF209" s="665"/>
      <c r="AG209" s="164"/>
      <c r="AH209" s="172" t="str">
        <f>IF(AG209="X",0.1,"")</f>
        <v/>
      </c>
      <c r="AI209" s="259"/>
      <c r="AJ209" s="158"/>
      <c r="AK209" s="175" t="s">
        <v>503</v>
      </c>
      <c r="AL209" s="664" t="s">
        <v>498</v>
      </c>
      <c r="AM209" s="665"/>
      <c r="AN209" s="164"/>
      <c r="AO209" s="172" t="str">
        <f>IF(AN209="X",0.1,"")</f>
        <v/>
      </c>
      <c r="AP209" s="259"/>
    </row>
    <row r="210" spans="1:42" ht="37.5" hidden="1" customHeight="1" outlineLevel="1" thickBot="1" x14ac:dyDescent="0.25">
      <c r="A210" s="157"/>
      <c r="B210" s="566" t="s">
        <v>505</v>
      </c>
      <c r="C210" s="568"/>
      <c r="D210" s="566" t="str">
        <f>IF(F210=2,"FUERTE",IF(F210=1,"MODERADO",IF(F210=0.1,"DÉBIL","")))</f>
        <v>FUERTE</v>
      </c>
      <c r="E210" s="568"/>
      <c r="F210" s="172">
        <f>SUM(F207:F209)</f>
        <v>2</v>
      </c>
      <c r="G210" s="259"/>
      <c r="H210" s="157"/>
      <c r="I210" s="566" t="s">
        <v>505</v>
      </c>
      <c r="J210" s="568"/>
      <c r="K210" s="566" t="str">
        <f>IF(M210=2,"FUERTE",IF(M210=1,"MODERADO",IF(M210=0.1,"DÉBIL","")))</f>
        <v>FUERTE</v>
      </c>
      <c r="L210" s="568"/>
      <c r="M210" s="172">
        <f>SUM(M207:M209)</f>
        <v>2</v>
      </c>
      <c r="N210" s="259"/>
      <c r="O210" s="157"/>
      <c r="P210" s="566" t="s">
        <v>505</v>
      </c>
      <c r="Q210" s="568"/>
      <c r="R210" s="566" t="str">
        <f>IF(T210=2,"FUERTE",IF(T210=1,"MODERADO",IF(T210=0.1,"DÉBIL","")))</f>
        <v>FUERTE</v>
      </c>
      <c r="S210" s="568"/>
      <c r="T210" s="172">
        <f>SUM(T207:T209)</f>
        <v>2</v>
      </c>
      <c r="U210" s="259"/>
      <c r="V210" s="157"/>
      <c r="W210" s="566" t="s">
        <v>505</v>
      </c>
      <c r="X210" s="568"/>
      <c r="Y210" s="566" t="str">
        <f>IF(AA210=2,"FUERTE",IF(AA210=1,"MODERADO",IF(AA210=0.1,"DÉBIL","")))</f>
        <v>FUERTE</v>
      </c>
      <c r="Z210" s="568"/>
      <c r="AA210" s="172">
        <f>SUM(AA207:AA209)</f>
        <v>2</v>
      </c>
      <c r="AB210" s="259"/>
      <c r="AC210" s="157"/>
      <c r="AD210" s="566" t="s">
        <v>505</v>
      </c>
      <c r="AE210" s="568"/>
      <c r="AF210" s="566" t="str">
        <f>IF(AH210=2,"FUERTE",IF(AH210=1,"MODERADO",IF(AH210=0.1,"DÉBIL","")))</f>
        <v/>
      </c>
      <c r="AG210" s="568"/>
      <c r="AH210" s="172">
        <f>SUM(AH207:AH209)</f>
        <v>0</v>
      </c>
      <c r="AI210" s="259"/>
      <c r="AJ210" s="157"/>
      <c r="AK210" s="566" t="s">
        <v>505</v>
      </c>
      <c r="AL210" s="568"/>
      <c r="AM210" s="566" t="str">
        <f>IF(AO210=2,"FUERTE",IF(AO210=1,"MODERADO",IF(AO210=0.1,"DÉBIL","")))</f>
        <v/>
      </c>
      <c r="AN210" s="568"/>
      <c r="AO210" s="172">
        <f>SUM(AO207:AO209)</f>
        <v>0</v>
      </c>
      <c r="AP210" s="259"/>
    </row>
    <row r="211" spans="1:42" ht="15.75" hidden="1" outlineLevel="1" thickBot="1" x14ac:dyDescent="0.25">
      <c r="A211" s="158"/>
      <c r="B211" s="165"/>
      <c r="C211" s="165"/>
      <c r="D211" s="165"/>
      <c r="E211" s="165"/>
      <c r="F211" s="171"/>
      <c r="G211" s="259"/>
      <c r="H211" s="158"/>
      <c r="I211" s="165"/>
      <c r="J211" s="165"/>
      <c r="K211" s="165"/>
      <c r="L211" s="165" t="s">
        <v>635</v>
      </c>
      <c r="M211" s="171"/>
      <c r="N211" s="259"/>
      <c r="O211" s="158"/>
      <c r="P211" s="165"/>
      <c r="Q211" s="165"/>
      <c r="R211" s="165"/>
      <c r="S211" s="165"/>
      <c r="T211" s="171"/>
      <c r="U211" s="259"/>
      <c r="V211" s="158"/>
      <c r="W211" s="165"/>
      <c r="X211" s="165"/>
      <c r="Y211" s="165"/>
      <c r="Z211" s="165"/>
      <c r="AA211" s="171"/>
      <c r="AB211" s="259"/>
      <c r="AC211" s="158"/>
      <c r="AD211" s="165"/>
      <c r="AE211" s="165"/>
      <c r="AF211" s="165"/>
      <c r="AG211" s="165"/>
      <c r="AH211" s="171"/>
      <c r="AI211" s="259"/>
      <c r="AJ211" s="158"/>
      <c r="AK211" s="165"/>
      <c r="AL211" s="165"/>
      <c r="AM211" s="165"/>
      <c r="AN211" s="165"/>
      <c r="AO211" s="171"/>
      <c r="AP211" s="259"/>
    </row>
    <row r="212" spans="1:42" ht="19.5" hidden="1" customHeight="1" outlineLevel="1" thickBot="1" x14ac:dyDescent="0.25">
      <c r="A212" s="161"/>
      <c r="B212" s="661" t="s">
        <v>499</v>
      </c>
      <c r="C212" s="662"/>
      <c r="D212" s="662"/>
      <c r="E212" s="663"/>
      <c r="F212" s="170"/>
      <c r="G212" s="259"/>
      <c r="H212" s="161"/>
      <c r="I212" s="661" t="s">
        <v>499</v>
      </c>
      <c r="J212" s="662"/>
      <c r="K212" s="662"/>
      <c r="L212" s="663"/>
      <c r="M212" s="170"/>
      <c r="N212" s="259"/>
      <c r="O212" s="161"/>
      <c r="P212" s="661" t="s">
        <v>499</v>
      </c>
      <c r="Q212" s="662"/>
      <c r="R212" s="662"/>
      <c r="S212" s="663"/>
      <c r="T212" s="170"/>
      <c r="U212" s="259"/>
      <c r="V212" s="161"/>
      <c r="W212" s="661" t="s">
        <v>499</v>
      </c>
      <c r="X212" s="662"/>
      <c r="Y212" s="662"/>
      <c r="Z212" s="663"/>
      <c r="AA212" s="170"/>
      <c r="AB212" s="259"/>
      <c r="AC212" s="161"/>
      <c r="AD212" s="661" t="s">
        <v>499</v>
      </c>
      <c r="AE212" s="662"/>
      <c r="AF212" s="662"/>
      <c r="AG212" s="663"/>
      <c r="AH212" s="170"/>
      <c r="AI212" s="259"/>
      <c r="AJ212" s="161"/>
      <c r="AK212" s="661" t="s">
        <v>499</v>
      </c>
      <c r="AL212" s="662"/>
      <c r="AM212" s="662"/>
      <c r="AN212" s="663"/>
      <c r="AO212" s="170"/>
      <c r="AP212" s="259"/>
    </row>
    <row r="213" spans="1:42" ht="43.5" hidden="1" customHeight="1" outlineLevel="1" thickBot="1" x14ac:dyDescent="0.25">
      <c r="A213" s="161"/>
      <c r="B213" s="181" t="s">
        <v>500</v>
      </c>
      <c r="C213" s="181" t="s">
        <v>504</v>
      </c>
      <c r="D213" s="181" t="s">
        <v>501</v>
      </c>
      <c r="E213" s="181" t="s">
        <v>502</v>
      </c>
      <c r="F213" s="170"/>
      <c r="G213" s="259"/>
      <c r="H213" s="161"/>
      <c r="I213" s="181" t="s">
        <v>500</v>
      </c>
      <c r="J213" s="181" t="s">
        <v>504</v>
      </c>
      <c r="K213" s="181" t="s">
        <v>501</v>
      </c>
      <c r="L213" s="181" t="s">
        <v>502</v>
      </c>
      <c r="M213" s="170"/>
      <c r="N213" s="259"/>
      <c r="O213" s="161"/>
      <c r="P213" s="181" t="s">
        <v>500</v>
      </c>
      <c r="Q213" s="181" t="s">
        <v>504</v>
      </c>
      <c r="R213" s="181" t="s">
        <v>501</v>
      </c>
      <c r="S213" s="181" t="s">
        <v>502</v>
      </c>
      <c r="T213" s="170"/>
      <c r="U213" s="259"/>
      <c r="V213" s="161"/>
      <c r="W213" s="181" t="s">
        <v>500</v>
      </c>
      <c r="X213" s="181" t="s">
        <v>504</v>
      </c>
      <c r="Y213" s="181" t="s">
        <v>501</v>
      </c>
      <c r="Z213" s="181" t="s">
        <v>502</v>
      </c>
      <c r="AA213" s="170"/>
      <c r="AB213" s="259"/>
      <c r="AC213" s="161"/>
      <c r="AD213" s="181" t="s">
        <v>500</v>
      </c>
      <c r="AE213" s="181" t="s">
        <v>504</v>
      </c>
      <c r="AF213" s="181" t="s">
        <v>501</v>
      </c>
      <c r="AG213" s="181" t="s">
        <v>502</v>
      </c>
      <c r="AH213" s="170"/>
      <c r="AI213" s="259"/>
      <c r="AJ213" s="161"/>
      <c r="AK213" s="181" t="s">
        <v>500</v>
      </c>
      <c r="AL213" s="181" t="s">
        <v>504</v>
      </c>
      <c r="AM213" s="181" t="s">
        <v>501</v>
      </c>
      <c r="AN213" s="181" t="s">
        <v>502</v>
      </c>
      <c r="AO213" s="170"/>
      <c r="AP213" s="259"/>
    </row>
    <row r="214" spans="1:42" ht="52.5" hidden="1" customHeight="1" outlineLevel="1" thickBot="1" x14ac:dyDescent="0.25">
      <c r="A214" s="161"/>
      <c r="B214" s="164" t="str">
        <f>IF(D203=0,"",IF(D203&lt;=85,"DÉBIL",IF(D203&lt;=95,"MODERADO",IF(D203&lt;=100,"FUERTE"))))</f>
        <v>FUERTE</v>
      </c>
      <c r="C214" s="164" t="str">
        <f>D210</f>
        <v>FUERTE</v>
      </c>
      <c r="D214" s="147" t="str">
        <f>IFERROR(IF(D215=0,"DÉBIL",IF(D215&lt;=50,"MODERADO",IF(D215=100,"FUERTE",""))),"")</f>
        <v>FUERTE</v>
      </c>
      <c r="E214" s="164" t="str">
        <f>IF(D214="FUERTE","NO",IF(D214="MODERADO","SI",IF(D214="DÉBIL","SI","")))</f>
        <v>NO</v>
      </c>
      <c r="F214" s="170"/>
      <c r="G214" s="259"/>
      <c r="H214" s="161"/>
      <c r="I214" s="164" t="str">
        <f>IF(K203=0,"",IF(K203&lt;=85,"DÉBIL",IF(K203&lt;=95,"MODERADO",IF(K203&lt;=100,"FUERTE"))))</f>
        <v>FUERTE</v>
      </c>
      <c r="J214" s="164" t="str">
        <f>K210</f>
        <v>FUERTE</v>
      </c>
      <c r="K214" s="147" t="str">
        <f>IFERROR(IF(K215=0,"DÉBIL",IF(K215&lt;=50,"MODERADO",IF(K215=100,"FUERTE",""))),"")</f>
        <v>FUERTE</v>
      </c>
      <c r="L214" s="164" t="str">
        <f>IF(K214="FUERTE","NO",IF(K214="MODERADO","SI",IF(K214="DÉBIL","SI","")))</f>
        <v>NO</v>
      </c>
      <c r="M214" s="170"/>
      <c r="N214" s="259"/>
      <c r="O214" s="161"/>
      <c r="P214" s="164" t="str">
        <f>IF(R203=0,"",IF(R203&lt;=85,"DÉBIL",IF(R203&lt;=95,"MODERADO",IF(R203&lt;=100,"FUERTE"))))</f>
        <v>FUERTE</v>
      </c>
      <c r="Q214" s="164" t="str">
        <f>R210</f>
        <v>FUERTE</v>
      </c>
      <c r="R214" s="147" t="str">
        <f>IFERROR(IF(R215=0,"DÉBIL",IF(R215&lt;=50,"MODERADO",IF(R215=100,"FUERTE",""))),"")</f>
        <v>FUERTE</v>
      </c>
      <c r="S214" s="164" t="str">
        <f>IF(R214="FUERTE","NO",IF(R214="MODERADO","SI",IF(R214="DÉBIL","SI","")))</f>
        <v>NO</v>
      </c>
      <c r="T214" s="170"/>
      <c r="U214" s="259"/>
      <c r="V214" s="161"/>
      <c r="W214" s="164" t="str">
        <f>IF(Y203=0,"",IF(Y203&lt;=85,"DÉBIL",IF(Y203&lt;=95,"MODERADO",IF(Y203&lt;=100,"FUERTE"))))</f>
        <v>FUERTE</v>
      </c>
      <c r="X214" s="164" t="str">
        <f>Y210</f>
        <v>FUERTE</v>
      </c>
      <c r="Y214" s="147" t="str">
        <f>IFERROR(IF(Y215=0,"DÉBIL",IF(Y215&lt;=50,"MODERADO",IF(Y215=100,"FUERTE",""))),"")</f>
        <v>FUERTE</v>
      </c>
      <c r="Z214" s="164" t="str">
        <f>IF(Y214="FUERTE","NO",IF(Y214="MODERADO","SI",IF(Y214="DÉBIL","SI","")))</f>
        <v>NO</v>
      </c>
      <c r="AA214" s="170"/>
      <c r="AB214" s="259"/>
      <c r="AC214" s="161"/>
      <c r="AD214" s="164" t="str">
        <f>IF(AF203=0,"",IF(AF203&lt;=85,"DÉBIL",IF(AF203&lt;=95,"MODERADO",IF(AF203&lt;=100,"FUERTE"))))</f>
        <v/>
      </c>
      <c r="AE214" s="164" t="str">
        <f>AF210</f>
        <v/>
      </c>
      <c r="AF214" s="147" t="str">
        <f>IFERROR(IF(AF215=0,"DÉBIL",IF(AF215&lt;=50,"MODERADO",IF(AF215=100,"FUERTE",""))),"")</f>
        <v/>
      </c>
      <c r="AG214" s="164" t="str">
        <f>IF(AF214="FUERTE","NO",IF(AF214="MODERADO","SI",IF(AF214="DÉBIL","SI","")))</f>
        <v/>
      </c>
      <c r="AH214" s="170"/>
      <c r="AI214" s="259"/>
      <c r="AJ214" s="161"/>
      <c r="AK214" s="164" t="str">
        <f>IF(AM203=0,"",IF(AM203&lt;=85,"DÉBIL",IF(AM203&lt;=95,"MODERADO",IF(AM203&lt;=100,"FUERTE"))))</f>
        <v/>
      </c>
      <c r="AL214" s="164" t="str">
        <f>AM210</f>
        <v/>
      </c>
      <c r="AM214" s="147" t="str">
        <f>IFERROR(IF(AM215=0,"DÉBIL",IF(AM215&lt;=50,"MODERADO",IF(AM215=100,"FUERTE",""))),"")</f>
        <v/>
      </c>
      <c r="AN214" s="164" t="str">
        <f>IF(AM214="FUERTE","NO",IF(AM214="MODERADO","SI",IF(AM214="DÉBIL","SI","")))</f>
        <v/>
      </c>
      <c r="AO214" s="170"/>
      <c r="AP214" s="259"/>
    </row>
    <row r="215" spans="1:42" hidden="1" outlineLevel="1" x14ac:dyDescent="0.2">
      <c r="A215" s="161"/>
      <c r="B215" s="254">
        <f>IF(B214="FUERTE",50,IF(B214="MODERADO",25,IF(B214="DÉBIL",0,"")))</f>
        <v>50</v>
      </c>
      <c r="C215" s="254">
        <f>IF(C214="FUERTE",2,IF(C214="MODERADO",1,IF(C214="DÉBIL",0,"")))</f>
        <v>2</v>
      </c>
      <c r="D215" s="254">
        <f>+C215*B215</f>
        <v>100</v>
      </c>
      <c r="E215" s="254"/>
      <c r="F215" s="170"/>
      <c r="G215" s="259"/>
      <c r="H215" s="161"/>
      <c r="I215" s="254">
        <f>IF(I214="FUERTE",50,IF(I214="MODERADO",25,IF(I214="DÉBIL",0,"")))</f>
        <v>50</v>
      </c>
      <c r="J215" s="254">
        <f>IF(J214="FUERTE",2,IF(J214="MODERADO",1,IF(J214="DÉBIL",0,"")))</f>
        <v>2</v>
      </c>
      <c r="K215" s="254">
        <f>+J215*I215</f>
        <v>100</v>
      </c>
      <c r="L215" s="254"/>
      <c r="M215" s="170"/>
      <c r="N215" s="259"/>
      <c r="O215" s="161"/>
      <c r="P215" s="254">
        <f>IF(P214="FUERTE",50,IF(P214="MODERADO",25,IF(P214="DÉBIL",0,"")))</f>
        <v>50</v>
      </c>
      <c r="Q215" s="254">
        <f>IF(Q214="FUERTE",2,IF(Q214="MODERADO",1,IF(Q214="DÉBIL",0,"")))</f>
        <v>2</v>
      </c>
      <c r="R215" s="254">
        <f>+Q215*P215</f>
        <v>100</v>
      </c>
      <c r="S215" s="254"/>
      <c r="T215" s="170"/>
      <c r="U215" s="259"/>
      <c r="V215" s="161"/>
      <c r="W215" s="254">
        <f>IF(W214="FUERTE",50,IF(W214="MODERADO",25,IF(W214="DÉBIL",0,"")))</f>
        <v>50</v>
      </c>
      <c r="X215" s="254">
        <f>IF(X214="FUERTE",2,IF(X214="MODERADO",1,IF(X214="DÉBIL",0,"")))</f>
        <v>2</v>
      </c>
      <c r="Y215" s="254">
        <f>+X215*W215</f>
        <v>100</v>
      </c>
      <c r="Z215" s="254"/>
      <c r="AA215" s="170"/>
      <c r="AB215" s="259"/>
      <c r="AC215" s="161"/>
      <c r="AD215" s="254" t="str">
        <f>IF(AD214="FUERTE",50,IF(AD214="MODERADO",25,IF(AD214="DÉBIL",0,"")))</f>
        <v/>
      </c>
      <c r="AE215" s="254" t="str">
        <f>IF(AE214="FUERTE",2,IF(AE214="MODERADO",1,IF(AE214="DÉBIL",0,"")))</f>
        <v/>
      </c>
      <c r="AF215" s="254" t="e">
        <f>+AE215*AD215</f>
        <v>#VALUE!</v>
      </c>
      <c r="AG215" s="254"/>
      <c r="AH215" s="170"/>
      <c r="AI215" s="259"/>
      <c r="AJ215" s="161"/>
      <c r="AK215" s="254" t="str">
        <f>IF(AK214="FUERTE",50,IF(AK214="MODERADO",25,IF(AK214="DÉBIL",0,"")))</f>
        <v/>
      </c>
      <c r="AL215" s="254" t="str">
        <f>IF(AL214="FUERTE",2,IF(AL214="MODERADO",1,IF(AL214="DÉBIL",0,"")))</f>
        <v/>
      </c>
      <c r="AM215" s="254" t="e">
        <f>+AL215*AK215</f>
        <v>#VALUE!</v>
      </c>
      <c r="AN215" s="254"/>
      <c r="AO215" s="170"/>
      <c r="AP215" s="259"/>
    </row>
    <row r="216" spans="1:42" ht="20.25" collapsed="1" x14ac:dyDescent="0.3">
      <c r="A216" s="626" t="s">
        <v>433</v>
      </c>
      <c r="B216" s="627"/>
      <c r="C216" s="627"/>
      <c r="D216" s="627"/>
      <c r="E216" s="627"/>
      <c r="F216" s="628"/>
      <c r="G216" s="258"/>
      <c r="H216" s="626" t="s">
        <v>433</v>
      </c>
      <c r="I216" s="627"/>
      <c r="J216" s="627"/>
      <c r="K216" s="627"/>
      <c r="L216" s="627"/>
      <c r="M216" s="628"/>
      <c r="N216" s="258"/>
      <c r="O216" s="626" t="s">
        <v>433</v>
      </c>
      <c r="P216" s="627"/>
      <c r="Q216" s="627"/>
      <c r="R216" s="627"/>
      <c r="S216" s="627"/>
      <c r="T216" s="628"/>
      <c r="U216" s="258"/>
      <c r="V216" s="626" t="s">
        <v>433</v>
      </c>
      <c r="W216" s="627"/>
      <c r="X216" s="627"/>
      <c r="Y216" s="627"/>
      <c r="Z216" s="627"/>
      <c r="AA216" s="628"/>
      <c r="AB216" s="258"/>
      <c r="AC216" s="626" t="s">
        <v>433</v>
      </c>
      <c r="AD216" s="627"/>
      <c r="AE216" s="627"/>
      <c r="AF216" s="627"/>
      <c r="AG216" s="627"/>
      <c r="AH216" s="628"/>
      <c r="AI216" s="258"/>
      <c r="AJ216" s="626" t="s">
        <v>433</v>
      </c>
      <c r="AK216" s="627"/>
      <c r="AL216" s="627"/>
      <c r="AM216" s="627"/>
      <c r="AN216" s="627"/>
      <c r="AO216" s="628"/>
      <c r="AP216" s="258"/>
    </row>
    <row r="217" spans="1:42" ht="26.25" hidden="1" customHeight="1" outlineLevel="1" thickBot="1" x14ac:dyDescent="0.25">
      <c r="A217" s="158"/>
      <c r="B217" s="156"/>
      <c r="C217" s="156"/>
      <c r="D217" s="156"/>
      <c r="E217" s="156"/>
      <c r="F217" s="171"/>
      <c r="G217" s="259"/>
      <c r="H217" s="158"/>
      <c r="I217" s="156"/>
      <c r="J217" s="156"/>
      <c r="K217" s="156"/>
      <c r="L217" s="156"/>
      <c r="M217" s="171"/>
      <c r="N217" s="259"/>
      <c r="O217" s="158"/>
      <c r="P217" s="156"/>
      <c r="Q217" s="156"/>
      <c r="R217" s="156"/>
      <c r="S217" s="156"/>
      <c r="T217" s="171"/>
      <c r="U217" s="259"/>
      <c r="V217" s="158"/>
      <c r="W217" s="156"/>
      <c r="X217" s="156"/>
      <c r="Y217" s="156"/>
      <c r="Z217" s="156"/>
      <c r="AA217" s="171"/>
      <c r="AB217" s="259"/>
      <c r="AC217" s="158"/>
      <c r="AD217" s="156"/>
      <c r="AE217" s="156"/>
      <c r="AF217" s="156"/>
      <c r="AG217" s="156"/>
      <c r="AH217" s="171"/>
      <c r="AI217" s="259"/>
      <c r="AJ217" s="158"/>
      <c r="AK217" s="156"/>
      <c r="AL217" s="156"/>
      <c r="AM217" s="156"/>
      <c r="AN217" s="156"/>
      <c r="AO217" s="171"/>
      <c r="AP217" s="259"/>
    </row>
    <row r="218" spans="1:42" ht="42" hidden="1" customHeight="1" outlineLevel="1" thickBot="1" x14ac:dyDescent="0.25">
      <c r="A218" s="161"/>
      <c r="B218" s="176" t="s">
        <v>433</v>
      </c>
      <c r="C218" s="607" t="str">
        <f>'MRC CONTRATACIÓN - COVID19'!$D30</f>
        <v xml:space="preserve">Posibilidad de Elaborar pliegos y/o invitaciones, desde el análisis de oportunidad y conveniencia favoreciendo la contratación o consecución de un bien en beneficio propio o de un tercero. </v>
      </c>
      <c r="D218" s="608"/>
      <c r="E218" s="609"/>
      <c r="F218" s="170"/>
      <c r="G218" s="259"/>
      <c r="H218" s="161"/>
      <c r="I218" s="176" t="s">
        <v>433</v>
      </c>
      <c r="J218" s="607" t="str">
        <f>$C218</f>
        <v xml:space="preserve">Posibilidad de Elaborar pliegos y/o invitaciones, desde el análisis de oportunidad y conveniencia favoreciendo la contratación o consecución de un bien en beneficio propio o de un tercero. </v>
      </c>
      <c r="K218" s="608"/>
      <c r="L218" s="609"/>
      <c r="M218" s="170"/>
      <c r="N218" s="259"/>
      <c r="O218" s="161"/>
      <c r="P218" s="176" t="s">
        <v>433</v>
      </c>
      <c r="Q218" s="607" t="str">
        <f>$C218</f>
        <v xml:space="preserve">Posibilidad de Elaborar pliegos y/o invitaciones, desde el análisis de oportunidad y conveniencia favoreciendo la contratación o consecución de un bien en beneficio propio o de un tercero. </v>
      </c>
      <c r="R218" s="608"/>
      <c r="S218" s="609"/>
      <c r="T218" s="170"/>
      <c r="U218" s="259"/>
      <c r="V218" s="161"/>
      <c r="W218" s="176" t="s">
        <v>433</v>
      </c>
      <c r="X218" s="607" t="str">
        <f>$C218</f>
        <v xml:space="preserve">Posibilidad de Elaborar pliegos y/o invitaciones, desde el análisis de oportunidad y conveniencia favoreciendo la contratación o consecución de un bien en beneficio propio o de un tercero. </v>
      </c>
      <c r="Y218" s="608"/>
      <c r="Z218" s="609"/>
      <c r="AA218" s="170"/>
      <c r="AB218" s="259"/>
      <c r="AC218" s="161"/>
      <c r="AD218" s="176" t="s">
        <v>433</v>
      </c>
      <c r="AE218" s="607" t="str">
        <f>$C218</f>
        <v xml:space="preserve">Posibilidad de Elaborar pliegos y/o invitaciones, desde el análisis de oportunidad y conveniencia favoreciendo la contratación o consecución de un bien en beneficio propio o de un tercero. </v>
      </c>
      <c r="AF218" s="608"/>
      <c r="AG218" s="609"/>
      <c r="AH218" s="170"/>
      <c r="AI218" s="259"/>
      <c r="AJ218" s="161"/>
      <c r="AK218" s="176" t="s">
        <v>433</v>
      </c>
      <c r="AL218" s="607" t="str">
        <f>$C218</f>
        <v xml:space="preserve">Posibilidad de Elaborar pliegos y/o invitaciones, desde el análisis de oportunidad y conveniencia favoreciendo la contratación o consecución de un bien en beneficio propio o de un tercero. </v>
      </c>
      <c r="AM218" s="608"/>
      <c r="AN218" s="609"/>
      <c r="AO218" s="170"/>
      <c r="AP218" s="259"/>
    </row>
    <row r="219" spans="1:42" ht="219.75" hidden="1" customHeight="1" outlineLevel="1" thickBot="1" x14ac:dyDescent="0.25">
      <c r="A219" s="161"/>
      <c r="B219" s="177" t="s">
        <v>479</v>
      </c>
      <c r="C219" s="666" t="str">
        <f>'MRC CONTRATACIÓN - COVID19'!$N30</f>
        <v>Cada vez que una dependencia presente un estudio o justificación de la necesidad de contratación, el Grupo de Contratación remite los estudios previos, los Proyectos de Reglas de Participación, y demás documentos  pertinentes al Comité de Contratación, para que sean analizados por parte de sus miembros, quienes recomendarán o no la apertura del proceso contractual, si no se encuentra recomendable la apertura del proceso para publicar en el SECOP II, se deja registro en el Acta de Comité y se comunica la decisión a la dependencia competente.</v>
      </c>
      <c r="D219" s="667"/>
      <c r="E219" s="668"/>
      <c r="F219" s="170"/>
      <c r="G219" s="259"/>
      <c r="H219" s="161"/>
      <c r="I219" s="177" t="s">
        <v>564</v>
      </c>
      <c r="J219" s="666" t="str">
        <f>'MRC CONTRATACIÓN - COVID19'!$N31</f>
        <v>Con fines de prevención, anualmente la División de Gestión Humana  realiza campañas de Sensibilización en temas referentes al cumplimiento y practica de  los valores de que rigen el actuar del funcionario público dejando registro de la asistencia. En caso de identificar la inasistencia se reprograma para su asistencia.</v>
      </c>
      <c r="K219" s="667"/>
      <c r="L219" s="668"/>
      <c r="M219" s="170"/>
      <c r="N219" s="259"/>
      <c r="O219" s="161"/>
      <c r="P219" s="177" t="s">
        <v>565</v>
      </c>
      <c r="Q219" s="666" t="str">
        <f>'MRC CONTRATACIÓN - COVID19'!$N32</f>
        <v>Con el fin de prevenir hechos de fraude o corrupción, El Grupo Gestión Antifraude Anualmente Promueve la campaña Antifraude Anticorrupción en el marco del Plan Anticorrupción y de Atención al Ciudadano; adicionalmente a través de la campaña e-learning se promueve el curso de  la Política Antifraude de obligatorio cumplimiento para todos los colaboradores del FNA; cuando los colaboradores no presentan el curso o no obtienen el puntaje mínimo de aprobación  se abre una segunda convocatoria para que sea realizado, Sopena de sanciones disciplinarias.</v>
      </c>
      <c r="R219" s="667"/>
      <c r="S219" s="668"/>
      <c r="T219" s="170"/>
      <c r="U219" s="259"/>
      <c r="V219" s="161"/>
      <c r="W219" s="177" t="s">
        <v>566</v>
      </c>
      <c r="X219" s="666" t="str">
        <f>'MRC CONTRATACIÓN - COVID19'!$N33</f>
        <v>Cada vez que se realiza un proceso contractual, las condiciones bajo las cuales se ejercerán las funciones de supervisión e interventoría se encuentran en el manual de supervisión e interventoría vigente.
1. Los mecanismo de control y verificación los informes de actividades y gestión, para que la ciudadanía esté enterada de los avances logrados con la celebración del acuerdo de voluntades, se encuentran establecidos en el manual de supervisión y las clausulas contractuales.
2. Los supervisores de los contratos deberán verificar que los informes de actividades y gestión de los contratistas, se encuentren debidamente publicados en el SECOP.
3. Los supervisores y las oficinas de contratos, o quienes hagan sus veces, como segunda línea de defensa, encargada del aseguramiento de la gestión contractual en cada una de las entidades, deberán verificar el cumplimiento de los correctivos y acciones de mejora, que procedan a partir de la identificación que las administraciones realicen sobre los incumplimientos en los procesos ya celebrados.</v>
      </c>
      <c r="Y219" s="667"/>
      <c r="Z219" s="668"/>
      <c r="AA219" s="170"/>
      <c r="AB219" s="259"/>
      <c r="AC219" s="161"/>
      <c r="AD219" s="177" t="s">
        <v>616</v>
      </c>
      <c r="AE219" s="666">
        <f>'MRC CONTRATACIÓN - COVID19'!$F193</f>
        <v>0</v>
      </c>
      <c r="AF219" s="667"/>
      <c r="AG219" s="668"/>
      <c r="AH219" s="170"/>
      <c r="AI219" s="259"/>
      <c r="AJ219" s="161"/>
      <c r="AK219" s="177" t="s">
        <v>617</v>
      </c>
      <c r="AL219" s="666">
        <f>'MRC CONTRATACIÓN - COVID19'!$F193</f>
        <v>0</v>
      </c>
      <c r="AM219" s="667"/>
      <c r="AN219" s="668"/>
      <c r="AO219" s="170"/>
      <c r="AP219" s="259"/>
    </row>
    <row r="220" spans="1:42" ht="24" hidden="1" customHeight="1" outlineLevel="1" thickBot="1" x14ac:dyDescent="0.25">
      <c r="A220" s="161"/>
      <c r="B220" s="178" t="s">
        <v>618</v>
      </c>
      <c r="C220" s="666" t="s">
        <v>627</v>
      </c>
      <c r="D220" s="667"/>
      <c r="E220" s="668"/>
      <c r="F220" s="170"/>
      <c r="G220" s="259"/>
      <c r="H220" s="161"/>
      <c r="I220" s="178" t="s">
        <v>618</v>
      </c>
      <c r="J220" s="666" t="s">
        <v>627</v>
      </c>
      <c r="K220" s="667"/>
      <c r="L220" s="668"/>
      <c r="M220" s="170"/>
      <c r="N220" s="259"/>
      <c r="O220" s="161"/>
      <c r="P220" s="178" t="s">
        <v>618</v>
      </c>
      <c r="Q220" s="666" t="s">
        <v>627</v>
      </c>
      <c r="R220" s="667"/>
      <c r="S220" s="668"/>
      <c r="T220" s="170"/>
      <c r="U220" s="259"/>
      <c r="V220" s="161"/>
      <c r="W220" s="178" t="s">
        <v>618</v>
      </c>
      <c r="X220" s="666" t="s">
        <v>627</v>
      </c>
      <c r="Y220" s="667"/>
      <c r="Z220" s="668"/>
      <c r="AA220" s="170"/>
      <c r="AB220" s="259"/>
      <c r="AC220" s="161"/>
      <c r="AD220" s="178" t="s">
        <v>618</v>
      </c>
      <c r="AE220" s="666"/>
      <c r="AF220" s="667"/>
      <c r="AG220" s="668"/>
      <c r="AH220" s="170"/>
      <c r="AI220" s="259"/>
      <c r="AJ220" s="161"/>
      <c r="AK220" s="178" t="s">
        <v>618</v>
      </c>
      <c r="AL220" s="666"/>
      <c r="AM220" s="667"/>
      <c r="AN220" s="668"/>
      <c r="AO220" s="170"/>
      <c r="AP220" s="259"/>
    </row>
    <row r="221" spans="1:42" ht="27.75" hidden="1" customHeight="1" outlineLevel="1" thickBot="1" x14ac:dyDescent="0.25">
      <c r="A221" s="161"/>
      <c r="B221" s="178" t="s">
        <v>628</v>
      </c>
      <c r="C221" s="666" t="s">
        <v>614</v>
      </c>
      <c r="D221" s="667"/>
      <c r="E221" s="668"/>
      <c r="F221" s="170"/>
      <c r="G221" s="259"/>
      <c r="H221" s="161"/>
      <c r="I221" s="178" t="s">
        <v>628</v>
      </c>
      <c r="J221" s="666" t="s">
        <v>614</v>
      </c>
      <c r="K221" s="667"/>
      <c r="L221" s="668"/>
      <c r="M221" s="170"/>
      <c r="N221" s="259"/>
      <c r="O221" s="161"/>
      <c r="P221" s="178" t="s">
        <v>628</v>
      </c>
      <c r="Q221" s="666" t="s">
        <v>614</v>
      </c>
      <c r="R221" s="667"/>
      <c r="S221" s="668"/>
      <c r="T221" s="170"/>
      <c r="U221" s="259"/>
      <c r="V221" s="161"/>
      <c r="W221" s="178" t="s">
        <v>628</v>
      </c>
      <c r="X221" s="666" t="s">
        <v>637</v>
      </c>
      <c r="Y221" s="667"/>
      <c r="Z221" s="668"/>
      <c r="AA221" s="170"/>
      <c r="AB221" s="259"/>
      <c r="AC221" s="161"/>
      <c r="AD221" s="178" t="s">
        <v>628</v>
      </c>
      <c r="AE221" s="666"/>
      <c r="AF221" s="667"/>
      <c r="AG221" s="668"/>
      <c r="AH221" s="170"/>
      <c r="AI221" s="259"/>
      <c r="AJ221" s="161"/>
      <c r="AK221" s="178" t="s">
        <v>628</v>
      </c>
      <c r="AL221" s="666"/>
      <c r="AM221" s="667"/>
      <c r="AN221" s="668"/>
      <c r="AO221" s="170"/>
      <c r="AP221" s="259"/>
    </row>
    <row r="222" spans="1:42" ht="16.5" hidden="1" outlineLevel="1" thickBot="1" x14ac:dyDescent="0.25">
      <c r="A222" s="161"/>
      <c r="B222" s="179" t="s">
        <v>619</v>
      </c>
      <c r="C222" s="675" t="s">
        <v>602</v>
      </c>
      <c r="D222" s="667"/>
      <c r="E222" s="668"/>
      <c r="F222" s="170"/>
      <c r="G222" s="259"/>
      <c r="H222" s="161"/>
      <c r="I222" s="179" t="s">
        <v>619</v>
      </c>
      <c r="J222" s="675" t="s">
        <v>602</v>
      </c>
      <c r="K222" s="667"/>
      <c r="L222" s="668"/>
      <c r="M222" s="170"/>
      <c r="N222" s="259"/>
      <c r="O222" s="161"/>
      <c r="P222" s="179" t="s">
        <v>619</v>
      </c>
      <c r="Q222" s="675" t="s">
        <v>602</v>
      </c>
      <c r="R222" s="667"/>
      <c r="S222" s="668"/>
      <c r="T222" s="170"/>
      <c r="U222" s="259"/>
      <c r="V222" s="161"/>
      <c r="W222" s="179" t="s">
        <v>619</v>
      </c>
      <c r="X222" s="675" t="s">
        <v>602</v>
      </c>
      <c r="Y222" s="667"/>
      <c r="Z222" s="668"/>
      <c r="AA222" s="170"/>
      <c r="AB222" s="259"/>
      <c r="AC222" s="161"/>
      <c r="AD222" s="179" t="s">
        <v>619</v>
      </c>
      <c r="AE222" s="666"/>
      <c r="AF222" s="667"/>
      <c r="AG222" s="668"/>
      <c r="AH222" s="170"/>
      <c r="AI222" s="259"/>
      <c r="AJ222" s="161"/>
      <c r="AK222" s="179" t="s">
        <v>619</v>
      </c>
      <c r="AL222" s="666"/>
      <c r="AM222" s="667"/>
      <c r="AN222" s="668"/>
      <c r="AO222" s="170"/>
      <c r="AP222" s="259"/>
    </row>
    <row r="223" spans="1:42" ht="16.5" hidden="1" customHeight="1" outlineLevel="1" thickBot="1" x14ac:dyDescent="0.25">
      <c r="A223" s="161"/>
      <c r="B223" s="162"/>
      <c r="C223" s="162"/>
      <c r="D223" s="162"/>
      <c r="E223" s="163"/>
      <c r="F223" s="170"/>
      <c r="G223" s="259"/>
      <c r="H223" s="161"/>
      <c r="I223" s="162"/>
      <c r="J223" s="162"/>
      <c r="K223" s="162"/>
      <c r="L223" s="163"/>
      <c r="M223" s="170"/>
      <c r="N223" s="259"/>
      <c r="O223" s="161"/>
      <c r="P223" s="162"/>
      <c r="Q223" s="162"/>
      <c r="R223" s="162"/>
      <c r="S223" s="163"/>
      <c r="T223" s="170"/>
      <c r="U223" s="259"/>
      <c r="V223" s="161"/>
      <c r="W223" s="162"/>
      <c r="X223" s="162"/>
      <c r="Y223" s="162"/>
      <c r="Z223" s="163"/>
      <c r="AA223" s="170"/>
      <c r="AB223" s="259"/>
      <c r="AC223" s="161"/>
      <c r="AD223" s="162"/>
      <c r="AE223" s="162"/>
      <c r="AF223" s="162"/>
      <c r="AG223" s="163"/>
      <c r="AH223" s="170"/>
      <c r="AI223" s="259"/>
      <c r="AJ223" s="161"/>
      <c r="AK223" s="162"/>
      <c r="AL223" s="162"/>
      <c r="AM223" s="162"/>
      <c r="AN223" s="163"/>
      <c r="AO223" s="170"/>
      <c r="AP223" s="259"/>
    </row>
    <row r="224" spans="1:42" ht="16.5" hidden="1" outlineLevel="1" thickBot="1" x14ac:dyDescent="0.25">
      <c r="A224" s="161"/>
      <c r="B224" s="652" t="s">
        <v>468</v>
      </c>
      <c r="C224" s="653"/>
      <c r="D224" s="653"/>
      <c r="E224" s="654"/>
      <c r="F224" s="170"/>
      <c r="G224" s="259"/>
      <c r="H224" s="161"/>
      <c r="I224" s="652" t="s">
        <v>468</v>
      </c>
      <c r="J224" s="653"/>
      <c r="K224" s="653"/>
      <c r="L224" s="654"/>
      <c r="M224" s="170"/>
      <c r="N224" s="259"/>
      <c r="O224" s="161"/>
      <c r="P224" s="652" t="s">
        <v>468</v>
      </c>
      <c r="Q224" s="653"/>
      <c r="R224" s="653"/>
      <c r="S224" s="654"/>
      <c r="T224" s="170"/>
      <c r="U224" s="259"/>
      <c r="V224" s="161"/>
      <c r="W224" s="652" t="s">
        <v>468</v>
      </c>
      <c r="X224" s="653"/>
      <c r="Y224" s="653"/>
      <c r="Z224" s="654"/>
      <c r="AA224" s="170"/>
      <c r="AB224" s="259"/>
      <c r="AC224" s="161"/>
      <c r="AD224" s="652" t="s">
        <v>468</v>
      </c>
      <c r="AE224" s="653"/>
      <c r="AF224" s="653"/>
      <c r="AG224" s="654"/>
      <c r="AH224" s="170"/>
      <c r="AI224" s="259"/>
      <c r="AJ224" s="161"/>
      <c r="AK224" s="652" t="s">
        <v>468</v>
      </c>
      <c r="AL224" s="653"/>
      <c r="AM224" s="653"/>
      <c r="AN224" s="654"/>
      <c r="AO224" s="170"/>
      <c r="AP224" s="259"/>
    </row>
    <row r="225" spans="1:42" ht="32.25" hidden="1" outlineLevel="1" thickBot="1" x14ac:dyDescent="0.25">
      <c r="A225" s="161"/>
      <c r="B225" s="669" t="s">
        <v>449</v>
      </c>
      <c r="C225" s="670"/>
      <c r="D225" s="263" t="s">
        <v>450</v>
      </c>
      <c r="E225" s="180" t="s">
        <v>467</v>
      </c>
      <c r="F225" s="172"/>
      <c r="G225" s="259"/>
      <c r="H225" s="161"/>
      <c r="I225" s="669" t="s">
        <v>449</v>
      </c>
      <c r="J225" s="670"/>
      <c r="K225" s="263" t="s">
        <v>450</v>
      </c>
      <c r="L225" s="180" t="s">
        <v>467</v>
      </c>
      <c r="M225" s="172"/>
      <c r="N225" s="259"/>
      <c r="O225" s="161"/>
      <c r="P225" s="669" t="s">
        <v>449</v>
      </c>
      <c r="Q225" s="670"/>
      <c r="R225" s="263" t="s">
        <v>450</v>
      </c>
      <c r="S225" s="180" t="s">
        <v>467</v>
      </c>
      <c r="T225" s="172"/>
      <c r="U225" s="259"/>
      <c r="V225" s="161"/>
      <c r="W225" s="669" t="s">
        <v>449</v>
      </c>
      <c r="X225" s="670"/>
      <c r="Y225" s="263" t="s">
        <v>450</v>
      </c>
      <c r="Z225" s="180" t="s">
        <v>467</v>
      </c>
      <c r="AA225" s="172"/>
      <c r="AB225" s="259"/>
      <c r="AC225" s="161"/>
      <c r="AD225" s="669" t="s">
        <v>449</v>
      </c>
      <c r="AE225" s="670"/>
      <c r="AF225" s="263" t="s">
        <v>450</v>
      </c>
      <c r="AG225" s="180" t="s">
        <v>467</v>
      </c>
      <c r="AH225" s="172"/>
      <c r="AI225" s="259"/>
      <c r="AJ225" s="161"/>
      <c r="AK225" s="669" t="s">
        <v>449</v>
      </c>
      <c r="AL225" s="670"/>
      <c r="AM225" s="263" t="s">
        <v>450</v>
      </c>
      <c r="AN225" s="180" t="s">
        <v>467</v>
      </c>
      <c r="AO225" s="172"/>
      <c r="AP225" s="259"/>
    </row>
    <row r="226" spans="1:42" ht="26.25" hidden="1" customHeight="1" outlineLevel="1" x14ac:dyDescent="0.2">
      <c r="A226" s="161"/>
      <c r="B226" s="635" t="s">
        <v>481</v>
      </c>
      <c r="C226" s="638" t="s">
        <v>480</v>
      </c>
      <c r="D226" s="150" t="s">
        <v>451</v>
      </c>
      <c r="E226" s="138" t="s">
        <v>509</v>
      </c>
      <c r="F226" s="172">
        <f>IF(E226="X",15,0)</f>
        <v>15</v>
      </c>
      <c r="G226" s="259"/>
      <c r="H226" s="161"/>
      <c r="I226" s="635" t="s">
        <v>481</v>
      </c>
      <c r="J226" s="638" t="s">
        <v>480</v>
      </c>
      <c r="K226" s="150" t="s">
        <v>451</v>
      </c>
      <c r="L226" s="138" t="s">
        <v>509</v>
      </c>
      <c r="M226" s="172">
        <f>IF(L226="X",15,0)</f>
        <v>15</v>
      </c>
      <c r="N226" s="259"/>
      <c r="O226" s="161"/>
      <c r="P226" s="635" t="s">
        <v>481</v>
      </c>
      <c r="Q226" s="638" t="s">
        <v>480</v>
      </c>
      <c r="R226" s="150" t="s">
        <v>451</v>
      </c>
      <c r="S226" s="138" t="s">
        <v>509</v>
      </c>
      <c r="T226" s="172">
        <f>IF(S226="X",15,0)</f>
        <v>15</v>
      </c>
      <c r="U226" s="259"/>
      <c r="V226" s="161"/>
      <c r="W226" s="635" t="s">
        <v>481</v>
      </c>
      <c r="X226" s="638" t="s">
        <v>480</v>
      </c>
      <c r="Y226" s="150" t="s">
        <v>451</v>
      </c>
      <c r="Z226" s="138" t="s">
        <v>509</v>
      </c>
      <c r="AA226" s="172">
        <f>IF(Z226="X",15,0)</f>
        <v>15</v>
      </c>
      <c r="AB226" s="259"/>
      <c r="AC226" s="161"/>
      <c r="AD226" s="635" t="s">
        <v>481</v>
      </c>
      <c r="AE226" s="638" t="s">
        <v>480</v>
      </c>
      <c r="AF226" s="150" t="s">
        <v>451</v>
      </c>
      <c r="AG226" s="138"/>
      <c r="AH226" s="172">
        <f>IF(AG226="X",15,0)</f>
        <v>0</v>
      </c>
      <c r="AI226" s="259"/>
      <c r="AJ226" s="161"/>
      <c r="AK226" s="635" t="s">
        <v>481</v>
      </c>
      <c r="AL226" s="638" t="s">
        <v>480</v>
      </c>
      <c r="AM226" s="150" t="s">
        <v>451</v>
      </c>
      <c r="AN226" s="138"/>
      <c r="AO226" s="172">
        <f>IF(AN226="X",15,0)</f>
        <v>0</v>
      </c>
      <c r="AP226" s="259"/>
    </row>
    <row r="227" spans="1:42" ht="27" hidden="1" customHeight="1" outlineLevel="1" thickBot="1" x14ac:dyDescent="0.25">
      <c r="A227" s="161"/>
      <c r="B227" s="636"/>
      <c r="C227" s="639"/>
      <c r="D227" s="151" t="s">
        <v>452</v>
      </c>
      <c r="E227" s="139"/>
      <c r="F227" s="172"/>
      <c r="G227" s="259"/>
      <c r="H227" s="161"/>
      <c r="I227" s="636"/>
      <c r="J227" s="639"/>
      <c r="K227" s="151" t="s">
        <v>452</v>
      </c>
      <c r="L227" s="139"/>
      <c r="M227" s="172"/>
      <c r="N227" s="259"/>
      <c r="O227" s="161"/>
      <c r="P227" s="636"/>
      <c r="Q227" s="639"/>
      <c r="R227" s="151" t="s">
        <v>452</v>
      </c>
      <c r="S227" s="139"/>
      <c r="T227" s="172"/>
      <c r="U227" s="259"/>
      <c r="V227" s="161"/>
      <c r="W227" s="636"/>
      <c r="X227" s="639"/>
      <c r="Y227" s="151" t="s">
        <v>452</v>
      </c>
      <c r="Z227" s="139"/>
      <c r="AA227" s="172"/>
      <c r="AB227" s="259"/>
      <c r="AC227" s="161"/>
      <c r="AD227" s="636"/>
      <c r="AE227" s="639"/>
      <c r="AF227" s="151" t="s">
        <v>452</v>
      </c>
      <c r="AG227" s="139"/>
      <c r="AH227" s="172"/>
      <c r="AI227" s="259"/>
      <c r="AJ227" s="161"/>
      <c r="AK227" s="636"/>
      <c r="AL227" s="639"/>
      <c r="AM227" s="151" t="s">
        <v>452</v>
      </c>
      <c r="AN227" s="139"/>
      <c r="AO227" s="172"/>
      <c r="AP227" s="259"/>
    </row>
    <row r="228" spans="1:42" ht="27" hidden="1" customHeight="1" outlineLevel="1" x14ac:dyDescent="0.2">
      <c r="A228" s="161"/>
      <c r="B228" s="636"/>
      <c r="C228" s="640" t="s">
        <v>487</v>
      </c>
      <c r="D228" s="150" t="s">
        <v>453</v>
      </c>
      <c r="E228" s="138" t="s">
        <v>509</v>
      </c>
      <c r="F228" s="172">
        <f>IF(E228="X",15,0)</f>
        <v>15</v>
      </c>
      <c r="G228" s="259"/>
      <c r="H228" s="161"/>
      <c r="I228" s="636"/>
      <c r="J228" s="640" t="s">
        <v>487</v>
      </c>
      <c r="K228" s="150" t="s">
        <v>453</v>
      </c>
      <c r="L228" s="138" t="s">
        <v>509</v>
      </c>
      <c r="M228" s="172">
        <f>IF(L228="X",15,0)</f>
        <v>15</v>
      </c>
      <c r="N228" s="259"/>
      <c r="O228" s="161"/>
      <c r="P228" s="636"/>
      <c r="Q228" s="640" t="s">
        <v>487</v>
      </c>
      <c r="R228" s="150" t="s">
        <v>453</v>
      </c>
      <c r="S228" s="138" t="s">
        <v>509</v>
      </c>
      <c r="T228" s="172">
        <f>IF(S228="X",15,0)</f>
        <v>15</v>
      </c>
      <c r="U228" s="259"/>
      <c r="V228" s="161"/>
      <c r="W228" s="636"/>
      <c r="X228" s="640" t="s">
        <v>487</v>
      </c>
      <c r="Y228" s="150" t="s">
        <v>453</v>
      </c>
      <c r="Z228" s="138" t="s">
        <v>509</v>
      </c>
      <c r="AA228" s="172">
        <f>IF(Z228="X",15,0)</f>
        <v>15</v>
      </c>
      <c r="AB228" s="259"/>
      <c r="AC228" s="161"/>
      <c r="AD228" s="636"/>
      <c r="AE228" s="640" t="s">
        <v>487</v>
      </c>
      <c r="AF228" s="150" t="s">
        <v>453</v>
      </c>
      <c r="AG228" s="138"/>
      <c r="AH228" s="172">
        <f>IF(AG228="X",15,0)</f>
        <v>0</v>
      </c>
      <c r="AI228" s="259"/>
      <c r="AJ228" s="161"/>
      <c r="AK228" s="636"/>
      <c r="AL228" s="640" t="s">
        <v>487</v>
      </c>
      <c r="AM228" s="150" t="s">
        <v>453</v>
      </c>
      <c r="AN228" s="138"/>
      <c r="AO228" s="172">
        <f>IF(AN228="X",15,0)</f>
        <v>0</v>
      </c>
      <c r="AP228" s="259"/>
    </row>
    <row r="229" spans="1:42" ht="38.25" hidden="1" customHeight="1" outlineLevel="1" thickBot="1" x14ac:dyDescent="0.25">
      <c r="A229" s="161"/>
      <c r="B229" s="637"/>
      <c r="C229" s="641"/>
      <c r="D229" s="151" t="s">
        <v>454</v>
      </c>
      <c r="E229" s="139"/>
      <c r="F229" s="172"/>
      <c r="G229" s="259"/>
      <c r="H229" s="161"/>
      <c r="I229" s="637"/>
      <c r="J229" s="641"/>
      <c r="K229" s="151" t="s">
        <v>454</v>
      </c>
      <c r="L229" s="139"/>
      <c r="M229" s="172"/>
      <c r="N229" s="259"/>
      <c r="O229" s="161"/>
      <c r="P229" s="637"/>
      <c r="Q229" s="641"/>
      <c r="R229" s="151" t="s">
        <v>454</v>
      </c>
      <c r="S229" s="139"/>
      <c r="T229" s="172"/>
      <c r="U229" s="259"/>
      <c r="V229" s="161"/>
      <c r="W229" s="637"/>
      <c r="X229" s="641"/>
      <c r="Y229" s="151" t="s">
        <v>454</v>
      </c>
      <c r="Z229" s="139"/>
      <c r="AA229" s="172"/>
      <c r="AB229" s="259"/>
      <c r="AC229" s="161"/>
      <c r="AD229" s="637"/>
      <c r="AE229" s="641"/>
      <c r="AF229" s="151" t="s">
        <v>454</v>
      </c>
      <c r="AG229" s="139"/>
      <c r="AH229" s="172"/>
      <c r="AI229" s="259"/>
      <c r="AJ229" s="161"/>
      <c r="AK229" s="637"/>
      <c r="AL229" s="641"/>
      <c r="AM229" s="151" t="s">
        <v>454</v>
      </c>
      <c r="AN229" s="139"/>
      <c r="AO229" s="172"/>
      <c r="AP229" s="259"/>
    </row>
    <row r="230" spans="1:42" ht="38.25" hidden="1" customHeight="1" outlineLevel="1" x14ac:dyDescent="0.2">
      <c r="A230" s="161"/>
      <c r="B230" s="642" t="s">
        <v>483</v>
      </c>
      <c r="C230" s="644" t="s">
        <v>490</v>
      </c>
      <c r="D230" s="148" t="s">
        <v>455</v>
      </c>
      <c r="E230" s="136" t="s">
        <v>509</v>
      </c>
      <c r="F230" s="172">
        <f>IF(E230="X",15,0)</f>
        <v>15</v>
      </c>
      <c r="G230" s="259"/>
      <c r="H230" s="161"/>
      <c r="I230" s="642" t="s">
        <v>483</v>
      </c>
      <c r="J230" s="644" t="s">
        <v>490</v>
      </c>
      <c r="K230" s="148" t="s">
        <v>455</v>
      </c>
      <c r="L230" s="136" t="s">
        <v>509</v>
      </c>
      <c r="M230" s="172">
        <f>IF(L230="X",15,0)</f>
        <v>15</v>
      </c>
      <c r="N230" s="259"/>
      <c r="O230" s="161"/>
      <c r="P230" s="642" t="s">
        <v>483</v>
      </c>
      <c r="Q230" s="644" t="s">
        <v>490</v>
      </c>
      <c r="R230" s="148" t="s">
        <v>455</v>
      </c>
      <c r="S230" s="136" t="s">
        <v>509</v>
      </c>
      <c r="T230" s="172">
        <f>IF(S230="X",15,0)</f>
        <v>15</v>
      </c>
      <c r="U230" s="259"/>
      <c r="V230" s="161"/>
      <c r="W230" s="642" t="s">
        <v>483</v>
      </c>
      <c r="X230" s="644" t="s">
        <v>490</v>
      </c>
      <c r="Y230" s="148" t="s">
        <v>455</v>
      </c>
      <c r="Z230" s="136" t="s">
        <v>509</v>
      </c>
      <c r="AA230" s="172">
        <f>IF(Z230="X",15,0)</f>
        <v>15</v>
      </c>
      <c r="AB230" s="259"/>
      <c r="AC230" s="161"/>
      <c r="AD230" s="642" t="s">
        <v>483</v>
      </c>
      <c r="AE230" s="644" t="s">
        <v>490</v>
      </c>
      <c r="AF230" s="148" t="s">
        <v>455</v>
      </c>
      <c r="AG230" s="136"/>
      <c r="AH230" s="172">
        <f>IF(AG230="X",15,0)</f>
        <v>0</v>
      </c>
      <c r="AI230" s="259"/>
      <c r="AJ230" s="161"/>
      <c r="AK230" s="642" t="s">
        <v>483</v>
      </c>
      <c r="AL230" s="644" t="s">
        <v>490</v>
      </c>
      <c r="AM230" s="148" t="s">
        <v>455</v>
      </c>
      <c r="AN230" s="136"/>
      <c r="AO230" s="172">
        <f>IF(AN230="X",15,0)</f>
        <v>0</v>
      </c>
      <c r="AP230" s="259"/>
    </row>
    <row r="231" spans="1:42" ht="30.75" hidden="1" customHeight="1" outlineLevel="1" thickBot="1" x14ac:dyDescent="0.25">
      <c r="A231" s="161"/>
      <c r="B231" s="643"/>
      <c r="C231" s="645"/>
      <c r="D231" s="149" t="s">
        <v>456</v>
      </c>
      <c r="E231" s="137"/>
      <c r="F231" s="172"/>
      <c r="G231" s="259"/>
      <c r="H231" s="161"/>
      <c r="I231" s="643"/>
      <c r="J231" s="645"/>
      <c r="K231" s="149" t="s">
        <v>456</v>
      </c>
      <c r="L231" s="137"/>
      <c r="M231" s="172"/>
      <c r="N231" s="259"/>
      <c r="O231" s="161"/>
      <c r="P231" s="643"/>
      <c r="Q231" s="645"/>
      <c r="R231" s="149" t="s">
        <v>456</v>
      </c>
      <c r="S231" s="137"/>
      <c r="T231" s="172"/>
      <c r="U231" s="259"/>
      <c r="V231" s="161"/>
      <c r="W231" s="643"/>
      <c r="X231" s="645"/>
      <c r="Y231" s="149" t="s">
        <v>456</v>
      </c>
      <c r="Z231" s="137"/>
      <c r="AA231" s="172"/>
      <c r="AB231" s="259"/>
      <c r="AC231" s="161"/>
      <c r="AD231" s="643"/>
      <c r="AE231" s="645"/>
      <c r="AF231" s="149" t="s">
        <v>456</v>
      </c>
      <c r="AG231" s="137"/>
      <c r="AH231" s="172"/>
      <c r="AI231" s="259"/>
      <c r="AJ231" s="161"/>
      <c r="AK231" s="643"/>
      <c r="AL231" s="645"/>
      <c r="AM231" s="149" t="s">
        <v>456</v>
      </c>
      <c r="AN231" s="137"/>
      <c r="AO231" s="172"/>
      <c r="AP231" s="259"/>
    </row>
    <row r="232" spans="1:42" ht="30.75" hidden="1" customHeight="1" outlineLevel="1" x14ac:dyDescent="0.2">
      <c r="A232" s="161"/>
      <c r="B232" s="646" t="s">
        <v>482</v>
      </c>
      <c r="C232" s="640" t="s">
        <v>491</v>
      </c>
      <c r="D232" s="150" t="s">
        <v>457</v>
      </c>
      <c r="E232" s="138" t="s">
        <v>509</v>
      </c>
      <c r="F232" s="172">
        <f>IF(E232="X",15,0)</f>
        <v>15</v>
      </c>
      <c r="G232" s="259"/>
      <c r="H232" s="161"/>
      <c r="I232" s="646" t="s">
        <v>482</v>
      </c>
      <c r="J232" s="640" t="s">
        <v>491</v>
      </c>
      <c r="K232" s="150" t="s">
        <v>457</v>
      </c>
      <c r="L232" s="138" t="s">
        <v>509</v>
      </c>
      <c r="M232" s="172">
        <f>IF(L232="X",15,0)</f>
        <v>15</v>
      </c>
      <c r="N232" s="259"/>
      <c r="O232" s="161"/>
      <c r="P232" s="646" t="s">
        <v>482</v>
      </c>
      <c r="Q232" s="640" t="s">
        <v>491</v>
      </c>
      <c r="R232" s="150" t="s">
        <v>457</v>
      </c>
      <c r="S232" s="138" t="s">
        <v>509</v>
      </c>
      <c r="T232" s="172">
        <f>IF(S232="X",15,0)</f>
        <v>15</v>
      </c>
      <c r="U232" s="259"/>
      <c r="V232" s="161"/>
      <c r="W232" s="646" t="s">
        <v>482</v>
      </c>
      <c r="X232" s="640" t="s">
        <v>491</v>
      </c>
      <c r="Y232" s="150" t="s">
        <v>457</v>
      </c>
      <c r="Z232" s="138" t="s">
        <v>509</v>
      </c>
      <c r="AA232" s="172">
        <f>IF(Z232="X",15,0)</f>
        <v>15</v>
      </c>
      <c r="AB232" s="259"/>
      <c r="AC232" s="161"/>
      <c r="AD232" s="646" t="s">
        <v>482</v>
      </c>
      <c r="AE232" s="640" t="s">
        <v>491</v>
      </c>
      <c r="AF232" s="150" t="s">
        <v>457</v>
      </c>
      <c r="AG232" s="138"/>
      <c r="AH232" s="172">
        <f>IF(AG232="X",15,0)</f>
        <v>0</v>
      </c>
      <c r="AI232" s="259"/>
      <c r="AJ232" s="161"/>
      <c r="AK232" s="646" t="s">
        <v>482</v>
      </c>
      <c r="AL232" s="640" t="s">
        <v>491</v>
      </c>
      <c r="AM232" s="150" t="s">
        <v>457</v>
      </c>
      <c r="AN232" s="138"/>
      <c r="AO232" s="172">
        <f>IF(AN232="X",15,0)</f>
        <v>0</v>
      </c>
      <c r="AP232" s="259"/>
    </row>
    <row r="233" spans="1:42" ht="30.75" hidden="1" customHeight="1" outlineLevel="1" x14ac:dyDescent="0.2">
      <c r="A233" s="161"/>
      <c r="B233" s="647"/>
      <c r="C233" s="649"/>
      <c r="D233" s="152" t="s">
        <v>458</v>
      </c>
      <c r="E233" s="140"/>
      <c r="F233" s="172">
        <f>IF(E233="X",10,0)</f>
        <v>0</v>
      </c>
      <c r="G233" s="259"/>
      <c r="H233" s="161"/>
      <c r="I233" s="647"/>
      <c r="J233" s="649"/>
      <c r="K233" s="152" t="s">
        <v>458</v>
      </c>
      <c r="L233" s="140"/>
      <c r="M233" s="172">
        <f>IF(L233="X",10,0)</f>
        <v>0</v>
      </c>
      <c r="N233" s="259"/>
      <c r="O233" s="161"/>
      <c r="P233" s="647"/>
      <c r="Q233" s="649"/>
      <c r="R233" s="152" t="s">
        <v>458</v>
      </c>
      <c r="S233" s="140"/>
      <c r="T233" s="172">
        <f>IF(S233="X",10,0)</f>
        <v>0</v>
      </c>
      <c r="U233" s="259"/>
      <c r="V233" s="161"/>
      <c r="W233" s="647"/>
      <c r="X233" s="649"/>
      <c r="Y233" s="152" t="s">
        <v>458</v>
      </c>
      <c r="Z233" s="140"/>
      <c r="AA233" s="172">
        <f>IF(Z233="X",10,0)</f>
        <v>0</v>
      </c>
      <c r="AB233" s="259"/>
      <c r="AC233" s="161"/>
      <c r="AD233" s="647"/>
      <c r="AE233" s="649"/>
      <c r="AF233" s="152" t="s">
        <v>458</v>
      </c>
      <c r="AG233" s="140"/>
      <c r="AH233" s="172">
        <f>IF(AG233="X",10,0)</f>
        <v>0</v>
      </c>
      <c r="AI233" s="259"/>
      <c r="AJ233" s="161"/>
      <c r="AK233" s="647"/>
      <c r="AL233" s="649"/>
      <c r="AM233" s="152" t="s">
        <v>458</v>
      </c>
      <c r="AN233" s="140"/>
      <c r="AO233" s="172">
        <f>IF(AN233="X",10,0)</f>
        <v>0</v>
      </c>
      <c r="AP233" s="259"/>
    </row>
    <row r="234" spans="1:42" ht="33" hidden="1" customHeight="1" outlineLevel="1" thickBot="1" x14ac:dyDescent="0.25">
      <c r="A234" s="161"/>
      <c r="B234" s="648"/>
      <c r="C234" s="641"/>
      <c r="D234" s="151" t="s">
        <v>459</v>
      </c>
      <c r="E234" s="139"/>
      <c r="F234" s="172"/>
      <c r="G234" s="259"/>
      <c r="H234" s="161"/>
      <c r="I234" s="648"/>
      <c r="J234" s="641"/>
      <c r="K234" s="151" t="s">
        <v>459</v>
      </c>
      <c r="L234" s="139"/>
      <c r="M234" s="172"/>
      <c r="N234" s="259"/>
      <c r="O234" s="161"/>
      <c r="P234" s="648"/>
      <c r="Q234" s="641"/>
      <c r="R234" s="151" t="s">
        <v>459</v>
      </c>
      <c r="S234" s="139"/>
      <c r="T234" s="172"/>
      <c r="U234" s="259"/>
      <c r="V234" s="161"/>
      <c r="W234" s="648"/>
      <c r="X234" s="641"/>
      <c r="Y234" s="151" t="s">
        <v>459</v>
      </c>
      <c r="Z234" s="139"/>
      <c r="AA234" s="172"/>
      <c r="AB234" s="259"/>
      <c r="AC234" s="161"/>
      <c r="AD234" s="648"/>
      <c r="AE234" s="641"/>
      <c r="AF234" s="151" t="s">
        <v>459</v>
      </c>
      <c r="AG234" s="139"/>
      <c r="AH234" s="172"/>
      <c r="AI234" s="259"/>
      <c r="AJ234" s="161"/>
      <c r="AK234" s="648"/>
      <c r="AL234" s="641"/>
      <c r="AM234" s="151" t="s">
        <v>459</v>
      </c>
      <c r="AN234" s="139"/>
      <c r="AO234" s="172"/>
      <c r="AP234" s="259"/>
    </row>
    <row r="235" spans="1:42" ht="33" hidden="1" customHeight="1" outlineLevel="1" x14ac:dyDescent="0.2">
      <c r="A235" s="161"/>
      <c r="B235" s="642" t="s">
        <v>484</v>
      </c>
      <c r="C235" s="644" t="s">
        <v>492</v>
      </c>
      <c r="D235" s="148" t="s">
        <v>460</v>
      </c>
      <c r="E235" s="136" t="s">
        <v>509</v>
      </c>
      <c r="F235" s="172">
        <f>IF(E235="X",15,0)</f>
        <v>15</v>
      </c>
      <c r="G235" s="259"/>
      <c r="H235" s="161"/>
      <c r="I235" s="642" t="s">
        <v>484</v>
      </c>
      <c r="J235" s="644" t="s">
        <v>492</v>
      </c>
      <c r="K235" s="148" t="s">
        <v>460</v>
      </c>
      <c r="L235" s="136" t="s">
        <v>509</v>
      </c>
      <c r="M235" s="172">
        <f>IF(L235="X",15,0)</f>
        <v>15</v>
      </c>
      <c r="N235" s="259"/>
      <c r="O235" s="161"/>
      <c r="P235" s="642" t="s">
        <v>484</v>
      </c>
      <c r="Q235" s="644" t="s">
        <v>492</v>
      </c>
      <c r="R235" s="148" t="s">
        <v>460</v>
      </c>
      <c r="S235" s="136" t="s">
        <v>509</v>
      </c>
      <c r="T235" s="172">
        <f>IF(S235="X",15,0)</f>
        <v>15</v>
      </c>
      <c r="U235" s="259"/>
      <c r="V235" s="161"/>
      <c r="W235" s="642" t="s">
        <v>484</v>
      </c>
      <c r="X235" s="644" t="s">
        <v>492</v>
      </c>
      <c r="Y235" s="148" t="s">
        <v>460</v>
      </c>
      <c r="Z235" s="136" t="s">
        <v>509</v>
      </c>
      <c r="AA235" s="172">
        <f>IF(Z235="X",15,0)</f>
        <v>15</v>
      </c>
      <c r="AB235" s="259"/>
      <c r="AC235" s="161"/>
      <c r="AD235" s="642" t="s">
        <v>484</v>
      </c>
      <c r="AE235" s="644" t="s">
        <v>492</v>
      </c>
      <c r="AF235" s="148" t="s">
        <v>460</v>
      </c>
      <c r="AG235" s="136"/>
      <c r="AH235" s="172">
        <f>IF(AG235="X",15,0)</f>
        <v>0</v>
      </c>
      <c r="AI235" s="259"/>
      <c r="AJ235" s="161"/>
      <c r="AK235" s="642" t="s">
        <v>484</v>
      </c>
      <c r="AL235" s="644" t="s">
        <v>492</v>
      </c>
      <c r="AM235" s="148" t="s">
        <v>460</v>
      </c>
      <c r="AN235" s="136"/>
      <c r="AO235" s="172">
        <f>IF(AN235="X",15,0)</f>
        <v>0</v>
      </c>
      <c r="AP235" s="259"/>
    </row>
    <row r="236" spans="1:42" ht="45" hidden="1" customHeight="1" outlineLevel="1" thickBot="1" x14ac:dyDescent="0.25">
      <c r="A236" s="161"/>
      <c r="B236" s="643"/>
      <c r="C236" s="645"/>
      <c r="D236" s="149" t="s">
        <v>461</v>
      </c>
      <c r="E236" s="137"/>
      <c r="F236" s="172"/>
      <c r="G236" s="259"/>
      <c r="H236" s="161"/>
      <c r="I236" s="643"/>
      <c r="J236" s="645"/>
      <c r="K236" s="149" t="s">
        <v>461</v>
      </c>
      <c r="L236" s="137"/>
      <c r="M236" s="172"/>
      <c r="N236" s="259"/>
      <c r="O236" s="161"/>
      <c r="P236" s="643"/>
      <c r="Q236" s="645"/>
      <c r="R236" s="149" t="s">
        <v>461</v>
      </c>
      <c r="S236" s="137"/>
      <c r="T236" s="172"/>
      <c r="U236" s="259"/>
      <c r="V236" s="161"/>
      <c r="W236" s="643"/>
      <c r="X236" s="645"/>
      <c r="Y236" s="149" t="s">
        <v>461</v>
      </c>
      <c r="Z236" s="137"/>
      <c r="AA236" s="172"/>
      <c r="AB236" s="259"/>
      <c r="AC236" s="161"/>
      <c r="AD236" s="643"/>
      <c r="AE236" s="645"/>
      <c r="AF236" s="149" t="s">
        <v>461</v>
      </c>
      <c r="AG236" s="137"/>
      <c r="AH236" s="172"/>
      <c r="AI236" s="259"/>
      <c r="AJ236" s="161"/>
      <c r="AK236" s="643"/>
      <c r="AL236" s="645"/>
      <c r="AM236" s="149" t="s">
        <v>461</v>
      </c>
      <c r="AN236" s="137"/>
      <c r="AO236" s="172"/>
      <c r="AP236" s="259"/>
    </row>
    <row r="237" spans="1:42" ht="35.25" hidden="1" customHeight="1" outlineLevel="1" x14ac:dyDescent="0.2">
      <c r="A237" s="161"/>
      <c r="B237" s="646" t="s">
        <v>485</v>
      </c>
      <c r="C237" s="640" t="s">
        <v>488</v>
      </c>
      <c r="D237" s="153" t="s">
        <v>462</v>
      </c>
      <c r="E237" s="138" t="s">
        <v>509</v>
      </c>
      <c r="F237" s="172">
        <f>IF(E237="X",15,0)</f>
        <v>15</v>
      </c>
      <c r="G237" s="259"/>
      <c r="H237" s="161"/>
      <c r="I237" s="646" t="s">
        <v>485</v>
      </c>
      <c r="J237" s="640" t="s">
        <v>488</v>
      </c>
      <c r="K237" s="153" t="s">
        <v>462</v>
      </c>
      <c r="L237" s="138" t="s">
        <v>509</v>
      </c>
      <c r="M237" s="172">
        <f>IF(L237="X",15,0)</f>
        <v>15</v>
      </c>
      <c r="N237" s="259"/>
      <c r="O237" s="161"/>
      <c r="P237" s="646" t="s">
        <v>485</v>
      </c>
      <c r="Q237" s="640" t="s">
        <v>488</v>
      </c>
      <c r="R237" s="153" t="s">
        <v>462</v>
      </c>
      <c r="S237" s="138" t="s">
        <v>509</v>
      </c>
      <c r="T237" s="172">
        <f>IF(S237="X",15,0)</f>
        <v>15</v>
      </c>
      <c r="U237" s="259"/>
      <c r="V237" s="161"/>
      <c r="W237" s="646" t="s">
        <v>485</v>
      </c>
      <c r="X237" s="640" t="s">
        <v>488</v>
      </c>
      <c r="Y237" s="153" t="s">
        <v>462</v>
      </c>
      <c r="Z237" s="138" t="s">
        <v>509</v>
      </c>
      <c r="AA237" s="172">
        <f>IF(Z237="X",15,0)</f>
        <v>15</v>
      </c>
      <c r="AB237" s="259"/>
      <c r="AC237" s="161"/>
      <c r="AD237" s="646" t="s">
        <v>485</v>
      </c>
      <c r="AE237" s="640" t="s">
        <v>488</v>
      </c>
      <c r="AF237" s="153" t="s">
        <v>462</v>
      </c>
      <c r="AG237" s="138"/>
      <c r="AH237" s="172">
        <f>IF(AG237="X",15,0)</f>
        <v>0</v>
      </c>
      <c r="AI237" s="259"/>
      <c r="AJ237" s="161"/>
      <c r="AK237" s="646" t="s">
        <v>485</v>
      </c>
      <c r="AL237" s="640" t="s">
        <v>488</v>
      </c>
      <c r="AM237" s="153" t="s">
        <v>462</v>
      </c>
      <c r="AN237" s="138"/>
      <c r="AO237" s="172">
        <f>IF(AN237="X",15,0)</f>
        <v>0</v>
      </c>
      <c r="AP237" s="259"/>
    </row>
    <row r="238" spans="1:42" ht="24" hidden="1" customHeight="1" outlineLevel="1" thickBot="1" x14ac:dyDescent="0.25">
      <c r="A238" s="161"/>
      <c r="B238" s="648"/>
      <c r="C238" s="641"/>
      <c r="D238" s="154" t="s">
        <v>463</v>
      </c>
      <c r="E238" s="139"/>
      <c r="F238" s="172"/>
      <c r="G238" s="259"/>
      <c r="H238" s="161"/>
      <c r="I238" s="648"/>
      <c r="J238" s="641"/>
      <c r="K238" s="154" t="s">
        <v>463</v>
      </c>
      <c r="L238" s="139"/>
      <c r="M238" s="172"/>
      <c r="N238" s="259"/>
      <c r="O238" s="161"/>
      <c r="P238" s="648"/>
      <c r="Q238" s="641"/>
      <c r="R238" s="154" t="s">
        <v>463</v>
      </c>
      <c r="S238" s="139"/>
      <c r="T238" s="172"/>
      <c r="U238" s="259"/>
      <c r="V238" s="161"/>
      <c r="W238" s="648"/>
      <c r="X238" s="641"/>
      <c r="Y238" s="154" t="s">
        <v>463</v>
      </c>
      <c r="Z238" s="139"/>
      <c r="AA238" s="172"/>
      <c r="AB238" s="259"/>
      <c r="AC238" s="161"/>
      <c r="AD238" s="648"/>
      <c r="AE238" s="641"/>
      <c r="AF238" s="154" t="s">
        <v>463</v>
      </c>
      <c r="AG238" s="139"/>
      <c r="AH238" s="172"/>
      <c r="AI238" s="259"/>
      <c r="AJ238" s="161"/>
      <c r="AK238" s="648"/>
      <c r="AL238" s="641"/>
      <c r="AM238" s="154" t="s">
        <v>463</v>
      </c>
      <c r="AN238" s="139"/>
      <c r="AO238" s="172"/>
      <c r="AP238" s="259"/>
    </row>
    <row r="239" spans="1:42" ht="24" hidden="1" customHeight="1" outlineLevel="1" x14ac:dyDescent="0.2">
      <c r="A239" s="161"/>
      <c r="B239" s="642" t="s">
        <v>486</v>
      </c>
      <c r="C239" s="644" t="s">
        <v>489</v>
      </c>
      <c r="D239" s="148" t="s">
        <v>464</v>
      </c>
      <c r="E239" s="136" t="s">
        <v>509</v>
      </c>
      <c r="F239" s="172">
        <f>IF(E239="X",10,0)</f>
        <v>10</v>
      </c>
      <c r="G239" s="259"/>
      <c r="H239" s="161"/>
      <c r="I239" s="642" t="s">
        <v>486</v>
      </c>
      <c r="J239" s="644" t="s">
        <v>489</v>
      </c>
      <c r="K239" s="148" t="s">
        <v>464</v>
      </c>
      <c r="L239" s="136" t="s">
        <v>509</v>
      </c>
      <c r="M239" s="172">
        <f>IF(L239="X",10,0)</f>
        <v>10</v>
      </c>
      <c r="N239" s="259"/>
      <c r="O239" s="161"/>
      <c r="P239" s="642" t="s">
        <v>486</v>
      </c>
      <c r="Q239" s="644" t="s">
        <v>489</v>
      </c>
      <c r="R239" s="148" t="s">
        <v>464</v>
      </c>
      <c r="S239" s="136" t="s">
        <v>509</v>
      </c>
      <c r="T239" s="172">
        <f>IF(S239="X",10,0)</f>
        <v>10</v>
      </c>
      <c r="U239" s="259"/>
      <c r="V239" s="161"/>
      <c r="W239" s="642" t="s">
        <v>486</v>
      </c>
      <c r="X239" s="644" t="s">
        <v>489</v>
      </c>
      <c r="Y239" s="148" t="s">
        <v>464</v>
      </c>
      <c r="Z239" s="136" t="s">
        <v>509</v>
      </c>
      <c r="AA239" s="172">
        <f>IF(Z239="X",10,0)</f>
        <v>10</v>
      </c>
      <c r="AB239" s="259"/>
      <c r="AC239" s="161"/>
      <c r="AD239" s="642" t="s">
        <v>486</v>
      </c>
      <c r="AE239" s="644" t="s">
        <v>489</v>
      </c>
      <c r="AF239" s="148" t="s">
        <v>464</v>
      </c>
      <c r="AG239" s="136"/>
      <c r="AH239" s="172">
        <f>IF(AG239="X",10,0)</f>
        <v>0</v>
      </c>
      <c r="AI239" s="259"/>
      <c r="AJ239" s="161"/>
      <c r="AK239" s="642" t="s">
        <v>486</v>
      </c>
      <c r="AL239" s="644" t="s">
        <v>489</v>
      </c>
      <c r="AM239" s="148" t="s">
        <v>464</v>
      </c>
      <c r="AN239" s="136"/>
      <c r="AO239" s="172">
        <f>IF(AN239="X",10,0)</f>
        <v>0</v>
      </c>
      <c r="AP239" s="259"/>
    </row>
    <row r="240" spans="1:42" ht="24" hidden="1" customHeight="1" outlineLevel="1" x14ac:dyDescent="0.2">
      <c r="A240" s="161"/>
      <c r="B240" s="655"/>
      <c r="C240" s="656"/>
      <c r="D240" s="155" t="s">
        <v>465</v>
      </c>
      <c r="E240" s="143"/>
      <c r="F240" s="172">
        <f>IF(E240="X",5,0)</f>
        <v>0</v>
      </c>
      <c r="G240" s="259"/>
      <c r="H240" s="161"/>
      <c r="I240" s="655"/>
      <c r="J240" s="656"/>
      <c r="K240" s="155" t="s">
        <v>465</v>
      </c>
      <c r="L240" s="143"/>
      <c r="M240" s="172">
        <f>IF(L240="X",5,0)</f>
        <v>0</v>
      </c>
      <c r="N240" s="259"/>
      <c r="O240" s="161"/>
      <c r="P240" s="655"/>
      <c r="Q240" s="656"/>
      <c r="R240" s="155" t="s">
        <v>465</v>
      </c>
      <c r="S240" s="143"/>
      <c r="T240" s="172">
        <f>IF(S240="X",5,0)</f>
        <v>0</v>
      </c>
      <c r="U240" s="259"/>
      <c r="V240" s="161"/>
      <c r="W240" s="655"/>
      <c r="X240" s="656"/>
      <c r="Y240" s="155" t="s">
        <v>465</v>
      </c>
      <c r="Z240" s="143"/>
      <c r="AA240" s="172">
        <f>IF(Z240="X",5,0)</f>
        <v>0</v>
      </c>
      <c r="AB240" s="259"/>
      <c r="AC240" s="161"/>
      <c r="AD240" s="655"/>
      <c r="AE240" s="656"/>
      <c r="AF240" s="155" t="s">
        <v>465</v>
      </c>
      <c r="AG240" s="143"/>
      <c r="AH240" s="172">
        <f>IF(AG240="X",5,0)</f>
        <v>0</v>
      </c>
      <c r="AI240" s="259"/>
      <c r="AJ240" s="161"/>
      <c r="AK240" s="655"/>
      <c r="AL240" s="656"/>
      <c r="AM240" s="155" t="s">
        <v>465</v>
      </c>
      <c r="AN240" s="143"/>
      <c r="AO240" s="172">
        <f>IF(AN240="X",5,0)</f>
        <v>0</v>
      </c>
      <c r="AP240" s="259"/>
    </row>
    <row r="241" spans="1:42" ht="15.75" hidden="1" customHeight="1" outlineLevel="1" thickBot="1" x14ac:dyDescent="0.25">
      <c r="A241" s="161"/>
      <c r="B241" s="643"/>
      <c r="C241" s="645"/>
      <c r="D241" s="149" t="s">
        <v>466</v>
      </c>
      <c r="E241" s="137"/>
      <c r="F241" s="172"/>
      <c r="G241" s="259"/>
      <c r="H241" s="161"/>
      <c r="I241" s="643"/>
      <c r="J241" s="645"/>
      <c r="K241" s="149" t="s">
        <v>466</v>
      </c>
      <c r="L241" s="137"/>
      <c r="M241" s="172"/>
      <c r="N241" s="259"/>
      <c r="O241" s="161"/>
      <c r="P241" s="643"/>
      <c r="Q241" s="645"/>
      <c r="R241" s="149" t="s">
        <v>466</v>
      </c>
      <c r="S241" s="137"/>
      <c r="T241" s="172"/>
      <c r="U241" s="259"/>
      <c r="V241" s="161"/>
      <c r="W241" s="643"/>
      <c r="X241" s="645"/>
      <c r="Y241" s="149" t="s">
        <v>466</v>
      </c>
      <c r="Z241" s="137"/>
      <c r="AA241" s="172"/>
      <c r="AB241" s="259"/>
      <c r="AC241" s="161"/>
      <c r="AD241" s="643"/>
      <c r="AE241" s="645"/>
      <c r="AF241" s="149" t="s">
        <v>466</v>
      </c>
      <c r="AG241" s="137"/>
      <c r="AH241" s="172"/>
      <c r="AI241" s="259"/>
      <c r="AJ241" s="161"/>
      <c r="AK241" s="643"/>
      <c r="AL241" s="645"/>
      <c r="AM241" s="149" t="s">
        <v>466</v>
      </c>
      <c r="AN241" s="137"/>
      <c r="AO241" s="172"/>
      <c r="AP241" s="259"/>
    </row>
    <row r="242" spans="1:42" ht="19.5" hidden="1" customHeight="1" outlineLevel="1" thickBot="1" x14ac:dyDescent="0.25">
      <c r="A242" s="157"/>
      <c r="B242" s="159"/>
      <c r="C242" s="159"/>
      <c r="D242" s="159"/>
      <c r="E242" s="160"/>
      <c r="F242" s="170"/>
      <c r="G242" s="259"/>
      <c r="H242" s="157"/>
      <c r="I242" s="159"/>
      <c r="J242" s="159"/>
      <c r="K242" s="159"/>
      <c r="L242" s="160"/>
      <c r="M242" s="170"/>
      <c r="N242" s="259"/>
      <c r="O242" s="157"/>
      <c r="P242" s="159"/>
      <c r="Q242" s="159"/>
      <c r="R242" s="159"/>
      <c r="S242" s="160"/>
      <c r="T242" s="170"/>
      <c r="U242" s="259"/>
      <c r="V242" s="157"/>
      <c r="W242" s="159"/>
      <c r="X242" s="159"/>
      <c r="Y242" s="159"/>
      <c r="Z242" s="160"/>
      <c r="AA242" s="170"/>
      <c r="AB242" s="259"/>
      <c r="AC242" s="157"/>
      <c r="AD242" s="159"/>
      <c r="AE242" s="159"/>
      <c r="AF242" s="159"/>
      <c r="AG242" s="160"/>
      <c r="AH242" s="170"/>
      <c r="AI242" s="259"/>
      <c r="AJ242" s="157"/>
      <c r="AK242" s="159"/>
      <c r="AL242" s="159"/>
      <c r="AM242" s="159"/>
      <c r="AN242" s="160"/>
      <c r="AO242" s="170"/>
      <c r="AP242" s="259"/>
    </row>
    <row r="243" spans="1:42" ht="19.5" hidden="1" customHeight="1" outlineLevel="1" thickBot="1" x14ac:dyDescent="0.25">
      <c r="A243" s="161"/>
      <c r="B243" s="657" t="s">
        <v>469</v>
      </c>
      <c r="C243" s="658"/>
      <c r="D243" s="659" t="s">
        <v>471</v>
      </c>
      <c r="E243" s="660"/>
      <c r="F243" s="170"/>
      <c r="G243" s="259"/>
      <c r="H243" s="161"/>
      <c r="I243" s="657" t="s">
        <v>469</v>
      </c>
      <c r="J243" s="658"/>
      <c r="K243" s="659" t="s">
        <v>471</v>
      </c>
      <c r="L243" s="660"/>
      <c r="M243" s="170"/>
      <c r="N243" s="259"/>
      <c r="O243" s="161"/>
      <c r="P243" s="657" t="s">
        <v>469</v>
      </c>
      <c r="Q243" s="658"/>
      <c r="R243" s="659" t="s">
        <v>471</v>
      </c>
      <c r="S243" s="660"/>
      <c r="T243" s="170"/>
      <c r="U243" s="259"/>
      <c r="V243" s="161"/>
      <c r="W243" s="657" t="s">
        <v>469</v>
      </c>
      <c r="X243" s="658"/>
      <c r="Y243" s="659" t="s">
        <v>471</v>
      </c>
      <c r="Z243" s="660"/>
      <c r="AA243" s="170"/>
      <c r="AB243" s="259"/>
      <c r="AC243" s="161"/>
      <c r="AD243" s="657" t="s">
        <v>469</v>
      </c>
      <c r="AE243" s="658"/>
      <c r="AF243" s="659" t="s">
        <v>471</v>
      </c>
      <c r="AG243" s="660"/>
      <c r="AH243" s="170"/>
      <c r="AI243" s="259"/>
      <c r="AJ243" s="161"/>
      <c r="AK243" s="657" t="s">
        <v>469</v>
      </c>
      <c r="AL243" s="658"/>
      <c r="AM243" s="659" t="s">
        <v>471</v>
      </c>
      <c r="AN243" s="660"/>
      <c r="AO243" s="170"/>
      <c r="AP243" s="259"/>
    </row>
    <row r="244" spans="1:42" ht="19.5" hidden="1" customHeight="1" outlineLevel="1" thickBot="1" x14ac:dyDescent="0.25">
      <c r="A244" s="161"/>
      <c r="B244" s="671" t="s">
        <v>470</v>
      </c>
      <c r="C244" s="672"/>
      <c r="D244" s="659" t="s">
        <v>472</v>
      </c>
      <c r="E244" s="660"/>
      <c r="F244" s="170"/>
      <c r="G244" s="259"/>
      <c r="H244" s="161"/>
      <c r="I244" s="671" t="s">
        <v>470</v>
      </c>
      <c r="J244" s="672"/>
      <c r="K244" s="659" t="s">
        <v>472</v>
      </c>
      <c r="L244" s="660"/>
      <c r="M244" s="170"/>
      <c r="N244" s="259"/>
      <c r="O244" s="161"/>
      <c r="P244" s="671" t="s">
        <v>470</v>
      </c>
      <c r="Q244" s="672"/>
      <c r="R244" s="659" t="s">
        <v>472</v>
      </c>
      <c r="S244" s="660"/>
      <c r="T244" s="170"/>
      <c r="U244" s="259"/>
      <c r="V244" s="161"/>
      <c r="W244" s="671" t="s">
        <v>470</v>
      </c>
      <c r="X244" s="672"/>
      <c r="Y244" s="659" t="s">
        <v>472</v>
      </c>
      <c r="Z244" s="660"/>
      <c r="AA244" s="170"/>
      <c r="AB244" s="259"/>
      <c r="AC244" s="161"/>
      <c r="AD244" s="671" t="s">
        <v>470</v>
      </c>
      <c r="AE244" s="672"/>
      <c r="AF244" s="659" t="s">
        <v>472</v>
      </c>
      <c r="AG244" s="660"/>
      <c r="AH244" s="170"/>
      <c r="AI244" s="259"/>
      <c r="AJ244" s="161"/>
      <c r="AK244" s="671" t="s">
        <v>470</v>
      </c>
      <c r="AL244" s="672"/>
      <c r="AM244" s="659" t="s">
        <v>472</v>
      </c>
      <c r="AN244" s="660"/>
      <c r="AO244" s="170"/>
      <c r="AP244" s="259"/>
    </row>
    <row r="245" spans="1:42" ht="32.25" hidden="1" customHeight="1" outlineLevel="1" thickBot="1" x14ac:dyDescent="0.25">
      <c r="A245" s="161"/>
      <c r="B245" s="673" t="s">
        <v>503</v>
      </c>
      <c r="C245" s="674"/>
      <c r="D245" s="659" t="s">
        <v>473</v>
      </c>
      <c r="E245" s="660"/>
      <c r="F245" s="170"/>
      <c r="G245" s="259"/>
      <c r="H245" s="161"/>
      <c r="I245" s="673" t="s">
        <v>503</v>
      </c>
      <c r="J245" s="674"/>
      <c r="K245" s="659" t="s">
        <v>473</v>
      </c>
      <c r="L245" s="660"/>
      <c r="M245" s="170"/>
      <c r="N245" s="259"/>
      <c r="O245" s="161"/>
      <c r="P245" s="673" t="s">
        <v>503</v>
      </c>
      <c r="Q245" s="674"/>
      <c r="R245" s="659" t="s">
        <v>473</v>
      </c>
      <c r="S245" s="660"/>
      <c r="T245" s="170"/>
      <c r="U245" s="259"/>
      <c r="V245" s="161"/>
      <c r="W245" s="673" t="s">
        <v>503</v>
      </c>
      <c r="X245" s="674"/>
      <c r="Y245" s="659" t="s">
        <v>473</v>
      </c>
      <c r="Z245" s="660"/>
      <c r="AA245" s="170"/>
      <c r="AB245" s="259"/>
      <c r="AC245" s="161"/>
      <c r="AD245" s="673" t="s">
        <v>503</v>
      </c>
      <c r="AE245" s="674"/>
      <c r="AF245" s="659" t="s">
        <v>473</v>
      </c>
      <c r="AG245" s="660"/>
      <c r="AH245" s="170"/>
      <c r="AI245" s="259"/>
      <c r="AJ245" s="161"/>
      <c r="AK245" s="673" t="s">
        <v>503</v>
      </c>
      <c r="AL245" s="674"/>
      <c r="AM245" s="659" t="s">
        <v>473</v>
      </c>
      <c r="AN245" s="660"/>
      <c r="AO245" s="170"/>
      <c r="AP245" s="259"/>
    </row>
    <row r="246" spans="1:42" ht="27" hidden="1" customHeight="1" outlineLevel="1" thickBot="1" x14ac:dyDescent="0.25">
      <c r="A246" s="158"/>
      <c r="B246" s="566" t="s">
        <v>506</v>
      </c>
      <c r="C246" s="568"/>
      <c r="D246" s="566">
        <f>SUM(F226:F241)</f>
        <v>100</v>
      </c>
      <c r="E246" s="568"/>
      <c r="F246" s="171"/>
      <c r="G246" s="259"/>
      <c r="H246" s="158"/>
      <c r="I246" s="566" t="s">
        <v>506</v>
      </c>
      <c r="J246" s="568"/>
      <c r="K246" s="566">
        <f>SUM(M226:M241)</f>
        <v>100</v>
      </c>
      <c r="L246" s="568"/>
      <c r="M246" s="171"/>
      <c r="N246" s="259"/>
      <c r="O246" s="158"/>
      <c r="P246" s="566" t="s">
        <v>506</v>
      </c>
      <c r="Q246" s="568"/>
      <c r="R246" s="566">
        <f>SUM(T226:T241)</f>
        <v>100</v>
      </c>
      <c r="S246" s="568"/>
      <c r="T246" s="171"/>
      <c r="U246" s="259"/>
      <c r="V246" s="158"/>
      <c r="W246" s="566" t="s">
        <v>506</v>
      </c>
      <c r="X246" s="568"/>
      <c r="Y246" s="566">
        <f>SUM(AA226:AA241)</f>
        <v>100</v>
      </c>
      <c r="Z246" s="568"/>
      <c r="AA246" s="171"/>
      <c r="AB246" s="259"/>
      <c r="AC246" s="158"/>
      <c r="AD246" s="566" t="s">
        <v>506</v>
      </c>
      <c r="AE246" s="568"/>
      <c r="AF246" s="566">
        <f>SUM(AH226:AH241)</f>
        <v>0</v>
      </c>
      <c r="AG246" s="568"/>
      <c r="AH246" s="171"/>
      <c r="AI246" s="259"/>
      <c r="AJ246" s="158"/>
      <c r="AK246" s="566" t="s">
        <v>506</v>
      </c>
      <c r="AL246" s="568"/>
      <c r="AM246" s="566">
        <f>SUM(AO226:AO241)</f>
        <v>0</v>
      </c>
      <c r="AN246" s="568"/>
      <c r="AO246" s="171"/>
      <c r="AP246" s="259"/>
    </row>
    <row r="247" spans="1:42" ht="23.25" hidden="1" customHeight="1" outlineLevel="1" thickBot="1" x14ac:dyDescent="0.25">
      <c r="A247" s="158"/>
      <c r="B247" s="157"/>
      <c r="C247" s="157"/>
      <c r="D247" s="157"/>
      <c r="E247" s="157"/>
      <c r="F247" s="171"/>
      <c r="G247" s="259"/>
      <c r="H247" s="158"/>
      <c r="I247" s="157"/>
      <c r="J247" s="157"/>
      <c r="K247" s="157"/>
      <c r="L247" s="157"/>
      <c r="M247" s="171"/>
      <c r="N247" s="259"/>
      <c r="O247" s="158"/>
      <c r="P247" s="157"/>
      <c r="Q247" s="157"/>
      <c r="R247" s="157"/>
      <c r="S247" s="157"/>
      <c r="T247" s="171"/>
      <c r="U247" s="259"/>
      <c r="V247" s="158"/>
      <c r="W247" s="157"/>
      <c r="X247" s="157"/>
      <c r="Y247" s="157"/>
      <c r="Z247" s="157"/>
      <c r="AA247" s="171"/>
      <c r="AB247" s="259"/>
      <c r="AC247" s="158"/>
      <c r="AD247" s="157"/>
      <c r="AE247" s="157"/>
      <c r="AF247" s="157"/>
      <c r="AG247" s="157"/>
      <c r="AH247" s="171"/>
      <c r="AI247" s="259"/>
      <c r="AJ247" s="158"/>
      <c r="AK247" s="157"/>
      <c r="AL247" s="157"/>
      <c r="AM247" s="157"/>
      <c r="AN247" s="157"/>
      <c r="AO247" s="171"/>
      <c r="AP247" s="259"/>
    </row>
    <row r="248" spans="1:42" ht="36" hidden="1" customHeight="1" outlineLevel="1" thickBot="1" x14ac:dyDescent="0.25">
      <c r="A248" s="161"/>
      <c r="B248" s="652" t="s">
        <v>493</v>
      </c>
      <c r="C248" s="653"/>
      <c r="D248" s="653"/>
      <c r="E248" s="654"/>
      <c r="F248" s="170"/>
      <c r="G248" s="259"/>
      <c r="H248" s="161"/>
      <c r="I248" s="652" t="s">
        <v>493</v>
      </c>
      <c r="J248" s="653"/>
      <c r="K248" s="653"/>
      <c r="L248" s="654"/>
      <c r="M248" s="170"/>
      <c r="N248" s="259"/>
      <c r="O248" s="161"/>
      <c r="P248" s="652" t="s">
        <v>493</v>
      </c>
      <c r="Q248" s="653"/>
      <c r="R248" s="653"/>
      <c r="S248" s="654"/>
      <c r="T248" s="170"/>
      <c r="U248" s="259"/>
      <c r="V248" s="161"/>
      <c r="W248" s="652" t="s">
        <v>493</v>
      </c>
      <c r="X248" s="653"/>
      <c r="Y248" s="653"/>
      <c r="Z248" s="654"/>
      <c r="AA248" s="170"/>
      <c r="AB248" s="259"/>
      <c r="AC248" s="161"/>
      <c r="AD248" s="652" t="s">
        <v>493</v>
      </c>
      <c r="AE248" s="653"/>
      <c r="AF248" s="653"/>
      <c r="AG248" s="654"/>
      <c r="AH248" s="170"/>
      <c r="AI248" s="259"/>
      <c r="AJ248" s="161"/>
      <c r="AK248" s="652" t="s">
        <v>493</v>
      </c>
      <c r="AL248" s="653"/>
      <c r="AM248" s="653"/>
      <c r="AN248" s="654"/>
      <c r="AO248" s="170"/>
      <c r="AP248" s="259"/>
    </row>
    <row r="249" spans="1:42" ht="32.25" hidden="1" outlineLevel="1" thickBot="1" x14ac:dyDescent="0.3">
      <c r="A249" s="161"/>
      <c r="B249" s="183" t="s">
        <v>494</v>
      </c>
      <c r="C249" s="650" t="s">
        <v>495</v>
      </c>
      <c r="D249" s="651"/>
      <c r="E249" s="180" t="s">
        <v>467</v>
      </c>
      <c r="F249" s="170"/>
      <c r="G249" s="259"/>
      <c r="H249" s="161"/>
      <c r="I249" s="183" t="s">
        <v>494</v>
      </c>
      <c r="J249" s="650" t="s">
        <v>495</v>
      </c>
      <c r="K249" s="651"/>
      <c r="L249" s="180" t="s">
        <v>467</v>
      </c>
      <c r="M249" s="170"/>
      <c r="N249" s="259"/>
      <c r="O249" s="161"/>
      <c r="P249" s="183" t="s">
        <v>494</v>
      </c>
      <c r="Q249" s="650" t="s">
        <v>495</v>
      </c>
      <c r="R249" s="651"/>
      <c r="S249" s="180" t="s">
        <v>467</v>
      </c>
      <c r="T249" s="170"/>
      <c r="U249" s="259"/>
      <c r="V249" s="161"/>
      <c r="W249" s="183" t="s">
        <v>494</v>
      </c>
      <c r="X249" s="650" t="s">
        <v>495</v>
      </c>
      <c r="Y249" s="651"/>
      <c r="Z249" s="180" t="s">
        <v>467</v>
      </c>
      <c r="AA249" s="170"/>
      <c r="AB249" s="259"/>
      <c r="AC249" s="161"/>
      <c r="AD249" s="183" t="s">
        <v>494</v>
      </c>
      <c r="AE249" s="650" t="s">
        <v>495</v>
      </c>
      <c r="AF249" s="651"/>
      <c r="AG249" s="180" t="s">
        <v>467</v>
      </c>
      <c r="AH249" s="170"/>
      <c r="AI249" s="259"/>
      <c r="AJ249" s="161"/>
      <c r="AK249" s="183" t="s">
        <v>494</v>
      </c>
      <c r="AL249" s="650" t="s">
        <v>495</v>
      </c>
      <c r="AM249" s="651"/>
      <c r="AN249" s="180" t="s">
        <v>467</v>
      </c>
      <c r="AO249" s="170"/>
      <c r="AP249" s="259"/>
    </row>
    <row r="250" spans="1:42" ht="23.25" hidden="1" customHeight="1" outlineLevel="1" thickBot="1" x14ac:dyDescent="0.25">
      <c r="A250" s="161"/>
      <c r="B250" s="173" t="s">
        <v>469</v>
      </c>
      <c r="C250" s="664" t="s">
        <v>496</v>
      </c>
      <c r="D250" s="665"/>
      <c r="E250" s="164" t="s">
        <v>509</v>
      </c>
      <c r="F250" s="172">
        <f>IF(E250="X",2,"")</f>
        <v>2</v>
      </c>
      <c r="G250" s="259"/>
      <c r="H250" s="161"/>
      <c r="I250" s="173" t="s">
        <v>469</v>
      </c>
      <c r="J250" s="664" t="s">
        <v>496</v>
      </c>
      <c r="K250" s="665"/>
      <c r="L250" s="164" t="s">
        <v>509</v>
      </c>
      <c r="M250" s="172">
        <f>IF(L250="X",2,"")</f>
        <v>2</v>
      </c>
      <c r="N250" s="259"/>
      <c r="O250" s="161"/>
      <c r="P250" s="173" t="s">
        <v>469</v>
      </c>
      <c r="Q250" s="664" t="s">
        <v>496</v>
      </c>
      <c r="R250" s="665"/>
      <c r="S250" s="164" t="s">
        <v>509</v>
      </c>
      <c r="T250" s="172">
        <f>IF(S250="X",2,"")</f>
        <v>2</v>
      </c>
      <c r="U250" s="259"/>
      <c r="V250" s="161"/>
      <c r="W250" s="173" t="s">
        <v>469</v>
      </c>
      <c r="X250" s="664" t="s">
        <v>496</v>
      </c>
      <c r="Y250" s="665"/>
      <c r="Z250" s="164" t="s">
        <v>509</v>
      </c>
      <c r="AA250" s="172">
        <f>IF(Z250="X",2,"")</f>
        <v>2</v>
      </c>
      <c r="AB250" s="259"/>
      <c r="AC250" s="161"/>
      <c r="AD250" s="173" t="s">
        <v>469</v>
      </c>
      <c r="AE250" s="664" t="s">
        <v>496</v>
      </c>
      <c r="AF250" s="665"/>
      <c r="AG250" s="164"/>
      <c r="AH250" s="172" t="str">
        <f>IF(AG250="X",2,"")</f>
        <v/>
      </c>
      <c r="AI250" s="259"/>
      <c r="AJ250" s="161"/>
      <c r="AK250" s="173" t="s">
        <v>469</v>
      </c>
      <c r="AL250" s="664" t="s">
        <v>496</v>
      </c>
      <c r="AM250" s="665"/>
      <c r="AN250" s="164"/>
      <c r="AO250" s="172" t="str">
        <f>IF(AN250="X",2,"")</f>
        <v/>
      </c>
      <c r="AP250" s="259"/>
    </row>
    <row r="251" spans="1:42" ht="23.25" hidden="1" customHeight="1" outlineLevel="1" thickBot="1" x14ac:dyDescent="0.25">
      <c r="A251" s="161"/>
      <c r="B251" s="174" t="s">
        <v>470</v>
      </c>
      <c r="C251" s="664" t="s">
        <v>497</v>
      </c>
      <c r="D251" s="665"/>
      <c r="E251" s="164"/>
      <c r="F251" s="172" t="str">
        <f>IF(E251="X",1,"")</f>
        <v/>
      </c>
      <c r="G251" s="259"/>
      <c r="H251" s="161"/>
      <c r="I251" s="174" t="s">
        <v>470</v>
      </c>
      <c r="J251" s="664" t="s">
        <v>497</v>
      </c>
      <c r="K251" s="665"/>
      <c r="L251" s="164"/>
      <c r="M251" s="172" t="str">
        <f>IF(L251="X",1,"")</f>
        <v/>
      </c>
      <c r="N251" s="259"/>
      <c r="O251" s="161"/>
      <c r="P251" s="174" t="s">
        <v>470</v>
      </c>
      <c r="Q251" s="664" t="s">
        <v>497</v>
      </c>
      <c r="R251" s="665"/>
      <c r="S251" s="164"/>
      <c r="T251" s="172" t="str">
        <f>IF(S251="X",1,"")</f>
        <v/>
      </c>
      <c r="U251" s="259"/>
      <c r="V251" s="161"/>
      <c r="W251" s="174" t="s">
        <v>470</v>
      </c>
      <c r="X251" s="664" t="s">
        <v>497</v>
      </c>
      <c r="Y251" s="665"/>
      <c r="Z251" s="164"/>
      <c r="AA251" s="172" t="str">
        <f>IF(Z251="X",1,"")</f>
        <v/>
      </c>
      <c r="AB251" s="259"/>
      <c r="AC251" s="161"/>
      <c r="AD251" s="174" t="s">
        <v>470</v>
      </c>
      <c r="AE251" s="664" t="s">
        <v>497</v>
      </c>
      <c r="AF251" s="665"/>
      <c r="AG251" s="164"/>
      <c r="AH251" s="172" t="str">
        <f>IF(AG251="X",1,"")</f>
        <v/>
      </c>
      <c r="AI251" s="259"/>
      <c r="AJ251" s="161"/>
      <c r="AK251" s="174" t="s">
        <v>470</v>
      </c>
      <c r="AL251" s="664" t="s">
        <v>497</v>
      </c>
      <c r="AM251" s="665"/>
      <c r="AN251" s="164"/>
      <c r="AO251" s="172" t="str">
        <f>IF(AN251="X",1,"")</f>
        <v/>
      </c>
      <c r="AP251" s="259"/>
    </row>
    <row r="252" spans="1:42" ht="23.25" hidden="1" customHeight="1" outlineLevel="1" thickBot="1" x14ac:dyDescent="0.25">
      <c r="A252" s="158"/>
      <c r="B252" s="175" t="s">
        <v>503</v>
      </c>
      <c r="C252" s="664" t="s">
        <v>498</v>
      </c>
      <c r="D252" s="665"/>
      <c r="E252" s="164"/>
      <c r="F252" s="172" t="str">
        <f>IF(E252="X",0.1,"")</f>
        <v/>
      </c>
      <c r="G252" s="259"/>
      <c r="H252" s="158"/>
      <c r="I252" s="175" t="s">
        <v>503</v>
      </c>
      <c r="J252" s="664" t="s">
        <v>498</v>
      </c>
      <c r="K252" s="665"/>
      <c r="L252" s="164"/>
      <c r="M252" s="172" t="str">
        <f>IF(L252="X",0.1,"")</f>
        <v/>
      </c>
      <c r="N252" s="259"/>
      <c r="O252" s="158"/>
      <c r="P252" s="175" t="s">
        <v>503</v>
      </c>
      <c r="Q252" s="664" t="s">
        <v>498</v>
      </c>
      <c r="R252" s="665"/>
      <c r="S252" s="164"/>
      <c r="T252" s="172" t="str">
        <f>IF(S252="X",0.1,"")</f>
        <v/>
      </c>
      <c r="U252" s="259"/>
      <c r="V252" s="158"/>
      <c r="W252" s="175" t="s">
        <v>503</v>
      </c>
      <c r="X252" s="664" t="s">
        <v>498</v>
      </c>
      <c r="Y252" s="665"/>
      <c r="Z252" s="164"/>
      <c r="AA252" s="172" t="str">
        <f>IF(Z252="X",0.1,"")</f>
        <v/>
      </c>
      <c r="AB252" s="259"/>
      <c r="AC252" s="158"/>
      <c r="AD252" s="175" t="s">
        <v>503</v>
      </c>
      <c r="AE252" s="664" t="s">
        <v>498</v>
      </c>
      <c r="AF252" s="665"/>
      <c r="AG252" s="164"/>
      <c r="AH252" s="172" t="str">
        <f>IF(AG252="X",0.1,"")</f>
        <v/>
      </c>
      <c r="AI252" s="259"/>
      <c r="AJ252" s="158"/>
      <c r="AK252" s="175" t="s">
        <v>503</v>
      </c>
      <c r="AL252" s="664" t="s">
        <v>498</v>
      </c>
      <c r="AM252" s="665"/>
      <c r="AN252" s="164"/>
      <c r="AO252" s="172" t="str">
        <f>IF(AN252="X",0.1,"")</f>
        <v/>
      </c>
      <c r="AP252" s="259"/>
    </row>
    <row r="253" spans="1:42" ht="37.5" hidden="1" customHeight="1" outlineLevel="1" thickBot="1" x14ac:dyDescent="0.25">
      <c r="A253" s="157"/>
      <c r="B253" s="566" t="s">
        <v>505</v>
      </c>
      <c r="C253" s="568"/>
      <c r="D253" s="566" t="str">
        <f>IF(F253=2,"FUERTE",IF(F253=1,"MODERADO",IF(F253=0.1,"DÉBIL","")))</f>
        <v>FUERTE</v>
      </c>
      <c r="E253" s="568"/>
      <c r="F253" s="172">
        <f>SUM(F250:F252)</f>
        <v>2</v>
      </c>
      <c r="G253" s="259"/>
      <c r="H253" s="157"/>
      <c r="I253" s="566" t="s">
        <v>505</v>
      </c>
      <c r="J253" s="568"/>
      <c r="K253" s="566" t="str">
        <f>IF(M253=2,"FUERTE",IF(M253=1,"MODERADO",IF(M253=0.1,"DÉBIL","")))</f>
        <v>FUERTE</v>
      </c>
      <c r="L253" s="568"/>
      <c r="M253" s="172">
        <f>SUM(M250:M252)</f>
        <v>2</v>
      </c>
      <c r="N253" s="259"/>
      <c r="O253" s="157"/>
      <c r="P253" s="566" t="s">
        <v>505</v>
      </c>
      <c r="Q253" s="568"/>
      <c r="R253" s="566" t="str">
        <f>IF(T253=2,"FUERTE",IF(T253=1,"MODERADO",IF(T253=0.1,"DÉBIL","")))</f>
        <v>FUERTE</v>
      </c>
      <c r="S253" s="568"/>
      <c r="T253" s="172">
        <f>SUM(T250:T252)</f>
        <v>2</v>
      </c>
      <c r="U253" s="259"/>
      <c r="V253" s="157"/>
      <c r="W253" s="566" t="s">
        <v>505</v>
      </c>
      <c r="X253" s="568"/>
      <c r="Y253" s="566" t="str">
        <f>IF(AA253=2,"FUERTE",IF(AA253=1,"MODERADO",IF(AA253=0.1,"DÉBIL","")))</f>
        <v>FUERTE</v>
      </c>
      <c r="Z253" s="568"/>
      <c r="AA253" s="172">
        <f>SUM(AA250:AA252)</f>
        <v>2</v>
      </c>
      <c r="AB253" s="259"/>
      <c r="AC253" s="157"/>
      <c r="AD253" s="566" t="s">
        <v>505</v>
      </c>
      <c r="AE253" s="568"/>
      <c r="AF253" s="566" t="str">
        <f>IF(AH253=2,"FUERTE",IF(AH253=1,"MODERADO",IF(AH253=0.1,"DÉBIL","")))</f>
        <v/>
      </c>
      <c r="AG253" s="568"/>
      <c r="AH253" s="172">
        <f>SUM(AH250:AH252)</f>
        <v>0</v>
      </c>
      <c r="AI253" s="259"/>
      <c r="AJ253" s="157"/>
      <c r="AK253" s="566" t="s">
        <v>505</v>
      </c>
      <c r="AL253" s="568"/>
      <c r="AM253" s="566" t="str">
        <f>IF(AO253=2,"FUERTE",IF(AO253=1,"MODERADO",IF(AO253=0.1,"DÉBIL","")))</f>
        <v/>
      </c>
      <c r="AN253" s="568"/>
      <c r="AO253" s="172">
        <f>SUM(AO250:AO252)</f>
        <v>0</v>
      </c>
      <c r="AP253" s="259"/>
    </row>
    <row r="254" spans="1:42" ht="15.75" hidden="1" outlineLevel="1" thickBot="1" x14ac:dyDescent="0.25">
      <c r="A254" s="158"/>
      <c r="B254" s="165"/>
      <c r="C254" s="165"/>
      <c r="D254" s="165"/>
      <c r="E254" s="165"/>
      <c r="F254" s="171"/>
      <c r="G254" s="259"/>
      <c r="H254" s="158"/>
      <c r="I254" s="165"/>
      <c r="J254" s="165"/>
      <c r="K254" s="165"/>
      <c r="L254" s="165"/>
      <c r="M254" s="171"/>
      <c r="N254" s="259"/>
      <c r="O254" s="158"/>
      <c r="P254" s="165"/>
      <c r="Q254" s="165"/>
      <c r="R254" s="165"/>
      <c r="S254" s="165"/>
      <c r="T254" s="171"/>
      <c r="U254" s="259"/>
      <c r="V254" s="158"/>
      <c r="W254" s="165"/>
      <c r="X254" s="165"/>
      <c r="Y254" s="165"/>
      <c r="Z254" s="165"/>
      <c r="AA254" s="171"/>
      <c r="AB254" s="259"/>
      <c r="AC254" s="158"/>
      <c r="AD254" s="165"/>
      <c r="AE254" s="165"/>
      <c r="AF254" s="165"/>
      <c r="AG254" s="165"/>
      <c r="AH254" s="171"/>
      <c r="AI254" s="259"/>
      <c r="AJ254" s="158"/>
      <c r="AK254" s="165"/>
      <c r="AL254" s="165"/>
      <c r="AM254" s="165"/>
      <c r="AN254" s="165"/>
      <c r="AO254" s="171"/>
      <c r="AP254" s="259"/>
    </row>
    <row r="255" spans="1:42" ht="16.5" hidden="1" outlineLevel="1" thickBot="1" x14ac:dyDescent="0.25">
      <c r="A255" s="161"/>
      <c r="B255" s="652" t="s">
        <v>499</v>
      </c>
      <c r="C255" s="653"/>
      <c r="D255" s="653"/>
      <c r="E255" s="654"/>
      <c r="F255" s="170"/>
      <c r="G255" s="259"/>
      <c r="H255" s="161"/>
      <c r="I255" s="652" t="s">
        <v>499</v>
      </c>
      <c r="J255" s="653"/>
      <c r="K255" s="653"/>
      <c r="L255" s="654"/>
      <c r="M255" s="170"/>
      <c r="N255" s="259"/>
      <c r="O255" s="161"/>
      <c r="P255" s="652" t="s">
        <v>499</v>
      </c>
      <c r="Q255" s="653"/>
      <c r="R255" s="653"/>
      <c r="S255" s="654"/>
      <c r="T255" s="170"/>
      <c r="U255" s="259"/>
      <c r="V255" s="161"/>
      <c r="W255" s="652" t="s">
        <v>499</v>
      </c>
      <c r="X255" s="653"/>
      <c r="Y255" s="653"/>
      <c r="Z255" s="654"/>
      <c r="AA255" s="170"/>
      <c r="AB255" s="259"/>
      <c r="AC255" s="161"/>
      <c r="AD255" s="652" t="s">
        <v>499</v>
      </c>
      <c r="AE255" s="653"/>
      <c r="AF255" s="653"/>
      <c r="AG255" s="654"/>
      <c r="AH255" s="170"/>
      <c r="AI255" s="259"/>
      <c r="AJ255" s="161"/>
      <c r="AK255" s="652" t="s">
        <v>499</v>
      </c>
      <c r="AL255" s="653"/>
      <c r="AM255" s="653"/>
      <c r="AN255" s="654"/>
      <c r="AO255" s="170"/>
      <c r="AP255" s="259"/>
    </row>
    <row r="256" spans="1:42" ht="80.25" hidden="1" customHeight="1" outlineLevel="1" thickBot="1" x14ac:dyDescent="0.25">
      <c r="A256" s="161"/>
      <c r="B256" s="184" t="s">
        <v>500</v>
      </c>
      <c r="C256" s="184" t="s">
        <v>504</v>
      </c>
      <c r="D256" s="184" t="s">
        <v>501</v>
      </c>
      <c r="E256" s="184" t="s">
        <v>502</v>
      </c>
      <c r="F256" s="170"/>
      <c r="G256" s="259"/>
      <c r="H256" s="161"/>
      <c r="I256" s="184" t="s">
        <v>500</v>
      </c>
      <c r="J256" s="184" t="s">
        <v>504</v>
      </c>
      <c r="K256" s="184" t="s">
        <v>501</v>
      </c>
      <c r="L256" s="184" t="s">
        <v>502</v>
      </c>
      <c r="M256" s="170"/>
      <c r="N256" s="259"/>
      <c r="O256" s="161"/>
      <c r="P256" s="184" t="s">
        <v>500</v>
      </c>
      <c r="Q256" s="184" t="s">
        <v>504</v>
      </c>
      <c r="R256" s="184" t="s">
        <v>501</v>
      </c>
      <c r="S256" s="184" t="s">
        <v>502</v>
      </c>
      <c r="T256" s="170"/>
      <c r="U256" s="259"/>
      <c r="V256" s="161"/>
      <c r="W256" s="184" t="s">
        <v>500</v>
      </c>
      <c r="X256" s="184" t="s">
        <v>504</v>
      </c>
      <c r="Y256" s="184" t="s">
        <v>501</v>
      </c>
      <c r="Z256" s="184" t="s">
        <v>502</v>
      </c>
      <c r="AA256" s="170"/>
      <c r="AB256" s="259"/>
      <c r="AC256" s="161"/>
      <c r="AD256" s="184" t="s">
        <v>500</v>
      </c>
      <c r="AE256" s="184" t="s">
        <v>504</v>
      </c>
      <c r="AF256" s="184" t="s">
        <v>501</v>
      </c>
      <c r="AG256" s="184" t="s">
        <v>502</v>
      </c>
      <c r="AH256" s="170"/>
      <c r="AI256" s="259"/>
      <c r="AJ256" s="161"/>
      <c r="AK256" s="184" t="s">
        <v>500</v>
      </c>
      <c r="AL256" s="184" t="s">
        <v>504</v>
      </c>
      <c r="AM256" s="184" t="s">
        <v>501</v>
      </c>
      <c r="AN256" s="184" t="s">
        <v>502</v>
      </c>
      <c r="AO256" s="170"/>
      <c r="AP256" s="259"/>
    </row>
    <row r="257" spans="1:42" ht="49.5" hidden="1" customHeight="1" outlineLevel="1" thickBot="1" x14ac:dyDescent="0.25">
      <c r="A257" s="161"/>
      <c r="B257" s="164" t="str">
        <f>IF(D246=0,"",IF(D246&lt;=85,"DÉBIL",IF(D246&lt;=95,"MODERADO",IF(D246&lt;=100,"FUERTE"))))</f>
        <v>FUERTE</v>
      </c>
      <c r="C257" s="164" t="str">
        <f>D253</f>
        <v>FUERTE</v>
      </c>
      <c r="D257" s="147" t="str">
        <f>IFERROR(IF(D258=0,"DÉBIL",IF(D258&lt;=50,"MODERADO",IF(D258=100,"FUERTE",""))),"")</f>
        <v>FUERTE</v>
      </c>
      <c r="E257" s="164" t="str">
        <f>IF(D257="FUERTE","NO",IF(D257="MODERADO","SI",IF(D257="DÉBIL","SI","")))</f>
        <v>NO</v>
      </c>
      <c r="F257" s="170"/>
      <c r="G257" s="259"/>
      <c r="H257" s="161"/>
      <c r="I257" s="164" t="str">
        <f>IF(K246=0,"",IF(K246&lt;=85,"DÉBIL",IF(K246&lt;=95,"MODERADO",IF(K246&lt;=100,"FUERTE"))))</f>
        <v>FUERTE</v>
      </c>
      <c r="J257" s="164" t="str">
        <f>K253</f>
        <v>FUERTE</v>
      </c>
      <c r="K257" s="147" t="str">
        <f>IFERROR(IF(K258=0,"DÉBIL",IF(K258&lt;=50,"MODERADO",IF(K258=100,"FUERTE",""))),"")</f>
        <v>FUERTE</v>
      </c>
      <c r="L257" s="164" t="str">
        <f>IF(K257="FUERTE","NO",IF(K257="MODERADO","SI",IF(K257="DÉBIL","SI","")))</f>
        <v>NO</v>
      </c>
      <c r="M257" s="170"/>
      <c r="N257" s="259"/>
      <c r="O257" s="161"/>
      <c r="P257" s="164" t="str">
        <f>IF(R246=0,"",IF(R246&lt;=85,"DÉBIL",IF(R246&lt;=95,"MODERADO",IF(R246&lt;=100,"FUERTE"))))</f>
        <v>FUERTE</v>
      </c>
      <c r="Q257" s="164" t="str">
        <f>R253</f>
        <v>FUERTE</v>
      </c>
      <c r="R257" s="147" t="str">
        <f>IFERROR(IF(R258=0,"DÉBIL",IF(R258&lt;=50,"MODERADO",IF(R258=100,"FUERTE",""))),"")</f>
        <v>FUERTE</v>
      </c>
      <c r="S257" s="164" t="str">
        <f>IF(R257="FUERTE","NO",IF(R257="MODERADO","SI",IF(R257="DÉBIL","SI","")))</f>
        <v>NO</v>
      </c>
      <c r="T257" s="170"/>
      <c r="U257" s="259"/>
      <c r="V257" s="161"/>
      <c r="W257" s="164" t="str">
        <f>IF(Y246=0,"",IF(Y246&lt;=85,"DÉBIL",IF(Y246&lt;=95,"MODERADO",IF(Y246&lt;=100,"FUERTE"))))</f>
        <v>FUERTE</v>
      </c>
      <c r="X257" s="164" t="str">
        <f>Y253</f>
        <v>FUERTE</v>
      </c>
      <c r="Y257" s="147" t="str">
        <f>IFERROR(IF(Y258=0,"DÉBIL",IF(Y258&lt;=50,"MODERADO",IF(Y258=100,"FUERTE",""))),"")</f>
        <v>FUERTE</v>
      </c>
      <c r="Z257" s="164" t="str">
        <f>IF(Y257="FUERTE","NO",IF(Y257="MODERADO","SI",IF(Y257="DÉBIL","SI","")))</f>
        <v>NO</v>
      </c>
      <c r="AA257" s="170"/>
      <c r="AB257" s="259"/>
      <c r="AC257" s="161"/>
      <c r="AD257" s="164" t="str">
        <f>IF(AF246=0,"",IF(AF246&lt;=85,"DÉBIL",IF(AF246&lt;=95,"MODERADO",IF(AF246&lt;=100,"FUERTE"))))</f>
        <v/>
      </c>
      <c r="AE257" s="164" t="str">
        <f>AF253</f>
        <v/>
      </c>
      <c r="AF257" s="147" t="str">
        <f>IFERROR(IF(AF258=0,"DÉBIL",IF(AF258&lt;=50,"MODERADO",IF(AF258=100,"FUERTE",""))),"")</f>
        <v/>
      </c>
      <c r="AG257" s="164" t="str">
        <f>IF(AF257="FUERTE","NO",IF(AF257="MODERADO","SI",IF(AF257="DÉBIL","SI","")))</f>
        <v/>
      </c>
      <c r="AH257" s="170"/>
      <c r="AI257" s="259"/>
      <c r="AJ257" s="161"/>
      <c r="AK257" s="164" t="str">
        <f>IF(AM246=0,"",IF(AM246&lt;=85,"DÉBIL",IF(AM246&lt;=95,"MODERADO",IF(AM246&lt;=100,"FUERTE"))))</f>
        <v/>
      </c>
      <c r="AL257" s="164" t="str">
        <f>AM253</f>
        <v/>
      </c>
      <c r="AM257" s="147" t="str">
        <f>IFERROR(IF(AM258=0,"DÉBIL",IF(AM258&lt;=50,"MODERADO",IF(AM258=100,"FUERTE",""))),"")</f>
        <v/>
      </c>
      <c r="AN257" s="164" t="str">
        <f>IF(AM257="FUERTE","NO",IF(AM257="MODERADO","SI",IF(AM257="DÉBIL","SI","")))</f>
        <v/>
      </c>
      <c r="AO257" s="170"/>
      <c r="AP257" s="259"/>
    </row>
    <row r="258" spans="1:42" hidden="1" outlineLevel="1" x14ac:dyDescent="0.2">
      <c r="A258" s="161"/>
      <c r="B258" s="254">
        <f>IF(B257="FUERTE",50,IF(B257="MODERADO",25,IF(B257="DÉBIL",0,"")))</f>
        <v>50</v>
      </c>
      <c r="C258" s="254">
        <f>IF(C257="FUERTE",2,IF(C257="MODERADO",1,IF(C257="DÉBIL",0,"")))</f>
        <v>2</v>
      </c>
      <c r="D258" s="254">
        <f>+C258*B258</f>
        <v>100</v>
      </c>
      <c r="E258" s="254"/>
      <c r="F258" s="170"/>
      <c r="G258" s="259"/>
      <c r="H258" s="161"/>
      <c r="I258" s="254">
        <f>IF(I257="FUERTE",50,IF(I257="MODERADO",25,IF(I257="DÉBIL",0,"")))</f>
        <v>50</v>
      </c>
      <c r="J258" s="254">
        <f>IF(J257="FUERTE",2,IF(J257="MODERADO",1,IF(J257="DÉBIL",0,"")))</f>
        <v>2</v>
      </c>
      <c r="K258" s="254">
        <f>+J258*I258</f>
        <v>100</v>
      </c>
      <c r="L258" s="254"/>
      <c r="M258" s="170"/>
      <c r="N258" s="259"/>
      <c r="O258" s="161"/>
      <c r="P258" s="254">
        <f>IF(P257="FUERTE",50,IF(P257="MODERADO",25,IF(P257="DÉBIL",0,"")))</f>
        <v>50</v>
      </c>
      <c r="Q258" s="254">
        <f>IF(Q257="FUERTE",2,IF(Q257="MODERADO",1,IF(Q257="DÉBIL",0,"")))</f>
        <v>2</v>
      </c>
      <c r="R258" s="254">
        <f>+Q258*P258</f>
        <v>100</v>
      </c>
      <c r="S258" s="254"/>
      <c r="T258" s="170"/>
      <c r="U258" s="259"/>
      <c r="V258" s="161"/>
      <c r="W258" s="254">
        <f>IF(W257="FUERTE",50,IF(W257="MODERADO",25,IF(W257="DÉBIL",0,"")))</f>
        <v>50</v>
      </c>
      <c r="X258" s="254">
        <f>IF(X257="FUERTE",2,IF(X257="MODERADO",1,IF(X257="DÉBIL",0,"")))</f>
        <v>2</v>
      </c>
      <c r="Y258" s="254">
        <f>+X258*W258</f>
        <v>100</v>
      </c>
      <c r="Z258" s="254"/>
      <c r="AA258" s="170"/>
      <c r="AB258" s="259"/>
      <c r="AC258" s="161"/>
      <c r="AD258" s="254" t="str">
        <f>IF(AD257="FUERTE",50,IF(AD257="MODERADO",25,IF(AD257="DÉBIL",0,"")))</f>
        <v/>
      </c>
      <c r="AE258" s="254" t="str">
        <f>IF(AE257="FUERTE",2,IF(AE257="MODERADO",1,IF(AE257="DÉBIL",0,"")))</f>
        <v/>
      </c>
      <c r="AF258" s="254" t="e">
        <f>+AE258*AD258</f>
        <v>#VALUE!</v>
      </c>
      <c r="AG258" s="254"/>
      <c r="AH258" s="170"/>
      <c r="AI258" s="259"/>
      <c r="AJ258" s="161"/>
      <c r="AK258" s="254" t="str">
        <f>IF(AK257="FUERTE",50,IF(AK257="MODERADO",25,IF(AK257="DÉBIL",0,"")))</f>
        <v/>
      </c>
      <c r="AL258" s="254" t="str">
        <f>IF(AL257="FUERTE",2,IF(AL257="MODERADO",1,IF(AL257="DÉBIL",0,"")))</f>
        <v/>
      </c>
      <c r="AM258" s="254" t="e">
        <f>+AL258*AK258</f>
        <v>#VALUE!</v>
      </c>
      <c r="AN258" s="254"/>
      <c r="AO258" s="170"/>
      <c r="AP258" s="259"/>
    </row>
    <row r="259" spans="1:42" ht="20.25" collapsed="1" x14ac:dyDescent="0.3">
      <c r="A259" s="626" t="s">
        <v>441</v>
      </c>
      <c r="B259" s="627"/>
      <c r="C259" s="627"/>
      <c r="D259" s="627"/>
      <c r="E259" s="627"/>
      <c r="F259" s="628"/>
      <c r="G259" s="258"/>
      <c r="H259" s="626" t="s">
        <v>441</v>
      </c>
      <c r="I259" s="627"/>
      <c r="J259" s="627"/>
      <c r="K259" s="627"/>
      <c r="L259" s="627"/>
      <c r="M259" s="628"/>
      <c r="N259" s="258"/>
      <c r="O259" s="626" t="s">
        <v>441</v>
      </c>
      <c r="P259" s="627"/>
      <c r="Q259" s="627"/>
      <c r="R259" s="627"/>
      <c r="S259" s="627"/>
      <c r="T259" s="628"/>
      <c r="U259" s="258"/>
      <c r="V259" s="626" t="s">
        <v>441</v>
      </c>
      <c r="W259" s="627"/>
      <c r="X259" s="627"/>
      <c r="Y259" s="627"/>
      <c r="Z259" s="627"/>
      <c r="AA259" s="628"/>
      <c r="AB259" s="258"/>
      <c r="AC259" s="626" t="s">
        <v>441</v>
      </c>
      <c r="AD259" s="627"/>
      <c r="AE259" s="627"/>
      <c r="AF259" s="627"/>
      <c r="AG259" s="627"/>
      <c r="AH259" s="628"/>
      <c r="AI259" s="258"/>
      <c r="AJ259" s="626" t="s">
        <v>441</v>
      </c>
      <c r="AK259" s="627"/>
      <c r="AL259" s="627"/>
      <c r="AM259" s="627"/>
      <c r="AN259" s="627"/>
      <c r="AO259" s="628"/>
      <c r="AP259" s="258"/>
    </row>
    <row r="260" spans="1:42" ht="26.25" hidden="1" customHeight="1" outlineLevel="1" thickBot="1" x14ac:dyDescent="0.25">
      <c r="A260" s="158"/>
      <c r="B260" s="156"/>
      <c r="C260" s="156"/>
      <c r="D260" s="156"/>
      <c r="E260" s="156"/>
      <c r="F260" s="171"/>
      <c r="G260" s="258"/>
      <c r="H260" s="158"/>
      <c r="I260" s="156"/>
      <c r="J260" s="156"/>
      <c r="K260" s="156"/>
      <c r="L260" s="156"/>
      <c r="M260" s="171"/>
      <c r="N260" s="258"/>
      <c r="O260" s="158"/>
      <c r="P260" s="156"/>
      <c r="Q260" s="156"/>
      <c r="R260" s="156"/>
      <c r="S260" s="156"/>
      <c r="T260" s="171"/>
      <c r="U260" s="258"/>
      <c r="V260" s="158"/>
      <c r="W260" s="156"/>
      <c r="X260" s="156"/>
      <c r="Y260" s="156"/>
      <c r="Z260" s="156"/>
      <c r="AA260" s="171"/>
      <c r="AB260" s="258"/>
      <c r="AC260" s="158"/>
      <c r="AD260" s="156"/>
      <c r="AE260" s="156"/>
      <c r="AF260" s="156"/>
      <c r="AG260" s="156"/>
      <c r="AH260" s="171"/>
      <c r="AI260" s="258"/>
      <c r="AJ260" s="158"/>
      <c r="AK260" s="156"/>
      <c r="AL260" s="156"/>
      <c r="AM260" s="156"/>
      <c r="AN260" s="156"/>
      <c r="AO260" s="171"/>
      <c r="AP260" s="258"/>
    </row>
    <row r="261" spans="1:42" ht="42" hidden="1" customHeight="1" outlineLevel="1" thickBot="1" x14ac:dyDescent="0.25">
      <c r="A261" s="161"/>
      <c r="B261" s="141" t="s">
        <v>441</v>
      </c>
      <c r="C261" s="629" t="str">
        <f>'MRC CONTRATACIÓN - COVID19'!$D34</f>
        <v>Posibilidad de recibir o solicitar cualquier dadiva o beneficio a nombre propio o de terceros con el fin de celebrar un contrato.</v>
      </c>
      <c r="D261" s="630"/>
      <c r="E261" s="631"/>
      <c r="F261" s="170"/>
      <c r="G261" s="259"/>
      <c r="H261" s="161"/>
      <c r="I261" s="141" t="s">
        <v>441</v>
      </c>
      <c r="J261" s="629" t="str">
        <f>$C261</f>
        <v>Posibilidad de recibir o solicitar cualquier dadiva o beneficio a nombre propio o de terceros con el fin de celebrar un contrato.</v>
      </c>
      <c r="K261" s="630"/>
      <c r="L261" s="631"/>
      <c r="M261" s="170"/>
      <c r="N261" s="259"/>
      <c r="O261" s="161"/>
      <c r="P261" s="141" t="s">
        <v>441</v>
      </c>
      <c r="Q261" s="629" t="str">
        <f>$C261</f>
        <v>Posibilidad de recibir o solicitar cualquier dadiva o beneficio a nombre propio o de terceros con el fin de celebrar un contrato.</v>
      </c>
      <c r="R261" s="630"/>
      <c r="S261" s="631"/>
      <c r="T261" s="170"/>
      <c r="U261" s="259"/>
      <c r="V261" s="161"/>
      <c r="W261" s="141" t="s">
        <v>441</v>
      </c>
      <c r="X261" s="629" t="str">
        <f>$C261</f>
        <v>Posibilidad de recibir o solicitar cualquier dadiva o beneficio a nombre propio o de terceros con el fin de celebrar un contrato.</v>
      </c>
      <c r="Y261" s="630"/>
      <c r="Z261" s="631"/>
      <c r="AA261" s="170"/>
      <c r="AB261" s="259"/>
      <c r="AC261" s="161"/>
      <c r="AD261" s="141" t="s">
        <v>441</v>
      </c>
      <c r="AE261" s="629" t="str">
        <f>$C261</f>
        <v>Posibilidad de recibir o solicitar cualquier dadiva o beneficio a nombre propio o de terceros con el fin de celebrar un contrato.</v>
      </c>
      <c r="AF261" s="630"/>
      <c r="AG261" s="631"/>
      <c r="AH261" s="170"/>
      <c r="AI261" s="259"/>
      <c r="AJ261" s="161"/>
      <c r="AK261" s="141" t="s">
        <v>441</v>
      </c>
      <c r="AL261" s="629" t="str">
        <f>$C261</f>
        <v>Posibilidad de recibir o solicitar cualquier dadiva o beneficio a nombre propio o de terceros con el fin de celebrar un contrato.</v>
      </c>
      <c r="AM261" s="630"/>
      <c r="AN261" s="631"/>
      <c r="AO261" s="170"/>
      <c r="AP261" s="259"/>
    </row>
    <row r="262" spans="1:42" ht="183.75" hidden="1" customHeight="1" outlineLevel="1" thickBot="1" x14ac:dyDescent="0.25">
      <c r="A262" s="161"/>
      <c r="B262" s="168" t="s">
        <v>479</v>
      </c>
      <c r="C262" s="632" t="str">
        <f>'MRC CONTRATACIÓN - COVID19'!$N34</f>
        <v>Cada vez que una dependencia presente un estudio o justificación de la necesidad de contratación, el Grupo de Contratación remite los estudios previos, los Proyectos de Reglas de Participación, y demás documentos  pertinentes al Comité de Contratación, para que sean analizados por parte de sus miembros, quienes recomendarán o no la apertura del proceso contractual, si no se encuentra recomendable la apertura del proceso para publicar en el SECOP II, se deja registro en el Acta de Comité y se comunica la decisión a la dependencia competente.</v>
      </c>
      <c r="D262" s="633"/>
      <c r="E262" s="634"/>
      <c r="F262" s="170"/>
      <c r="G262" s="259"/>
      <c r="H262" s="161"/>
      <c r="I262" s="168" t="s">
        <v>564</v>
      </c>
      <c r="J262" s="632" t="str">
        <f>'MRC CONTRATACIÓN - COVID19'!$N35</f>
        <v>Con fines de prevención, anualmente la División de Gestión Humana  realiza campañas de Sensibilización en temas referentes al cumplimiento y practica de  los valores de que rigen el actuar del funcionario público dejando registro de la asistencia. En caso de identificar la inasistencia se reprograma para su asistencia.</v>
      </c>
      <c r="K262" s="633"/>
      <c r="L262" s="634"/>
      <c r="M262" s="170"/>
      <c r="N262" s="259"/>
      <c r="O262" s="161"/>
      <c r="P262" s="168" t="s">
        <v>565</v>
      </c>
      <c r="Q262" s="632" t="str">
        <f>'MRC CONTRATACIÓN - COVID19'!$N36</f>
        <v>Con el fin de prevenir hechos de fraude o corrupción, El Grupo Gestión Antifraude Anualmente Promueve la campaña Antifraude Anticorrupción en el marco del Plan Anticorrupción y de Atención al Ciudadano; adicionalmente a través de la campaña e-learning se promueve el curso de  la Política Antifraude de obligatorio cumplimiento para todos los colaboradores del FNA; cuando los colaboradores no presentan el curso o no obtienen el puntaje mínimo de aprobación  se abre una segunda convocatoria para que sea realizado, Sopena de sanciones disciplinarias.</v>
      </c>
      <c r="R262" s="633"/>
      <c r="S262" s="634"/>
      <c r="T262" s="170"/>
      <c r="U262" s="259"/>
      <c r="V262" s="161"/>
      <c r="W262" s="168" t="s">
        <v>566</v>
      </c>
      <c r="X262" s="632" t="str">
        <f>'MRC CONTRATACIÓN - COVID19'!$N37</f>
        <v>Cada vez que se realiza un proceso contractual, las condiciones bajo las cuales se ejercerán las funciones de supervisión e interventoría se encuentran en el manual de supervisión e interventoría vigente.
1. Los mecanismo de control y verificación los informes de actividades y gestión, para que la ciudadanía esté enterada de los avances logrados con la celebración del acuerdo de voluntades, se encuentran establecidos en el manual de supervisión y las clausulas contractuales.
2. Los supervisores de los contratos deberán verificar que los informes de actividades y gestión de los contratistas, se encuentren debidamente publicados en el SECOP.
3. Los supervisores y las oficinas de contratos, o quienes hagan sus veces, como segunda línea de defensa, encargada del aseguramiento de la gestión contractual en cada una de las entidades, deberán verificar el cumplimiento de los correctivos y acciones de mejora, que procedan a partir de la identificación que las administraciones realicen sobre los incumplimientos en los procesos ya celebrados.</v>
      </c>
      <c r="Y262" s="633"/>
      <c r="Z262" s="634"/>
      <c r="AA262" s="170"/>
      <c r="AB262" s="259"/>
      <c r="AC262" s="161"/>
      <c r="AD262" s="168" t="s">
        <v>616</v>
      </c>
      <c r="AE262" s="632" t="str">
        <f>'MRC CONTRATACIÓN - COVID19'!$N38</f>
        <v xml:space="preserve">El FNA cuenta con la línea de denuncias y el correo de denuncias disponibles para que la ciudadanía y los colaboradores de la entidad interpongan sus denuncias. El profesional del Grupo Gestión Antifraude recibe las comunicaciones que llegan por dichos canales y los pone  en conocimiento del coordinador(a) del Grupo Gestión Antifraude quien las asigna para verificación interna. En caso de determinar que la comunicación allegada por los canales de denuncias no corresponde a una denuncia de fraude o corrupción el Profesional del Grupo Antifraude da trasado del comunicado al área pertinente para su respectivo trámite. </v>
      </c>
      <c r="AF262" s="633"/>
      <c r="AG262" s="634"/>
      <c r="AH262" s="170"/>
      <c r="AI262" s="259"/>
      <c r="AJ262" s="161"/>
      <c r="AK262" s="168" t="s">
        <v>617</v>
      </c>
      <c r="AL262" s="632"/>
      <c r="AM262" s="633"/>
      <c r="AN262" s="634"/>
      <c r="AO262" s="170"/>
      <c r="AP262" s="259"/>
    </row>
    <row r="263" spans="1:42" ht="24" hidden="1" customHeight="1" outlineLevel="1" thickBot="1" x14ac:dyDescent="0.25">
      <c r="A263" s="161"/>
      <c r="B263" s="169" t="s">
        <v>618</v>
      </c>
      <c r="C263" s="632" t="s">
        <v>627</v>
      </c>
      <c r="D263" s="633"/>
      <c r="E263" s="634"/>
      <c r="F263" s="170"/>
      <c r="G263" s="259"/>
      <c r="H263" s="161"/>
      <c r="I263" s="169" t="s">
        <v>618</v>
      </c>
      <c r="J263" s="632" t="s">
        <v>627</v>
      </c>
      <c r="K263" s="633"/>
      <c r="L263" s="634"/>
      <c r="M263" s="170"/>
      <c r="N263" s="259"/>
      <c r="O263" s="161"/>
      <c r="P263" s="169" t="s">
        <v>618</v>
      </c>
      <c r="Q263" s="632" t="s">
        <v>627</v>
      </c>
      <c r="R263" s="633"/>
      <c r="S263" s="634"/>
      <c r="T263" s="170"/>
      <c r="U263" s="259"/>
      <c r="V263" s="161"/>
      <c r="W263" s="169" t="s">
        <v>618</v>
      </c>
      <c r="X263" s="632" t="s">
        <v>627</v>
      </c>
      <c r="Y263" s="633"/>
      <c r="Z263" s="634"/>
      <c r="AA263" s="170"/>
      <c r="AB263" s="259"/>
      <c r="AC263" s="161"/>
      <c r="AD263" s="169" t="s">
        <v>618</v>
      </c>
      <c r="AE263" s="632" t="s">
        <v>627</v>
      </c>
      <c r="AF263" s="633"/>
      <c r="AG263" s="634"/>
      <c r="AH263" s="170"/>
      <c r="AI263" s="259"/>
      <c r="AJ263" s="161"/>
      <c r="AK263" s="169" t="s">
        <v>618</v>
      </c>
      <c r="AL263" s="632"/>
      <c r="AM263" s="633"/>
      <c r="AN263" s="634"/>
      <c r="AO263" s="170"/>
      <c r="AP263" s="259"/>
    </row>
    <row r="264" spans="1:42" ht="27.75" hidden="1" customHeight="1" outlineLevel="1" thickBot="1" x14ac:dyDescent="0.25">
      <c r="A264" s="161"/>
      <c r="B264" s="169" t="s">
        <v>628</v>
      </c>
      <c r="C264" s="632" t="s">
        <v>614</v>
      </c>
      <c r="D264" s="633"/>
      <c r="E264" s="634"/>
      <c r="F264" s="170"/>
      <c r="G264" s="259"/>
      <c r="H264" s="161"/>
      <c r="I264" s="169" t="s">
        <v>628</v>
      </c>
      <c r="J264" s="632" t="s">
        <v>629</v>
      </c>
      <c r="K264" s="633"/>
      <c r="L264" s="634"/>
      <c r="M264" s="170"/>
      <c r="N264" s="259"/>
      <c r="O264" s="161"/>
      <c r="P264" s="169" t="s">
        <v>628</v>
      </c>
      <c r="Q264" s="632" t="s">
        <v>630</v>
      </c>
      <c r="R264" s="633"/>
      <c r="S264" s="634"/>
      <c r="T264" s="170"/>
      <c r="U264" s="259"/>
      <c r="V264" s="161"/>
      <c r="W264" s="169" t="s">
        <v>628</v>
      </c>
      <c r="X264" s="632" t="s">
        <v>638</v>
      </c>
      <c r="Y264" s="633"/>
      <c r="Z264" s="634"/>
      <c r="AA264" s="170"/>
      <c r="AB264" s="259"/>
      <c r="AC264" s="161"/>
      <c r="AD264" s="169" t="s">
        <v>628</v>
      </c>
      <c r="AE264" s="632" t="s">
        <v>630</v>
      </c>
      <c r="AF264" s="633"/>
      <c r="AG264" s="634"/>
      <c r="AH264" s="170"/>
      <c r="AI264" s="259"/>
      <c r="AJ264" s="161"/>
      <c r="AK264" s="169" t="s">
        <v>628</v>
      </c>
      <c r="AL264" s="632"/>
      <c r="AM264" s="633"/>
      <c r="AN264" s="634"/>
      <c r="AO264" s="170"/>
      <c r="AP264" s="259"/>
    </row>
    <row r="265" spans="1:42" ht="16.5" hidden="1" outlineLevel="1" thickBot="1" x14ac:dyDescent="0.25">
      <c r="A265" s="161"/>
      <c r="B265" s="142" t="s">
        <v>619</v>
      </c>
      <c r="C265" s="632" t="s">
        <v>602</v>
      </c>
      <c r="D265" s="633"/>
      <c r="E265" s="634"/>
      <c r="F265" s="170"/>
      <c r="G265" s="259"/>
      <c r="H265" s="161"/>
      <c r="I265" s="142" t="s">
        <v>619</v>
      </c>
      <c r="J265" s="632" t="s">
        <v>602</v>
      </c>
      <c r="K265" s="633"/>
      <c r="L265" s="634"/>
      <c r="M265" s="170"/>
      <c r="N265" s="259"/>
      <c r="O265" s="161"/>
      <c r="P265" s="142" t="s">
        <v>619</v>
      </c>
      <c r="Q265" s="632" t="s">
        <v>602</v>
      </c>
      <c r="R265" s="633"/>
      <c r="S265" s="634"/>
      <c r="T265" s="170"/>
      <c r="U265" s="259"/>
      <c r="V265" s="161"/>
      <c r="W265" s="142" t="s">
        <v>619</v>
      </c>
      <c r="X265" s="632" t="s">
        <v>602</v>
      </c>
      <c r="Y265" s="633"/>
      <c r="Z265" s="634"/>
      <c r="AA265" s="170"/>
      <c r="AB265" s="259"/>
      <c r="AC265" s="161"/>
      <c r="AD265" s="142" t="s">
        <v>619</v>
      </c>
      <c r="AE265" s="632" t="s">
        <v>602</v>
      </c>
      <c r="AF265" s="633"/>
      <c r="AG265" s="634"/>
      <c r="AH265" s="170"/>
      <c r="AI265" s="259"/>
      <c r="AJ265" s="161"/>
      <c r="AK265" s="142" t="s">
        <v>619</v>
      </c>
      <c r="AL265" s="632"/>
      <c r="AM265" s="633"/>
      <c r="AN265" s="634"/>
      <c r="AO265" s="170"/>
      <c r="AP265" s="259"/>
    </row>
    <row r="266" spans="1:42" ht="16.5" hidden="1" customHeight="1" outlineLevel="1" thickBot="1" x14ac:dyDescent="0.25">
      <c r="A266" s="161"/>
      <c r="B266" s="162"/>
      <c r="C266" s="162"/>
      <c r="D266" s="162"/>
      <c r="E266" s="163"/>
      <c r="F266" s="170"/>
      <c r="G266" s="259"/>
      <c r="H266" s="161"/>
      <c r="I266" s="162"/>
      <c r="J266" s="162"/>
      <c r="K266" s="162"/>
      <c r="L266" s="163"/>
      <c r="M266" s="170"/>
      <c r="N266" s="259"/>
      <c r="O266" s="161"/>
      <c r="P266" s="162"/>
      <c r="Q266" s="162"/>
      <c r="R266" s="162"/>
      <c r="S266" s="163"/>
      <c r="T266" s="170"/>
      <c r="U266" s="259"/>
      <c r="V266" s="161"/>
      <c r="W266" s="162"/>
      <c r="X266" s="162"/>
      <c r="Y266" s="162"/>
      <c r="Z266" s="163"/>
      <c r="AA266" s="170"/>
      <c r="AB266" s="259"/>
      <c r="AC266" s="161"/>
      <c r="AD266" s="162"/>
      <c r="AE266" s="162"/>
      <c r="AF266" s="162"/>
      <c r="AG266" s="163"/>
      <c r="AH266" s="170"/>
      <c r="AI266" s="259"/>
      <c r="AJ266" s="161"/>
      <c r="AK266" s="162"/>
      <c r="AL266" s="162"/>
      <c r="AM266" s="162"/>
      <c r="AN266" s="163"/>
      <c r="AO266" s="170"/>
      <c r="AP266" s="259"/>
    </row>
    <row r="267" spans="1:42" ht="16.5" hidden="1" outlineLevel="1" thickBot="1" x14ac:dyDescent="0.25">
      <c r="A267" s="161"/>
      <c r="B267" s="661" t="s">
        <v>468</v>
      </c>
      <c r="C267" s="662"/>
      <c r="D267" s="662"/>
      <c r="E267" s="663"/>
      <c r="F267" s="170"/>
      <c r="G267" s="259"/>
      <c r="H267" s="161"/>
      <c r="I267" s="661" t="s">
        <v>468</v>
      </c>
      <c r="J267" s="662"/>
      <c r="K267" s="662"/>
      <c r="L267" s="663"/>
      <c r="M267" s="170"/>
      <c r="N267" s="259"/>
      <c r="O267" s="161"/>
      <c r="P267" s="661" t="s">
        <v>468</v>
      </c>
      <c r="Q267" s="662"/>
      <c r="R267" s="662"/>
      <c r="S267" s="663"/>
      <c r="T267" s="170"/>
      <c r="U267" s="259"/>
      <c r="V267" s="161"/>
      <c r="W267" s="661" t="s">
        <v>468</v>
      </c>
      <c r="X267" s="662"/>
      <c r="Y267" s="662"/>
      <c r="Z267" s="663"/>
      <c r="AA267" s="170"/>
      <c r="AB267" s="259"/>
      <c r="AC267" s="161"/>
      <c r="AD267" s="661" t="s">
        <v>468</v>
      </c>
      <c r="AE267" s="662"/>
      <c r="AF267" s="662"/>
      <c r="AG267" s="663"/>
      <c r="AH267" s="170"/>
      <c r="AI267" s="259"/>
      <c r="AJ267" s="161"/>
      <c r="AK267" s="661" t="s">
        <v>468</v>
      </c>
      <c r="AL267" s="662"/>
      <c r="AM267" s="662"/>
      <c r="AN267" s="663"/>
      <c r="AO267" s="170"/>
      <c r="AP267" s="259"/>
    </row>
    <row r="268" spans="1:42" ht="36" hidden="1" customHeight="1" outlineLevel="1" thickBot="1" x14ac:dyDescent="0.25">
      <c r="A268" s="161"/>
      <c r="B268" s="479" t="s">
        <v>449</v>
      </c>
      <c r="C268" s="480"/>
      <c r="D268" s="262" t="s">
        <v>450</v>
      </c>
      <c r="E268" s="261" t="s">
        <v>467</v>
      </c>
      <c r="F268" s="172"/>
      <c r="G268" s="259"/>
      <c r="H268" s="161"/>
      <c r="I268" s="479" t="s">
        <v>449</v>
      </c>
      <c r="J268" s="480"/>
      <c r="K268" s="262" t="s">
        <v>450</v>
      </c>
      <c r="L268" s="261" t="s">
        <v>467</v>
      </c>
      <c r="M268" s="172"/>
      <c r="N268" s="259"/>
      <c r="O268" s="161"/>
      <c r="P268" s="479" t="s">
        <v>449</v>
      </c>
      <c r="Q268" s="480"/>
      <c r="R268" s="262" t="s">
        <v>450</v>
      </c>
      <c r="S268" s="261" t="s">
        <v>467</v>
      </c>
      <c r="T268" s="172"/>
      <c r="U268" s="259"/>
      <c r="V268" s="161"/>
      <c r="W268" s="479" t="s">
        <v>449</v>
      </c>
      <c r="X268" s="480"/>
      <c r="Y268" s="262" t="s">
        <v>450</v>
      </c>
      <c r="Z268" s="261" t="s">
        <v>467</v>
      </c>
      <c r="AA268" s="172"/>
      <c r="AB268" s="259"/>
      <c r="AC268" s="161"/>
      <c r="AD268" s="479" t="s">
        <v>449</v>
      </c>
      <c r="AE268" s="480"/>
      <c r="AF268" s="262" t="s">
        <v>450</v>
      </c>
      <c r="AG268" s="261" t="s">
        <v>467</v>
      </c>
      <c r="AH268" s="172"/>
      <c r="AI268" s="259"/>
      <c r="AJ268" s="161"/>
      <c r="AK268" s="479" t="s">
        <v>449</v>
      </c>
      <c r="AL268" s="480"/>
      <c r="AM268" s="262" t="s">
        <v>450</v>
      </c>
      <c r="AN268" s="261" t="s">
        <v>467</v>
      </c>
      <c r="AO268" s="172"/>
      <c r="AP268" s="259"/>
    </row>
    <row r="269" spans="1:42" ht="26.25" hidden="1" customHeight="1" outlineLevel="1" x14ac:dyDescent="0.2">
      <c r="A269" s="161"/>
      <c r="B269" s="635" t="s">
        <v>481</v>
      </c>
      <c r="C269" s="638" t="s">
        <v>480</v>
      </c>
      <c r="D269" s="150" t="s">
        <v>451</v>
      </c>
      <c r="E269" s="138" t="s">
        <v>509</v>
      </c>
      <c r="F269" s="172">
        <f>IF(E269="X",15,0)</f>
        <v>15</v>
      </c>
      <c r="G269" s="259"/>
      <c r="H269" s="161"/>
      <c r="I269" s="635" t="s">
        <v>481</v>
      </c>
      <c r="J269" s="638" t="s">
        <v>480</v>
      </c>
      <c r="K269" s="150" t="s">
        <v>451</v>
      </c>
      <c r="L269" s="138" t="s">
        <v>509</v>
      </c>
      <c r="M269" s="172">
        <f>IF(L269="X",15,0)</f>
        <v>15</v>
      </c>
      <c r="N269" s="259"/>
      <c r="O269" s="161"/>
      <c r="P269" s="635" t="s">
        <v>481</v>
      </c>
      <c r="Q269" s="638" t="s">
        <v>480</v>
      </c>
      <c r="R269" s="150" t="s">
        <v>451</v>
      </c>
      <c r="S269" s="138" t="s">
        <v>509</v>
      </c>
      <c r="T269" s="172">
        <f>IF(S269="X",15,0)</f>
        <v>15</v>
      </c>
      <c r="U269" s="259"/>
      <c r="V269" s="161"/>
      <c r="W269" s="635" t="s">
        <v>481</v>
      </c>
      <c r="X269" s="638" t="s">
        <v>480</v>
      </c>
      <c r="Y269" s="150" t="s">
        <v>451</v>
      </c>
      <c r="Z269" s="138" t="s">
        <v>509</v>
      </c>
      <c r="AA269" s="172">
        <f>IF(Z269="X",15,0)</f>
        <v>15</v>
      </c>
      <c r="AB269" s="259"/>
      <c r="AC269" s="161"/>
      <c r="AD269" s="635" t="s">
        <v>481</v>
      </c>
      <c r="AE269" s="638" t="s">
        <v>480</v>
      </c>
      <c r="AF269" s="150" t="s">
        <v>451</v>
      </c>
      <c r="AG269" s="138" t="s">
        <v>509</v>
      </c>
      <c r="AH269" s="172">
        <f>IF(AG269="X",15,0)</f>
        <v>15</v>
      </c>
      <c r="AI269" s="259"/>
      <c r="AJ269" s="161"/>
      <c r="AK269" s="635" t="s">
        <v>481</v>
      </c>
      <c r="AL269" s="638" t="s">
        <v>480</v>
      </c>
      <c r="AM269" s="150" t="s">
        <v>451</v>
      </c>
      <c r="AN269" s="138"/>
      <c r="AO269" s="172">
        <f>IF(AN269="X",15,0)</f>
        <v>0</v>
      </c>
      <c r="AP269" s="259"/>
    </row>
    <row r="270" spans="1:42" ht="27" hidden="1" customHeight="1" outlineLevel="1" thickBot="1" x14ac:dyDescent="0.25">
      <c r="A270" s="161"/>
      <c r="B270" s="636"/>
      <c r="C270" s="639"/>
      <c r="D270" s="151" t="s">
        <v>452</v>
      </c>
      <c r="E270" s="139"/>
      <c r="F270" s="172"/>
      <c r="G270" s="259"/>
      <c r="H270" s="161"/>
      <c r="I270" s="636"/>
      <c r="J270" s="639"/>
      <c r="K270" s="151" t="s">
        <v>452</v>
      </c>
      <c r="L270" s="139"/>
      <c r="M270" s="172"/>
      <c r="N270" s="259"/>
      <c r="O270" s="161"/>
      <c r="P270" s="636"/>
      <c r="Q270" s="639"/>
      <c r="R270" s="151" t="s">
        <v>452</v>
      </c>
      <c r="S270" s="139"/>
      <c r="T270" s="172"/>
      <c r="U270" s="259"/>
      <c r="V270" s="161"/>
      <c r="W270" s="636"/>
      <c r="X270" s="639"/>
      <c r="Y270" s="151" t="s">
        <v>452</v>
      </c>
      <c r="Z270" s="139"/>
      <c r="AA270" s="172"/>
      <c r="AB270" s="259"/>
      <c r="AC270" s="161"/>
      <c r="AD270" s="636"/>
      <c r="AE270" s="639"/>
      <c r="AF270" s="151" t="s">
        <v>452</v>
      </c>
      <c r="AG270" s="139"/>
      <c r="AH270" s="172"/>
      <c r="AI270" s="259"/>
      <c r="AJ270" s="161"/>
      <c r="AK270" s="636"/>
      <c r="AL270" s="639"/>
      <c r="AM270" s="151" t="s">
        <v>452</v>
      </c>
      <c r="AN270" s="139"/>
      <c r="AO270" s="172"/>
      <c r="AP270" s="259"/>
    </row>
    <row r="271" spans="1:42" ht="27" hidden="1" customHeight="1" outlineLevel="1" x14ac:dyDescent="0.2">
      <c r="A271" s="161"/>
      <c r="B271" s="636"/>
      <c r="C271" s="640" t="s">
        <v>487</v>
      </c>
      <c r="D271" s="150" t="s">
        <v>453</v>
      </c>
      <c r="E271" s="138" t="s">
        <v>509</v>
      </c>
      <c r="F271" s="172">
        <f>IF(E271="X",15,0)</f>
        <v>15</v>
      </c>
      <c r="G271" s="259"/>
      <c r="H271" s="161"/>
      <c r="I271" s="636"/>
      <c r="J271" s="640" t="s">
        <v>487</v>
      </c>
      <c r="K271" s="150" t="s">
        <v>453</v>
      </c>
      <c r="L271" s="138" t="s">
        <v>509</v>
      </c>
      <c r="M271" s="172">
        <f>IF(L271="X",15,0)</f>
        <v>15</v>
      </c>
      <c r="N271" s="259"/>
      <c r="O271" s="161"/>
      <c r="P271" s="636"/>
      <c r="Q271" s="640" t="s">
        <v>487</v>
      </c>
      <c r="R271" s="150" t="s">
        <v>453</v>
      </c>
      <c r="S271" s="138" t="s">
        <v>509</v>
      </c>
      <c r="T271" s="172">
        <f>IF(S271="X",15,0)</f>
        <v>15</v>
      </c>
      <c r="U271" s="259"/>
      <c r="V271" s="161"/>
      <c r="W271" s="636"/>
      <c r="X271" s="640" t="s">
        <v>487</v>
      </c>
      <c r="Y271" s="150" t="s">
        <v>453</v>
      </c>
      <c r="Z271" s="138" t="s">
        <v>509</v>
      </c>
      <c r="AA271" s="172">
        <f>IF(Z271="X",15,0)</f>
        <v>15</v>
      </c>
      <c r="AB271" s="259"/>
      <c r="AC271" s="161"/>
      <c r="AD271" s="636"/>
      <c r="AE271" s="640" t="s">
        <v>487</v>
      </c>
      <c r="AF271" s="150" t="s">
        <v>453</v>
      </c>
      <c r="AG271" s="138" t="s">
        <v>509</v>
      </c>
      <c r="AH271" s="172">
        <f>IF(AG271="X",15,0)</f>
        <v>15</v>
      </c>
      <c r="AI271" s="259"/>
      <c r="AJ271" s="161"/>
      <c r="AK271" s="636"/>
      <c r="AL271" s="640" t="s">
        <v>487</v>
      </c>
      <c r="AM271" s="150" t="s">
        <v>453</v>
      </c>
      <c r="AN271" s="138"/>
      <c r="AO271" s="172">
        <f>IF(AN271="X",15,0)</f>
        <v>0</v>
      </c>
      <c r="AP271" s="259"/>
    </row>
    <row r="272" spans="1:42" ht="38.25" hidden="1" customHeight="1" outlineLevel="1" thickBot="1" x14ac:dyDescent="0.25">
      <c r="A272" s="161"/>
      <c r="B272" s="637"/>
      <c r="C272" s="641"/>
      <c r="D272" s="151" t="s">
        <v>454</v>
      </c>
      <c r="E272" s="139"/>
      <c r="F272" s="172"/>
      <c r="G272" s="259"/>
      <c r="H272" s="161"/>
      <c r="I272" s="637"/>
      <c r="J272" s="641"/>
      <c r="K272" s="151" t="s">
        <v>454</v>
      </c>
      <c r="L272" s="139"/>
      <c r="M272" s="172"/>
      <c r="N272" s="259"/>
      <c r="O272" s="161"/>
      <c r="P272" s="637"/>
      <c r="Q272" s="641"/>
      <c r="R272" s="151" t="s">
        <v>454</v>
      </c>
      <c r="S272" s="139"/>
      <c r="T272" s="172"/>
      <c r="U272" s="259"/>
      <c r="V272" s="161"/>
      <c r="W272" s="637"/>
      <c r="X272" s="641"/>
      <c r="Y272" s="151" t="s">
        <v>454</v>
      </c>
      <c r="Z272" s="139"/>
      <c r="AA272" s="172"/>
      <c r="AB272" s="259"/>
      <c r="AC272" s="161"/>
      <c r="AD272" s="637"/>
      <c r="AE272" s="641"/>
      <c r="AF272" s="151" t="s">
        <v>454</v>
      </c>
      <c r="AG272" s="139"/>
      <c r="AH272" s="172"/>
      <c r="AI272" s="259"/>
      <c r="AJ272" s="161"/>
      <c r="AK272" s="637"/>
      <c r="AL272" s="641"/>
      <c r="AM272" s="151" t="s">
        <v>454</v>
      </c>
      <c r="AN272" s="139"/>
      <c r="AO272" s="172"/>
      <c r="AP272" s="259"/>
    </row>
    <row r="273" spans="1:42" ht="38.25" hidden="1" customHeight="1" outlineLevel="1" x14ac:dyDescent="0.2">
      <c r="A273" s="161"/>
      <c r="B273" s="642" t="s">
        <v>483</v>
      </c>
      <c r="C273" s="644" t="s">
        <v>490</v>
      </c>
      <c r="D273" s="148" t="s">
        <v>455</v>
      </c>
      <c r="E273" s="136" t="s">
        <v>509</v>
      </c>
      <c r="F273" s="172">
        <f>IF(E273="X",15,0)</f>
        <v>15</v>
      </c>
      <c r="G273" s="259"/>
      <c r="H273" s="161"/>
      <c r="I273" s="642" t="s">
        <v>483</v>
      </c>
      <c r="J273" s="644" t="s">
        <v>490</v>
      </c>
      <c r="K273" s="148" t="s">
        <v>455</v>
      </c>
      <c r="L273" s="136" t="s">
        <v>509</v>
      </c>
      <c r="M273" s="172">
        <f>IF(L273="X",15,0)</f>
        <v>15</v>
      </c>
      <c r="N273" s="259"/>
      <c r="O273" s="161"/>
      <c r="P273" s="642" t="s">
        <v>483</v>
      </c>
      <c r="Q273" s="644" t="s">
        <v>490</v>
      </c>
      <c r="R273" s="148" t="s">
        <v>455</v>
      </c>
      <c r="S273" s="136" t="s">
        <v>509</v>
      </c>
      <c r="T273" s="172">
        <f>IF(S273="X",15,0)</f>
        <v>15</v>
      </c>
      <c r="U273" s="259"/>
      <c r="V273" s="161"/>
      <c r="W273" s="642" t="s">
        <v>483</v>
      </c>
      <c r="X273" s="644" t="s">
        <v>490</v>
      </c>
      <c r="Y273" s="148" t="s">
        <v>455</v>
      </c>
      <c r="Z273" s="136" t="s">
        <v>509</v>
      </c>
      <c r="AA273" s="172">
        <f>IF(Z273="X",15,0)</f>
        <v>15</v>
      </c>
      <c r="AB273" s="259"/>
      <c r="AC273" s="161"/>
      <c r="AD273" s="642" t="s">
        <v>483</v>
      </c>
      <c r="AE273" s="644" t="s">
        <v>490</v>
      </c>
      <c r="AF273" s="148" t="s">
        <v>455</v>
      </c>
      <c r="AG273" s="136" t="s">
        <v>509</v>
      </c>
      <c r="AH273" s="172">
        <f>IF(AG273="X",15,0)</f>
        <v>15</v>
      </c>
      <c r="AI273" s="259"/>
      <c r="AJ273" s="161"/>
      <c r="AK273" s="642" t="s">
        <v>483</v>
      </c>
      <c r="AL273" s="644" t="s">
        <v>490</v>
      </c>
      <c r="AM273" s="148" t="s">
        <v>455</v>
      </c>
      <c r="AN273" s="136"/>
      <c r="AO273" s="172">
        <f>IF(AN273="X",15,0)</f>
        <v>0</v>
      </c>
      <c r="AP273" s="259"/>
    </row>
    <row r="274" spans="1:42" ht="30.75" hidden="1" customHeight="1" outlineLevel="1" thickBot="1" x14ac:dyDescent="0.25">
      <c r="A274" s="161"/>
      <c r="B274" s="643"/>
      <c r="C274" s="645"/>
      <c r="D274" s="149" t="s">
        <v>456</v>
      </c>
      <c r="E274" s="137"/>
      <c r="F274" s="172"/>
      <c r="G274" s="259"/>
      <c r="H274" s="161"/>
      <c r="I274" s="643"/>
      <c r="J274" s="645"/>
      <c r="K274" s="149" t="s">
        <v>456</v>
      </c>
      <c r="L274" s="137"/>
      <c r="M274" s="172"/>
      <c r="N274" s="259"/>
      <c r="O274" s="161"/>
      <c r="P274" s="643"/>
      <c r="Q274" s="645"/>
      <c r="R274" s="149" t="s">
        <v>456</v>
      </c>
      <c r="S274" s="137"/>
      <c r="T274" s="172"/>
      <c r="U274" s="259"/>
      <c r="V274" s="161"/>
      <c r="W274" s="643"/>
      <c r="X274" s="645"/>
      <c r="Y274" s="149" t="s">
        <v>456</v>
      </c>
      <c r="Z274" s="137"/>
      <c r="AA274" s="172"/>
      <c r="AB274" s="259"/>
      <c r="AC274" s="161"/>
      <c r="AD274" s="643"/>
      <c r="AE274" s="645"/>
      <c r="AF274" s="149" t="s">
        <v>456</v>
      </c>
      <c r="AG274" s="137"/>
      <c r="AH274" s="172"/>
      <c r="AI274" s="259"/>
      <c r="AJ274" s="161"/>
      <c r="AK274" s="643"/>
      <c r="AL274" s="645"/>
      <c r="AM274" s="149" t="s">
        <v>456</v>
      </c>
      <c r="AN274" s="137"/>
      <c r="AO274" s="172"/>
      <c r="AP274" s="259"/>
    </row>
    <row r="275" spans="1:42" ht="30.75" hidden="1" customHeight="1" outlineLevel="1" x14ac:dyDescent="0.2">
      <c r="A275" s="161"/>
      <c r="B275" s="646" t="s">
        <v>482</v>
      </c>
      <c r="C275" s="640" t="s">
        <v>491</v>
      </c>
      <c r="D275" s="150" t="s">
        <v>457</v>
      </c>
      <c r="E275" s="138" t="s">
        <v>509</v>
      </c>
      <c r="F275" s="172">
        <f>IF(E275="X",15,0)</f>
        <v>15</v>
      </c>
      <c r="G275" s="259"/>
      <c r="H275" s="161"/>
      <c r="I275" s="646" t="s">
        <v>482</v>
      </c>
      <c r="J275" s="640" t="s">
        <v>491</v>
      </c>
      <c r="K275" s="150" t="s">
        <v>457</v>
      </c>
      <c r="L275" s="138" t="s">
        <v>509</v>
      </c>
      <c r="M275" s="172">
        <f>IF(L275="X",15,0)</f>
        <v>15</v>
      </c>
      <c r="N275" s="259"/>
      <c r="O275" s="161"/>
      <c r="P275" s="646" t="s">
        <v>482</v>
      </c>
      <c r="Q275" s="640" t="s">
        <v>491</v>
      </c>
      <c r="R275" s="150" t="s">
        <v>457</v>
      </c>
      <c r="S275" s="138" t="s">
        <v>509</v>
      </c>
      <c r="T275" s="172">
        <f>IF(S275="X",15,0)</f>
        <v>15</v>
      </c>
      <c r="U275" s="259"/>
      <c r="V275" s="161"/>
      <c r="W275" s="646" t="s">
        <v>482</v>
      </c>
      <c r="X275" s="640" t="s">
        <v>491</v>
      </c>
      <c r="Y275" s="150" t="s">
        <v>457</v>
      </c>
      <c r="Z275" s="138" t="s">
        <v>509</v>
      </c>
      <c r="AA275" s="172">
        <f>IF(Z275="X",15,0)</f>
        <v>15</v>
      </c>
      <c r="AB275" s="259"/>
      <c r="AC275" s="161"/>
      <c r="AD275" s="646" t="s">
        <v>482</v>
      </c>
      <c r="AE275" s="640" t="s">
        <v>491</v>
      </c>
      <c r="AF275" s="150" t="s">
        <v>457</v>
      </c>
      <c r="AG275" s="138" t="s">
        <v>509</v>
      </c>
      <c r="AH275" s="172">
        <f>IF(AG275="X",15,0)</f>
        <v>15</v>
      </c>
      <c r="AI275" s="259"/>
      <c r="AJ275" s="161"/>
      <c r="AK275" s="646" t="s">
        <v>482</v>
      </c>
      <c r="AL275" s="640" t="s">
        <v>491</v>
      </c>
      <c r="AM275" s="150" t="s">
        <v>457</v>
      </c>
      <c r="AN275" s="138"/>
      <c r="AO275" s="172">
        <f>IF(AN275="X",15,0)</f>
        <v>0</v>
      </c>
      <c r="AP275" s="259"/>
    </row>
    <row r="276" spans="1:42" ht="30.75" hidden="1" customHeight="1" outlineLevel="1" x14ac:dyDescent="0.2">
      <c r="A276" s="161"/>
      <c r="B276" s="647"/>
      <c r="C276" s="649"/>
      <c r="D276" s="152" t="s">
        <v>458</v>
      </c>
      <c r="E276" s="140"/>
      <c r="F276" s="172">
        <f>IF(E276="X",10,0)</f>
        <v>0</v>
      </c>
      <c r="G276" s="259"/>
      <c r="H276" s="161"/>
      <c r="I276" s="647"/>
      <c r="J276" s="649"/>
      <c r="K276" s="152" t="s">
        <v>458</v>
      </c>
      <c r="L276" s="140"/>
      <c r="M276" s="172">
        <f>IF(L276="X",10,0)</f>
        <v>0</v>
      </c>
      <c r="N276" s="259"/>
      <c r="O276" s="161"/>
      <c r="P276" s="647"/>
      <c r="Q276" s="649"/>
      <c r="R276" s="152" t="s">
        <v>458</v>
      </c>
      <c r="S276" s="140"/>
      <c r="T276" s="172">
        <f>IF(S276="X",10,0)</f>
        <v>0</v>
      </c>
      <c r="U276" s="259"/>
      <c r="V276" s="161"/>
      <c r="W276" s="647"/>
      <c r="X276" s="649"/>
      <c r="Y276" s="152" t="s">
        <v>458</v>
      </c>
      <c r="Z276" s="140"/>
      <c r="AA276" s="172">
        <f>IF(Z276="X",10,0)</f>
        <v>0</v>
      </c>
      <c r="AB276" s="259"/>
      <c r="AC276" s="161"/>
      <c r="AD276" s="647"/>
      <c r="AE276" s="649"/>
      <c r="AF276" s="152" t="s">
        <v>458</v>
      </c>
      <c r="AG276" s="140"/>
      <c r="AH276" s="172">
        <f>IF(AG276="X",10,0)</f>
        <v>0</v>
      </c>
      <c r="AI276" s="259"/>
      <c r="AJ276" s="161"/>
      <c r="AK276" s="647"/>
      <c r="AL276" s="649"/>
      <c r="AM276" s="152" t="s">
        <v>458</v>
      </c>
      <c r="AN276" s="140"/>
      <c r="AO276" s="172">
        <f>IF(AN276="X",10,0)</f>
        <v>0</v>
      </c>
      <c r="AP276" s="259"/>
    </row>
    <row r="277" spans="1:42" ht="33" hidden="1" customHeight="1" outlineLevel="1" thickBot="1" x14ac:dyDescent="0.25">
      <c r="A277" s="161"/>
      <c r="B277" s="648"/>
      <c r="C277" s="641"/>
      <c r="D277" s="151" t="s">
        <v>459</v>
      </c>
      <c r="E277" s="139"/>
      <c r="F277" s="172"/>
      <c r="G277" s="259"/>
      <c r="H277" s="161"/>
      <c r="I277" s="648"/>
      <c r="J277" s="641"/>
      <c r="K277" s="151" t="s">
        <v>459</v>
      </c>
      <c r="L277" s="139"/>
      <c r="M277" s="172"/>
      <c r="N277" s="259"/>
      <c r="O277" s="161"/>
      <c r="P277" s="648"/>
      <c r="Q277" s="641"/>
      <c r="R277" s="151" t="s">
        <v>459</v>
      </c>
      <c r="S277" s="139"/>
      <c r="T277" s="172"/>
      <c r="U277" s="259"/>
      <c r="V277" s="161"/>
      <c r="W277" s="648"/>
      <c r="X277" s="641"/>
      <c r="Y277" s="151" t="s">
        <v>459</v>
      </c>
      <c r="Z277" s="139"/>
      <c r="AA277" s="172"/>
      <c r="AB277" s="259"/>
      <c r="AC277" s="161"/>
      <c r="AD277" s="648"/>
      <c r="AE277" s="641"/>
      <c r="AF277" s="151" t="s">
        <v>459</v>
      </c>
      <c r="AG277" s="139"/>
      <c r="AH277" s="172"/>
      <c r="AI277" s="259"/>
      <c r="AJ277" s="161"/>
      <c r="AK277" s="648"/>
      <c r="AL277" s="641"/>
      <c r="AM277" s="151" t="s">
        <v>459</v>
      </c>
      <c r="AN277" s="139"/>
      <c r="AO277" s="172"/>
      <c r="AP277" s="259"/>
    </row>
    <row r="278" spans="1:42" ht="33" hidden="1" customHeight="1" outlineLevel="1" x14ac:dyDescent="0.2">
      <c r="A278" s="161"/>
      <c r="B278" s="642" t="s">
        <v>484</v>
      </c>
      <c r="C278" s="644" t="s">
        <v>492</v>
      </c>
      <c r="D278" s="148" t="s">
        <v>460</v>
      </c>
      <c r="E278" s="136" t="s">
        <v>509</v>
      </c>
      <c r="F278" s="172">
        <f>IF(E278="X",15,0)</f>
        <v>15</v>
      </c>
      <c r="G278" s="259"/>
      <c r="H278" s="161"/>
      <c r="I278" s="642" t="s">
        <v>484</v>
      </c>
      <c r="J278" s="644" t="s">
        <v>492</v>
      </c>
      <c r="K278" s="148" t="s">
        <v>460</v>
      </c>
      <c r="L278" s="136" t="s">
        <v>509</v>
      </c>
      <c r="M278" s="172">
        <f>IF(L278="X",15,0)</f>
        <v>15</v>
      </c>
      <c r="N278" s="259"/>
      <c r="O278" s="161"/>
      <c r="P278" s="642" t="s">
        <v>484</v>
      </c>
      <c r="Q278" s="644" t="s">
        <v>492</v>
      </c>
      <c r="R278" s="148" t="s">
        <v>460</v>
      </c>
      <c r="S278" s="136" t="s">
        <v>509</v>
      </c>
      <c r="T278" s="172">
        <f>IF(S278="X",15,0)</f>
        <v>15</v>
      </c>
      <c r="U278" s="259"/>
      <c r="V278" s="161"/>
      <c r="W278" s="642" t="s">
        <v>484</v>
      </c>
      <c r="X278" s="644" t="s">
        <v>492</v>
      </c>
      <c r="Y278" s="148" t="s">
        <v>460</v>
      </c>
      <c r="Z278" s="136" t="s">
        <v>509</v>
      </c>
      <c r="AA278" s="172">
        <f>IF(Z278="X",15,0)</f>
        <v>15</v>
      </c>
      <c r="AB278" s="259"/>
      <c r="AC278" s="161"/>
      <c r="AD278" s="642" t="s">
        <v>484</v>
      </c>
      <c r="AE278" s="644" t="s">
        <v>492</v>
      </c>
      <c r="AF278" s="148" t="s">
        <v>460</v>
      </c>
      <c r="AG278" s="136" t="s">
        <v>509</v>
      </c>
      <c r="AH278" s="172">
        <f>IF(AG278="X",15,0)</f>
        <v>15</v>
      </c>
      <c r="AI278" s="259"/>
      <c r="AJ278" s="161"/>
      <c r="AK278" s="642" t="s">
        <v>484</v>
      </c>
      <c r="AL278" s="644" t="s">
        <v>492</v>
      </c>
      <c r="AM278" s="148" t="s">
        <v>460</v>
      </c>
      <c r="AN278" s="136"/>
      <c r="AO278" s="172">
        <f>IF(AN278="X",15,0)</f>
        <v>0</v>
      </c>
      <c r="AP278" s="259"/>
    </row>
    <row r="279" spans="1:42" ht="45" hidden="1" customHeight="1" outlineLevel="1" thickBot="1" x14ac:dyDescent="0.25">
      <c r="A279" s="161"/>
      <c r="B279" s="643"/>
      <c r="C279" s="645"/>
      <c r="D279" s="149" t="s">
        <v>461</v>
      </c>
      <c r="E279" s="137"/>
      <c r="F279" s="172"/>
      <c r="G279" s="259"/>
      <c r="H279" s="161"/>
      <c r="I279" s="643"/>
      <c r="J279" s="645"/>
      <c r="K279" s="149" t="s">
        <v>461</v>
      </c>
      <c r="L279" s="137"/>
      <c r="M279" s="172"/>
      <c r="N279" s="259"/>
      <c r="O279" s="161"/>
      <c r="P279" s="643"/>
      <c r="Q279" s="645"/>
      <c r="R279" s="149" t="s">
        <v>461</v>
      </c>
      <c r="S279" s="137"/>
      <c r="T279" s="172"/>
      <c r="U279" s="259"/>
      <c r="V279" s="161"/>
      <c r="W279" s="643"/>
      <c r="X279" s="645"/>
      <c r="Y279" s="149" t="s">
        <v>461</v>
      </c>
      <c r="Z279" s="137"/>
      <c r="AA279" s="172"/>
      <c r="AB279" s="259"/>
      <c r="AC279" s="161"/>
      <c r="AD279" s="643"/>
      <c r="AE279" s="645"/>
      <c r="AF279" s="149" t="s">
        <v>461</v>
      </c>
      <c r="AG279" s="137"/>
      <c r="AH279" s="172"/>
      <c r="AI279" s="259"/>
      <c r="AJ279" s="161"/>
      <c r="AK279" s="643"/>
      <c r="AL279" s="645"/>
      <c r="AM279" s="149" t="s">
        <v>461</v>
      </c>
      <c r="AN279" s="137"/>
      <c r="AO279" s="172"/>
      <c r="AP279" s="259"/>
    </row>
    <row r="280" spans="1:42" ht="35.25" hidden="1" customHeight="1" outlineLevel="1" x14ac:dyDescent="0.2">
      <c r="A280" s="161"/>
      <c r="B280" s="646" t="s">
        <v>485</v>
      </c>
      <c r="C280" s="640" t="s">
        <v>488</v>
      </c>
      <c r="D280" s="153" t="s">
        <v>462</v>
      </c>
      <c r="E280" s="138" t="s">
        <v>509</v>
      </c>
      <c r="F280" s="172">
        <f>IF(E280="X",15,0)</f>
        <v>15</v>
      </c>
      <c r="G280" s="259"/>
      <c r="H280" s="161"/>
      <c r="I280" s="646" t="s">
        <v>485</v>
      </c>
      <c r="J280" s="640" t="s">
        <v>488</v>
      </c>
      <c r="K280" s="153" t="s">
        <v>462</v>
      </c>
      <c r="L280" s="138" t="s">
        <v>509</v>
      </c>
      <c r="M280" s="172">
        <f>IF(L280="X",15,0)</f>
        <v>15</v>
      </c>
      <c r="N280" s="259"/>
      <c r="O280" s="161"/>
      <c r="P280" s="646" t="s">
        <v>485</v>
      </c>
      <c r="Q280" s="640" t="s">
        <v>488</v>
      </c>
      <c r="R280" s="153" t="s">
        <v>462</v>
      </c>
      <c r="S280" s="138" t="s">
        <v>509</v>
      </c>
      <c r="T280" s="172">
        <f>IF(S280="X",15,0)</f>
        <v>15</v>
      </c>
      <c r="U280" s="259"/>
      <c r="V280" s="161"/>
      <c r="W280" s="646" t="s">
        <v>485</v>
      </c>
      <c r="X280" s="640" t="s">
        <v>488</v>
      </c>
      <c r="Y280" s="153" t="s">
        <v>462</v>
      </c>
      <c r="Z280" s="138" t="s">
        <v>509</v>
      </c>
      <c r="AA280" s="172">
        <f>IF(Z280="X",15,0)</f>
        <v>15</v>
      </c>
      <c r="AB280" s="259"/>
      <c r="AC280" s="161"/>
      <c r="AD280" s="646" t="s">
        <v>485</v>
      </c>
      <c r="AE280" s="640" t="s">
        <v>488</v>
      </c>
      <c r="AF280" s="153" t="s">
        <v>462</v>
      </c>
      <c r="AG280" s="138" t="s">
        <v>509</v>
      </c>
      <c r="AH280" s="172">
        <f>IF(AG280="X",15,0)</f>
        <v>15</v>
      </c>
      <c r="AI280" s="259"/>
      <c r="AJ280" s="161"/>
      <c r="AK280" s="646" t="s">
        <v>485</v>
      </c>
      <c r="AL280" s="640" t="s">
        <v>488</v>
      </c>
      <c r="AM280" s="153" t="s">
        <v>462</v>
      </c>
      <c r="AN280" s="138"/>
      <c r="AO280" s="172">
        <f>IF(AN280="X",15,0)</f>
        <v>0</v>
      </c>
      <c r="AP280" s="259"/>
    </row>
    <row r="281" spans="1:42" ht="24" hidden="1" customHeight="1" outlineLevel="1" thickBot="1" x14ac:dyDescent="0.25">
      <c r="A281" s="161"/>
      <c r="B281" s="648"/>
      <c r="C281" s="641"/>
      <c r="D281" s="154" t="s">
        <v>463</v>
      </c>
      <c r="E281" s="139"/>
      <c r="F281" s="172"/>
      <c r="G281" s="259"/>
      <c r="H281" s="161"/>
      <c r="I281" s="648"/>
      <c r="J281" s="641"/>
      <c r="K281" s="154" t="s">
        <v>463</v>
      </c>
      <c r="L281" s="139"/>
      <c r="M281" s="172"/>
      <c r="N281" s="259"/>
      <c r="O281" s="161"/>
      <c r="P281" s="648"/>
      <c r="Q281" s="641"/>
      <c r="R281" s="154" t="s">
        <v>463</v>
      </c>
      <c r="S281" s="139"/>
      <c r="T281" s="172"/>
      <c r="U281" s="259"/>
      <c r="V281" s="161"/>
      <c r="W281" s="648"/>
      <c r="X281" s="641"/>
      <c r="Y281" s="154" t="s">
        <v>463</v>
      </c>
      <c r="Z281" s="139"/>
      <c r="AA281" s="172"/>
      <c r="AB281" s="259"/>
      <c r="AC281" s="161"/>
      <c r="AD281" s="648"/>
      <c r="AE281" s="641"/>
      <c r="AF281" s="154" t="s">
        <v>463</v>
      </c>
      <c r="AG281" s="139"/>
      <c r="AH281" s="172"/>
      <c r="AI281" s="259"/>
      <c r="AJ281" s="161"/>
      <c r="AK281" s="648"/>
      <c r="AL281" s="641"/>
      <c r="AM281" s="154" t="s">
        <v>463</v>
      </c>
      <c r="AN281" s="139"/>
      <c r="AO281" s="172"/>
      <c r="AP281" s="259"/>
    </row>
    <row r="282" spans="1:42" ht="24" hidden="1" customHeight="1" outlineLevel="1" x14ac:dyDescent="0.2">
      <c r="A282" s="161"/>
      <c r="B282" s="642" t="s">
        <v>486</v>
      </c>
      <c r="C282" s="644" t="s">
        <v>489</v>
      </c>
      <c r="D282" s="148" t="s">
        <v>464</v>
      </c>
      <c r="E282" s="136" t="s">
        <v>509</v>
      </c>
      <c r="F282" s="172">
        <f>IF(E282="X",10,0)</f>
        <v>10</v>
      </c>
      <c r="G282" s="259"/>
      <c r="H282" s="161"/>
      <c r="I282" s="642" t="s">
        <v>486</v>
      </c>
      <c r="J282" s="644" t="s">
        <v>489</v>
      </c>
      <c r="K282" s="148" t="s">
        <v>464</v>
      </c>
      <c r="L282" s="136" t="s">
        <v>509</v>
      </c>
      <c r="M282" s="172">
        <f>IF(L282="X",10,0)</f>
        <v>10</v>
      </c>
      <c r="N282" s="259"/>
      <c r="O282" s="161"/>
      <c r="P282" s="642" t="s">
        <v>486</v>
      </c>
      <c r="Q282" s="644" t="s">
        <v>489</v>
      </c>
      <c r="R282" s="148" t="s">
        <v>464</v>
      </c>
      <c r="S282" s="136" t="s">
        <v>509</v>
      </c>
      <c r="T282" s="172">
        <f>IF(S282="X",10,0)</f>
        <v>10</v>
      </c>
      <c r="U282" s="259"/>
      <c r="V282" s="161"/>
      <c r="W282" s="642" t="s">
        <v>486</v>
      </c>
      <c r="X282" s="644" t="s">
        <v>489</v>
      </c>
      <c r="Y282" s="148" t="s">
        <v>464</v>
      </c>
      <c r="Z282" s="136" t="s">
        <v>509</v>
      </c>
      <c r="AA282" s="172">
        <f>IF(Z282="X",10,0)</f>
        <v>10</v>
      </c>
      <c r="AB282" s="259"/>
      <c r="AC282" s="161"/>
      <c r="AD282" s="642" t="s">
        <v>486</v>
      </c>
      <c r="AE282" s="644" t="s">
        <v>489</v>
      </c>
      <c r="AF282" s="148" t="s">
        <v>464</v>
      </c>
      <c r="AG282" s="136" t="s">
        <v>509</v>
      </c>
      <c r="AH282" s="172">
        <f>IF(AG282="X",10,0)</f>
        <v>10</v>
      </c>
      <c r="AI282" s="259"/>
      <c r="AJ282" s="161"/>
      <c r="AK282" s="642" t="s">
        <v>486</v>
      </c>
      <c r="AL282" s="644" t="s">
        <v>489</v>
      </c>
      <c r="AM282" s="148" t="s">
        <v>464</v>
      </c>
      <c r="AN282" s="136"/>
      <c r="AO282" s="172">
        <f>IF(AN282="X",10,0)</f>
        <v>0</v>
      </c>
      <c r="AP282" s="259"/>
    </row>
    <row r="283" spans="1:42" ht="24" hidden="1" customHeight="1" outlineLevel="1" x14ac:dyDescent="0.2">
      <c r="A283" s="161"/>
      <c r="B283" s="655"/>
      <c r="C283" s="656"/>
      <c r="D283" s="155" t="s">
        <v>465</v>
      </c>
      <c r="E283" s="143"/>
      <c r="F283" s="172">
        <f>IF(E283="X",5,0)</f>
        <v>0</v>
      </c>
      <c r="G283" s="259"/>
      <c r="H283" s="161"/>
      <c r="I283" s="655"/>
      <c r="J283" s="656"/>
      <c r="K283" s="155" t="s">
        <v>465</v>
      </c>
      <c r="L283" s="143"/>
      <c r="M283" s="172">
        <f>IF(L283="X",5,0)</f>
        <v>0</v>
      </c>
      <c r="N283" s="259"/>
      <c r="O283" s="161"/>
      <c r="P283" s="655"/>
      <c r="Q283" s="656"/>
      <c r="R283" s="155" t="s">
        <v>465</v>
      </c>
      <c r="S283" s="143"/>
      <c r="T283" s="172">
        <f>IF(S283="X",5,0)</f>
        <v>0</v>
      </c>
      <c r="U283" s="259"/>
      <c r="V283" s="161"/>
      <c r="W283" s="655"/>
      <c r="X283" s="656"/>
      <c r="Y283" s="155" t="s">
        <v>465</v>
      </c>
      <c r="Z283" s="143"/>
      <c r="AA283" s="172">
        <f>IF(Z283="X",5,0)</f>
        <v>0</v>
      </c>
      <c r="AB283" s="259"/>
      <c r="AC283" s="161"/>
      <c r="AD283" s="655"/>
      <c r="AE283" s="656"/>
      <c r="AF283" s="155" t="s">
        <v>465</v>
      </c>
      <c r="AG283" s="143"/>
      <c r="AH283" s="172">
        <f>IF(AG283="X",5,0)</f>
        <v>0</v>
      </c>
      <c r="AI283" s="259"/>
      <c r="AJ283" s="161"/>
      <c r="AK283" s="655"/>
      <c r="AL283" s="656"/>
      <c r="AM283" s="155" t="s">
        <v>465</v>
      </c>
      <c r="AN283" s="143"/>
      <c r="AO283" s="172">
        <f>IF(AN283="X",5,0)</f>
        <v>0</v>
      </c>
      <c r="AP283" s="259"/>
    </row>
    <row r="284" spans="1:42" ht="15.75" hidden="1" customHeight="1" outlineLevel="1" thickBot="1" x14ac:dyDescent="0.25">
      <c r="A284" s="161"/>
      <c r="B284" s="643"/>
      <c r="C284" s="645"/>
      <c r="D284" s="149" t="s">
        <v>466</v>
      </c>
      <c r="E284" s="137"/>
      <c r="F284" s="172"/>
      <c r="G284" s="259"/>
      <c r="H284" s="161"/>
      <c r="I284" s="643"/>
      <c r="J284" s="645"/>
      <c r="K284" s="149" t="s">
        <v>466</v>
      </c>
      <c r="L284" s="137"/>
      <c r="M284" s="172"/>
      <c r="N284" s="259"/>
      <c r="O284" s="161"/>
      <c r="P284" s="643"/>
      <c r="Q284" s="645"/>
      <c r="R284" s="149" t="s">
        <v>466</v>
      </c>
      <c r="S284" s="137"/>
      <c r="T284" s="172"/>
      <c r="U284" s="259"/>
      <c r="V284" s="161"/>
      <c r="W284" s="643"/>
      <c r="X284" s="645"/>
      <c r="Y284" s="149" t="s">
        <v>466</v>
      </c>
      <c r="Z284" s="137"/>
      <c r="AA284" s="172"/>
      <c r="AB284" s="259"/>
      <c r="AC284" s="161"/>
      <c r="AD284" s="643"/>
      <c r="AE284" s="645"/>
      <c r="AF284" s="149" t="s">
        <v>466</v>
      </c>
      <c r="AG284" s="137"/>
      <c r="AH284" s="172"/>
      <c r="AI284" s="259"/>
      <c r="AJ284" s="161"/>
      <c r="AK284" s="643"/>
      <c r="AL284" s="645"/>
      <c r="AM284" s="149" t="s">
        <v>466</v>
      </c>
      <c r="AN284" s="137"/>
      <c r="AO284" s="172"/>
      <c r="AP284" s="259"/>
    </row>
    <row r="285" spans="1:42" ht="19.5" hidden="1" customHeight="1" outlineLevel="1" thickBot="1" x14ac:dyDescent="0.25">
      <c r="A285" s="157"/>
      <c r="B285" s="159"/>
      <c r="C285" s="159"/>
      <c r="D285" s="159"/>
      <c r="E285" s="160"/>
      <c r="F285" s="170"/>
      <c r="G285" s="259"/>
      <c r="H285" s="157"/>
      <c r="I285" s="159"/>
      <c r="J285" s="159"/>
      <c r="K285" s="159"/>
      <c r="L285" s="160"/>
      <c r="M285" s="170"/>
      <c r="N285" s="259"/>
      <c r="O285" s="157"/>
      <c r="P285" s="159"/>
      <c r="Q285" s="159"/>
      <c r="R285" s="159"/>
      <c r="S285" s="160"/>
      <c r="T285" s="170"/>
      <c r="U285" s="259"/>
      <c r="V285" s="157"/>
      <c r="W285" s="159"/>
      <c r="X285" s="159"/>
      <c r="Y285" s="159"/>
      <c r="Z285" s="160"/>
      <c r="AA285" s="170"/>
      <c r="AB285" s="259"/>
      <c r="AC285" s="157"/>
      <c r="AD285" s="159"/>
      <c r="AE285" s="159"/>
      <c r="AF285" s="159"/>
      <c r="AG285" s="160"/>
      <c r="AH285" s="170"/>
      <c r="AI285" s="259"/>
      <c r="AJ285" s="157"/>
      <c r="AK285" s="159"/>
      <c r="AL285" s="159"/>
      <c r="AM285" s="159"/>
      <c r="AN285" s="160"/>
      <c r="AO285" s="170"/>
      <c r="AP285" s="259"/>
    </row>
    <row r="286" spans="1:42" ht="19.5" hidden="1" customHeight="1" outlineLevel="1" thickBot="1" x14ac:dyDescent="0.25">
      <c r="A286" s="161"/>
      <c r="B286" s="657" t="s">
        <v>469</v>
      </c>
      <c r="C286" s="658"/>
      <c r="D286" s="659" t="s">
        <v>471</v>
      </c>
      <c r="E286" s="660"/>
      <c r="F286" s="170"/>
      <c r="G286" s="259"/>
      <c r="H286" s="161"/>
      <c r="I286" s="657" t="s">
        <v>469</v>
      </c>
      <c r="J286" s="658"/>
      <c r="K286" s="659" t="s">
        <v>471</v>
      </c>
      <c r="L286" s="660"/>
      <c r="M286" s="170"/>
      <c r="N286" s="259"/>
      <c r="O286" s="161"/>
      <c r="P286" s="657" t="s">
        <v>469</v>
      </c>
      <c r="Q286" s="658"/>
      <c r="R286" s="659" t="s">
        <v>471</v>
      </c>
      <c r="S286" s="660"/>
      <c r="T286" s="170"/>
      <c r="U286" s="259"/>
      <c r="V286" s="161"/>
      <c r="W286" s="657" t="s">
        <v>469</v>
      </c>
      <c r="X286" s="658"/>
      <c r="Y286" s="659" t="s">
        <v>471</v>
      </c>
      <c r="Z286" s="660"/>
      <c r="AA286" s="170"/>
      <c r="AB286" s="259"/>
      <c r="AC286" s="161"/>
      <c r="AD286" s="657" t="s">
        <v>469</v>
      </c>
      <c r="AE286" s="658"/>
      <c r="AF286" s="659" t="s">
        <v>471</v>
      </c>
      <c r="AG286" s="660"/>
      <c r="AH286" s="170"/>
      <c r="AI286" s="259"/>
      <c r="AJ286" s="161"/>
      <c r="AK286" s="657" t="s">
        <v>469</v>
      </c>
      <c r="AL286" s="658"/>
      <c r="AM286" s="659" t="s">
        <v>471</v>
      </c>
      <c r="AN286" s="660"/>
      <c r="AO286" s="170"/>
      <c r="AP286" s="259"/>
    </row>
    <row r="287" spans="1:42" ht="19.5" hidden="1" customHeight="1" outlineLevel="1" thickBot="1" x14ac:dyDescent="0.25">
      <c r="A287" s="161"/>
      <c r="B287" s="671" t="s">
        <v>470</v>
      </c>
      <c r="C287" s="672"/>
      <c r="D287" s="659" t="s">
        <v>472</v>
      </c>
      <c r="E287" s="660"/>
      <c r="F287" s="170"/>
      <c r="G287" s="259"/>
      <c r="H287" s="161"/>
      <c r="I287" s="671" t="s">
        <v>470</v>
      </c>
      <c r="J287" s="672"/>
      <c r="K287" s="659" t="s">
        <v>472</v>
      </c>
      <c r="L287" s="660"/>
      <c r="M287" s="170"/>
      <c r="N287" s="259"/>
      <c r="O287" s="161"/>
      <c r="P287" s="671" t="s">
        <v>470</v>
      </c>
      <c r="Q287" s="672"/>
      <c r="R287" s="659" t="s">
        <v>472</v>
      </c>
      <c r="S287" s="660"/>
      <c r="T287" s="170"/>
      <c r="U287" s="259"/>
      <c r="V287" s="161"/>
      <c r="W287" s="671" t="s">
        <v>470</v>
      </c>
      <c r="X287" s="672"/>
      <c r="Y287" s="659" t="s">
        <v>472</v>
      </c>
      <c r="Z287" s="660"/>
      <c r="AA287" s="170"/>
      <c r="AB287" s="259"/>
      <c r="AC287" s="161"/>
      <c r="AD287" s="671" t="s">
        <v>470</v>
      </c>
      <c r="AE287" s="672"/>
      <c r="AF287" s="659" t="s">
        <v>472</v>
      </c>
      <c r="AG287" s="660"/>
      <c r="AH287" s="170"/>
      <c r="AI287" s="259"/>
      <c r="AJ287" s="161"/>
      <c r="AK287" s="671" t="s">
        <v>470</v>
      </c>
      <c r="AL287" s="672"/>
      <c r="AM287" s="659" t="s">
        <v>472</v>
      </c>
      <c r="AN287" s="660"/>
      <c r="AO287" s="170"/>
      <c r="AP287" s="259"/>
    </row>
    <row r="288" spans="1:42" ht="32.25" hidden="1" customHeight="1" outlineLevel="1" thickBot="1" x14ac:dyDescent="0.25">
      <c r="A288" s="161"/>
      <c r="B288" s="673" t="s">
        <v>503</v>
      </c>
      <c r="C288" s="674"/>
      <c r="D288" s="659" t="s">
        <v>473</v>
      </c>
      <c r="E288" s="660"/>
      <c r="F288" s="170"/>
      <c r="G288" s="259"/>
      <c r="H288" s="161"/>
      <c r="I288" s="673" t="s">
        <v>503</v>
      </c>
      <c r="J288" s="674"/>
      <c r="K288" s="659" t="s">
        <v>473</v>
      </c>
      <c r="L288" s="660"/>
      <c r="M288" s="170"/>
      <c r="N288" s="259"/>
      <c r="O288" s="161"/>
      <c r="P288" s="673" t="s">
        <v>503</v>
      </c>
      <c r="Q288" s="674"/>
      <c r="R288" s="659" t="s">
        <v>473</v>
      </c>
      <c r="S288" s="660"/>
      <c r="T288" s="170"/>
      <c r="U288" s="259"/>
      <c r="V288" s="161"/>
      <c r="W288" s="673" t="s">
        <v>503</v>
      </c>
      <c r="X288" s="674"/>
      <c r="Y288" s="659" t="s">
        <v>473</v>
      </c>
      <c r="Z288" s="660"/>
      <c r="AA288" s="170"/>
      <c r="AB288" s="259"/>
      <c r="AC288" s="161"/>
      <c r="AD288" s="673" t="s">
        <v>503</v>
      </c>
      <c r="AE288" s="674"/>
      <c r="AF288" s="659" t="s">
        <v>473</v>
      </c>
      <c r="AG288" s="660"/>
      <c r="AH288" s="170"/>
      <c r="AI288" s="259"/>
      <c r="AJ288" s="161"/>
      <c r="AK288" s="673" t="s">
        <v>503</v>
      </c>
      <c r="AL288" s="674"/>
      <c r="AM288" s="659" t="s">
        <v>473</v>
      </c>
      <c r="AN288" s="660"/>
      <c r="AO288" s="170"/>
      <c r="AP288" s="259"/>
    </row>
    <row r="289" spans="1:42" ht="27" hidden="1" customHeight="1" outlineLevel="1" thickBot="1" x14ac:dyDescent="0.25">
      <c r="A289" s="158"/>
      <c r="B289" s="566" t="s">
        <v>506</v>
      </c>
      <c r="C289" s="568"/>
      <c r="D289" s="566">
        <f>SUM(F269:F284)</f>
        <v>100</v>
      </c>
      <c r="E289" s="568"/>
      <c r="F289" s="171"/>
      <c r="G289" s="259"/>
      <c r="H289" s="158"/>
      <c r="I289" s="566" t="s">
        <v>506</v>
      </c>
      <c r="J289" s="568"/>
      <c r="K289" s="566">
        <f>SUM(M269:M284)</f>
        <v>100</v>
      </c>
      <c r="L289" s="568"/>
      <c r="M289" s="171"/>
      <c r="N289" s="259"/>
      <c r="O289" s="158"/>
      <c r="P289" s="566" t="s">
        <v>506</v>
      </c>
      <c r="Q289" s="568"/>
      <c r="R289" s="566">
        <f>SUM(T269:T284)</f>
        <v>100</v>
      </c>
      <c r="S289" s="568"/>
      <c r="T289" s="171"/>
      <c r="U289" s="259"/>
      <c r="V289" s="158"/>
      <c r="W289" s="566" t="s">
        <v>506</v>
      </c>
      <c r="X289" s="568"/>
      <c r="Y289" s="566">
        <f>SUM(AA269:AA284)</f>
        <v>100</v>
      </c>
      <c r="Z289" s="568"/>
      <c r="AA289" s="171"/>
      <c r="AB289" s="259"/>
      <c r="AC289" s="158"/>
      <c r="AD289" s="566" t="s">
        <v>506</v>
      </c>
      <c r="AE289" s="568"/>
      <c r="AF289" s="566">
        <f>SUM(AH269:AH284)</f>
        <v>100</v>
      </c>
      <c r="AG289" s="568"/>
      <c r="AH289" s="171"/>
      <c r="AI289" s="259"/>
      <c r="AJ289" s="158"/>
      <c r="AK289" s="566" t="s">
        <v>506</v>
      </c>
      <c r="AL289" s="568"/>
      <c r="AM289" s="566">
        <f>SUM(AO269:AO284)</f>
        <v>0</v>
      </c>
      <c r="AN289" s="568"/>
      <c r="AO289" s="171"/>
      <c r="AP289" s="259"/>
    </row>
    <row r="290" spans="1:42" ht="23.25" hidden="1" customHeight="1" outlineLevel="1" thickBot="1" x14ac:dyDescent="0.25">
      <c r="A290" s="158"/>
      <c r="B290" s="157"/>
      <c r="C290" s="157"/>
      <c r="D290" s="157"/>
      <c r="E290" s="157"/>
      <c r="F290" s="171"/>
      <c r="G290" s="259"/>
      <c r="H290" s="158"/>
      <c r="I290" s="157"/>
      <c r="J290" s="157"/>
      <c r="K290" s="157"/>
      <c r="L290" s="157"/>
      <c r="M290" s="171"/>
      <c r="N290" s="259"/>
      <c r="O290" s="158"/>
      <c r="P290" s="157"/>
      <c r="Q290" s="157"/>
      <c r="R290" s="157"/>
      <c r="S290" s="157"/>
      <c r="T290" s="171"/>
      <c r="U290" s="259"/>
      <c r="V290" s="158"/>
      <c r="W290" s="157"/>
      <c r="X290" s="157"/>
      <c r="Y290" s="157"/>
      <c r="Z290" s="157"/>
      <c r="AA290" s="171"/>
      <c r="AB290" s="259"/>
      <c r="AC290" s="158"/>
      <c r="AD290" s="157"/>
      <c r="AE290" s="157"/>
      <c r="AF290" s="157"/>
      <c r="AG290" s="157"/>
      <c r="AH290" s="171"/>
      <c r="AI290" s="259"/>
      <c r="AJ290" s="158"/>
      <c r="AK290" s="157"/>
      <c r="AL290" s="157"/>
      <c r="AM290" s="157"/>
      <c r="AN290" s="157"/>
      <c r="AO290" s="171"/>
      <c r="AP290" s="259"/>
    </row>
    <row r="291" spans="1:42" ht="36" hidden="1" customHeight="1" outlineLevel="1" thickBot="1" x14ac:dyDescent="0.25">
      <c r="A291" s="161"/>
      <c r="B291" s="661" t="s">
        <v>493</v>
      </c>
      <c r="C291" s="662"/>
      <c r="D291" s="662"/>
      <c r="E291" s="663"/>
      <c r="F291" s="170"/>
      <c r="G291" s="259"/>
      <c r="H291" s="161"/>
      <c r="I291" s="661" t="s">
        <v>493</v>
      </c>
      <c r="J291" s="662"/>
      <c r="K291" s="662"/>
      <c r="L291" s="663"/>
      <c r="M291" s="170"/>
      <c r="N291" s="259"/>
      <c r="O291" s="161"/>
      <c r="P291" s="661" t="s">
        <v>493</v>
      </c>
      <c r="Q291" s="662"/>
      <c r="R291" s="662"/>
      <c r="S291" s="663"/>
      <c r="T291" s="170"/>
      <c r="U291" s="259"/>
      <c r="V291" s="161"/>
      <c r="W291" s="661" t="s">
        <v>493</v>
      </c>
      <c r="X291" s="662"/>
      <c r="Y291" s="662"/>
      <c r="Z291" s="663"/>
      <c r="AA291" s="170"/>
      <c r="AB291" s="259"/>
      <c r="AC291" s="161"/>
      <c r="AD291" s="661" t="s">
        <v>493</v>
      </c>
      <c r="AE291" s="662"/>
      <c r="AF291" s="662"/>
      <c r="AG291" s="663"/>
      <c r="AH291" s="170"/>
      <c r="AI291" s="259"/>
      <c r="AJ291" s="161"/>
      <c r="AK291" s="661" t="s">
        <v>493</v>
      </c>
      <c r="AL291" s="662"/>
      <c r="AM291" s="662"/>
      <c r="AN291" s="663"/>
      <c r="AO291" s="170"/>
      <c r="AP291" s="259"/>
    </row>
    <row r="292" spans="1:42" s="277" customFormat="1" ht="32.25" hidden="1" outlineLevel="1" thickBot="1" x14ac:dyDescent="0.3">
      <c r="A292" s="274"/>
      <c r="B292" s="261" t="s">
        <v>494</v>
      </c>
      <c r="C292" s="487" t="s">
        <v>495</v>
      </c>
      <c r="D292" s="676"/>
      <c r="E292" s="261" t="s">
        <v>467</v>
      </c>
      <c r="F292" s="275"/>
      <c r="G292" s="276"/>
      <c r="H292" s="274"/>
      <c r="I292" s="261" t="s">
        <v>494</v>
      </c>
      <c r="J292" s="487" t="s">
        <v>495</v>
      </c>
      <c r="K292" s="676"/>
      <c r="L292" s="261" t="s">
        <v>467</v>
      </c>
      <c r="M292" s="275"/>
      <c r="N292" s="276"/>
      <c r="O292" s="274"/>
      <c r="P292" s="261" t="s">
        <v>494</v>
      </c>
      <c r="Q292" s="487" t="s">
        <v>495</v>
      </c>
      <c r="R292" s="676"/>
      <c r="S292" s="261" t="s">
        <v>467</v>
      </c>
      <c r="T292" s="275"/>
      <c r="U292" s="276"/>
      <c r="V292" s="274"/>
      <c r="W292" s="261" t="s">
        <v>494</v>
      </c>
      <c r="X292" s="487" t="s">
        <v>495</v>
      </c>
      <c r="Y292" s="676"/>
      <c r="Z292" s="261" t="s">
        <v>467</v>
      </c>
      <c r="AA292" s="275"/>
      <c r="AB292" s="276"/>
      <c r="AC292" s="274"/>
      <c r="AD292" s="261" t="s">
        <v>494</v>
      </c>
      <c r="AE292" s="487" t="s">
        <v>495</v>
      </c>
      <c r="AF292" s="676"/>
      <c r="AG292" s="261" t="s">
        <v>467</v>
      </c>
      <c r="AH292" s="275"/>
      <c r="AI292" s="276"/>
      <c r="AJ292" s="274"/>
      <c r="AK292" s="261" t="s">
        <v>494</v>
      </c>
      <c r="AL292" s="487" t="s">
        <v>495</v>
      </c>
      <c r="AM292" s="676"/>
      <c r="AN292" s="261" t="s">
        <v>467</v>
      </c>
      <c r="AO292" s="275"/>
      <c r="AP292" s="276"/>
    </row>
    <row r="293" spans="1:42" ht="23.25" hidden="1" customHeight="1" outlineLevel="1" thickBot="1" x14ac:dyDescent="0.25">
      <c r="A293" s="161"/>
      <c r="B293" s="173" t="s">
        <v>469</v>
      </c>
      <c r="C293" s="664" t="s">
        <v>496</v>
      </c>
      <c r="D293" s="665"/>
      <c r="E293" s="164" t="s">
        <v>509</v>
      </c>
      <c r="F293" s="172">
        <f>IF(E293="X",2,"")</f>
        <v>2</v>
      </c>
      <c r="G293" s="259"/>
      <c r="H293" s="161"/>
      <c r="I293" s="173" t="s">
        <v>469</v>
      </c>
      <c r="J293" s="664" t="s">
        <v>496</v>
      </c>
      <c r="K293" s="665"/>
      <c r="L293" s="164" t="s">
        <v>509</v>
      </c>
      <c r="M293" s="172">
        <f>IF(L293="X",2,"")</f>
        <v>2</v>
      </c>
      <c r="N293" s="259"/>
      <c r="O293" s="161"/>
      <c r="P293" s="173" t="s">
        <v>469</v>
      </c>
      <c r="Q293" s="664" t="s">
        <v>496</v>
      </c>
      <c r="R293" s="665"/>
      <c r="S293" s="164" t="s">
        <v>509</v>
      </c>
      <c r="T293" s="172">
        <f>IF(S293="X",2,"")</f>
        <v>2</v>
      </c>
      <c r="U293" s="259"/>
      <c r="V293" s="161"/>
      <c r="W293" s="173" t="s">
        <v>469</v>
      </c>
      <c r="X293" s="664" t="s">
        <v>496</v>
      </c>
      <c r="Y293" s="665"/>
      <c r="Z293" s="164" t="s">
        <v>509</v>
      </c>
      <c r="AA293" s="172">
        <f>IF(Z293="X",2,"")</f>
        <v>2</v>
      </c>
      <c r="AB293" s="259"/>
      <c r="AC293" s="161"/>
      <c r="AD293" s="173" t="s">
        <v>469</v>
      </c>
      <c r="AE293" s="664" t="s">
        <v>496</v>
      </c>
      <c r="AF293" s="665"/>
      <c r="AG293" s="164" t="s">
        <v>509</v>
      </c>
      <c r="AH293" s="172">
        <f>IF(AG293="X",2,"")</f>
        <v>2</v>
      </c>
      <c r="AI293" s="259"/>
      <c r="AJ293" s="161"/>
      <c r="AK293" s="173" t="s">
        <v>469</v>
      </c>
      <c r="AL293" s="664" t="s">
        <v>496</v>
      </c>
      <c r="AM293" s="665"/>
      <c r="AN293" s="164"/>
      <c r="AO293" s="172" t="str">
        <f>IF(AN293="X",2,"")</f>
        <v/>
      </c>
      <c r="AP293" s="259"/>
    </row>
    <row r="294" spans="1:42" ht="23.25" hidden="1" customHeight="1" outlineLevel="1" thickBot="1" x14ac:dyDescent="0.25">
      <c r="A294" s="161"/>
      <c r="B294" s="174" t="s">
        <v>470</v>
      </c>
      <c r="C294" s="664" t="s">
        <v>497</v>
      </c>
      <c r="D294" s="665"/>
      <c r="E294" s="164"/>
      <c r="F294" s="172" t="str">
        <f>IF(E294="X",1,"")</f>
        <v/>
      </c>
      <c r="G294" s="259"/>
      <c r="H294" s="161"/>
      <c r="I294" s="174" t="s">
        <v>470</v>
      </c>
      <c r="J294" s="664" t="s">
        <v>497</v>
      </c>
      <c r="K294" s="665"/>
      <c r="L294" s="164"/>
      <c r="M294" s="172" t="str">
        <f>IF(L294="X",1,"")</f>
        <v/>
      </c>
      <c r="N294" s="259"/>
      <c r="O294" s="161"/>
      <c r="P294" s="174" t="s">
        <v>470</v>
      </c>
      <c r="Q294" s="664" t="s">
        <v>497</v>
      </c>
      <c r="R294" s="665"/>
      <c r="S294" s="164"/>
      <c r="T294" s="172" t="str">
        <f>IF(S294="X",1,"")</f>
        <v/>
      </c>
      <c r="U294" s="259"/>
      <c r="V294" s="161"/>
      <c r="W294" s="174" t="s">
        <v>470</v>
      </c>
      <c r="X294" s="664" t="s">
        <v>497</v>
      </c>
      <c r="Y294" s="665"/>
      <c r="Z294" s="164"/>
      <c r="AA294" s="172" t="str">
        <f>IF(Z294="X",1,"")</f>
        <v/>
      </c>
      <c r="AB294" s="259"/>
      <c r="AC294" s="161"/>
      <c r="AD294" s="174" t="s">
        <v>470</v>
      </c>
      <c r="AE294" s="664" t="s">
        <v>497</v>
      </c>
      <c r="AF294" s="665"/>
      <c r="AG294" s="164"/>
      <c r="AH294" s="172" t="str">
        <f>IF(AG294="X",1,"")</f>
        <v/>
      </c>
      <c r="AI294" s="259"/>
      <c r="AJ294" s="161"/>
      <c r="AK294" s="174" t="s">
        <v>470</v>
      </c>
      <c r="AL294" s="664" t="s">
        <v>497</v>
      </c>
      <c r="AM294" s="665"/>
      <c r="AN294" s="164"/>
      <c r="AO294" s="172" t="str">
        <f>IF(AN294="X",1,"")</f>
        <v/>
      </c>
      <c r="AP294" s="259"/>
    </row>
    <row r="295" spans="1:42" ht="23.25" hidden="1" customHeight="1" outlineLevel="1" thickBot="1" x14ac:dyDescent="0.25">
      <c r="A295" s="158"/>
      <c r="B295" s="175" t="s">
        <v>503</v>
      </c>
      <c r="C295" s="664" t="s">
        <v>498</v>
      </c>
      <c r="D295" s="665"/>
      <c r="E295" s="164"/>
      <c r="F295" s="172" t="str">
        <f>IF(E295="X",0.1,"")</f>
        <v/>
      </c>
      <c r="G295" s="259"/>
      <c r="H295" s="158"/>
      <c r="I295" s="175" t="s">
        <v>503</v>
      </c>
      <c r="J295" s="664" t="s">
        <v>498</v>
      </c>
      <c r="K295" s="665"/>
      <c r="L295" s="164"/>
      <c r="M295" s="172" t="str">
        <f>IF(L295="X",0.1,"")</f>
        <v/>
      </c>
      <c r="N295" s="259"/>
      <c r="O295" s="158"/>
      <c r="P295" s="175" t="s">
        <v>503</v>
      </c>
      <c r="Q295" s="664" t="s">
        <v>498</v>
      </c>
      <c r="R295" s="665"/>
      <c r="S295" s="164"/>
      <c r="T295" s="172" t="str">
        <f>IF(S295="X",0.1,"")</f>
        <v/>
      </c>
      <c r="U295" s="259"/>
      <c r="V295" s="158"/>
      <c r="W295" s="175" t="s">
        <v>503</v>
      </c>
      <c r="X295" s="664" t="s">
        <v>498</v>
      </c>
      <c r="Y295" s="665"/>
      <c r="Z295" s="164"/>
      <c r="AA295" s="172" t="str">
        <f>IF(Z295="X",0.1,"")</f>
        <v/>
      </c>
      <c r="AB295" s="259"/>
      <c r="AC295" s="158"/>
      <c r="AD295" s="175" t="s">
        <v>503</v>
      </c>
      <c r="AE295" s="664" t="s">
        <v>498</v>
      </c>
      <c r="AF295" s="665"/>
      <c r="AG295" s="164"/>
      <c r="AH295" s="172" t="str">
        <f>IF(AG295="X",0.1,"")</f>
        <v/>
      </c>
      <c r="AI295" s="259"/>
      <c r="AJ295" s="158"/>
      <c r="AK295" s="175" t="s">
        <v>503</v>
      </c>
      <c r="AL295" s="664" t="s">
        <v>498</v>
      </c>
      <c r="AM295" s="665"/>
      <c r="AN295" s="164"/>
      <c r="AO295" s="172" t="str">
        <f>IF(AN295="X",0.1,"")</f>
        <v/>
      </c>
      <c r="AP295" s="259"/>
    </row>
    <row r="296" spans="1:42" ht="37.5" hidden="1" customHeight="1" outlineLevel="1" thickBot="1" x14ac:dyDescent="0.25">
      <c r="A296" s="157"/>
      <c r="B296" s="566" t="s">
        <v>505</v>
      </c>
      <c r="C296" s="568"/>
      <c r="D296" s="566" t="str">
        <f>IF(F296=2,"FUERTE",IF(F296=1,"MODERADO",IF(F296=0.1,"DÉBIL","")))</f>
        <v>FUERTE</v>
      </c>
      <c r="E296" s="568"/>
      <c r="F296" s="172">
        <f>SUM(F293:F295)</f>
        <v>2</v>
      </c>
      <c r="G296" s="259"/>
      <c r="H296" s="157"/>
      <c r="I296" s="566" t="s">
        <v>505</v>
      </c>
      <c r="J296" s="568"/>
      <c r="K296" s="566" t="str">
        <f>IF(M296=2,"FUERTE",IF(M296=1,"MODERADO",IF(M296=0.1,"DÉBIL","")))</f>
        <v>FUERTE</v>
      </c>
      <c r="L296" s="568"/>
      <c r="M296" s="172">
        <f>SUM(M293:M295)</f>
        <v>2</v>
      </c>
      <c r="N296" s="259"/>
      <c r="O296" s="157"/>
      <c r="P296" s="566" t="s">
        <v>505</v>
      </c>
      <c r="Q296" s="568"/>
      <c r="R296" s="566" t="str">
        <f>IF(T296=2,"FUERTE",IF(T296=1,"MODERADO",IF(T296=0.1,"DÉBIL","")))</f>
        <v>FUERTE</v>
      </c>
      <c r="S296" s="568"/>
      <c r="T296" s="172">
        <f>SUM(T293:T295)</f>
        <v>2</v>
      </c>
      <c r="U296" s="259"/>
      <c r="V296" s="157"/>
      <c r="W296" s="566" t="s">
        <v>505</v>
      </c>
      <c r="X296" s="568"/>
      <c r="Y296" s="566" t="str">
        <f>IF(AA296=2,"FUERTE",IF(AA296=1,"MODERADO",IF(AA296=0.1,"DÉBIL","")))</f>
        <v>FUERTE</v>
      </c>
      <c r="Z296" s="568"/>
      <c r="AA296" s="172">
        <f>SUM(AA293:AA295)</f>
        <v>2</v>
      </c>
      <c r="AB296" s="259"/>
      <c r="AC296" s="157"/>
      <c r="AD296" s="566" t="s">
        <v>505</v>
      </c>
      <c r="AE296" s="568"/>
      <c r="AF296" s="566" t="str">
        <f>IF(AH296=2,"FUERTE",IF(AH296=1,"MODERADO",IF(AH296=0.1,"DÉBIL","")))</f>
        <v>FUERTE</v>
      </c>
      <c r="AG296" s="568"/>
      <c r="AH296" s="172">
        <f>SUM(AH293:AH295)</f>
        <v>2</v>
      </c>
      <c r="AI296" s="259"/>
      <c r="AJ296" s="157"/>
      <c r="AK296" s="566" t="s">
        <v>505</v>
      </c>
      <c r="AL296" s="568"/>
      <c r="AM296" s="566" t="str">
        <f>IF(AO296=2,"FUERTE",IF(AO296=1,"MODERADO",IF(AO296=0.1,"DÉBIL","")))</f>
        <v/>
      </c>
      <c r="AN296" s="568"/>
      <c r="AO296" s="172">
        <f>SUM(AO293:AO295)</f>
        <v>0</v>
      </c>
      <c r="AP296" s="259"/>
    </row>
    <row r="297" spans="1:42" ht="15.75" hidden="1" outlineLevel="1" thickBot="1" x14ac:dyDescent="0.25">
      <c r="A297" s="158"/>
      <c r="B297" s="165"/>
      <c r="C297" s="165"/>
      <c r="D297" s="165"/>
      <c r="E297" s="165"/>
      <c r="F297" s="171"/>
      <c r="G297" s="259"/>
      <c r="H297" s="158"/>
      <c r="I297" s="165"/>
      <c r="J297" s="165"/>
      <c r="K297" s="165"/>
      <c r="L297" s="165"/>
      <c r="M297" s="171"/>
      <c r="N297" s="259"/>
      <c r="O297" s="158"/>
      <c r="P297" s="165"/>
      <c r="Q297" s="165"/>
      <c r="R297" s="165"/>
      <c r="S297" s="165"/>
      <c r="T297" s="171"/>
      <c r="U297" s="259"/>
      <c r="V297" s="158"/>
      <c r="W297" s="165"/>
      <c r="X297" s="165"/>
      <c r="Y297" s="165"/>
      <c r="Z297" s="165"/>
      <c r="AA297" s="171"/>
      <c r="AB297" s="259"/>
      <c r="AC297" s="158"/>
      <c r="AD297" s="165"/>
      <c r="AE297" s="165"/>
      <c r="AF297" s="165"/>
      <c r="AG297" s="165"/>
      <c r="AH297" s="171"/>
      <c r="AI297" s="259"/>
      <c r="AJ297" s="158"/>
      <c r="AK297" s="165"/>
      <c r="AL297" s="165"/>
      <c r="AM297" s="165"/>
      <c r="AN297" s="165"/>
      <c r="AO297" s="171"/>
      <c r="AP297" s="259"/>
    </row>
    <row r="298" spans="1:42" ht="24.75" hidden="1" customHeight="1" outlineLevel="1" thickBot="1" x14ac:dyDescent="0.25">
      <c r="A298" s="161"/>
      <c r="B298" s="661" t="s">
        <v>499</v>
      </c>
      <c r="C298" s="662"/>
      <c r="D298" s="662"/>
      <c r="E298" s="663"/>
      <c r="F298" s="170"/>
      <c r="G298" s="259"/>
      <c r="H298" s="161"/>
      <c r="I298" s="661" t="s">
        <v>499</v>
      </c>
      <c r="J298" s="662"/>
      <c r="K298" s="662"/>
      <c r="L298" s="663"/>
      <c r="M298" s="170"/>
      <c r="N298" s="259"/>
      <c r="O298" s="161"/>
      <c r="P298" s="661" t="s">
        <v>499</v>
      </c>
      <c r="Q298" s="662"/>
      <c r="R298" s="662"/>
      <c r="S298" s="663"/>
      <c r="T298" s="170"/>
      <c r="U298" s="259"/>
      <c r="V298" s="161"/>
      <c r="W298" s="661" t="s">
        <v>499</v>
      </c>
      <c r="X298" s="662"/>
      <c r="Y298" s="662"/>
      <c r="Z298" s="663"/>
      <c r="AA298" s="170"/>
      <c r="AB298" s="259"/>
      <c r="AC298" s="161"/>
      <c r="AD298" s="661" t="s">
        <v>499</v>
      </c>
      <c r="AE298" s="662"/>
      <c r="AF298" s="662"/>
      <c r="AG298" s="663"/>
      <c r="AH298" s="170"/>
      <c r="AI298" s="259"/>
      <c r="AJ298" s="161"/>
      <c r="AK298" s="661" t="s">
        <v>499</v>
      </c>
      <c r="AL298" s="662"/>
      <c r="AM298" s="662"/>
      <c r="AN298" s="663"/>
      <c r="AO298" s="170"/>
      <c r="AP298" s="259"/>
    </row>
    <row r="299" spans="1:42" ht="75.75" hidden="1" outlineLevel="1" thickBot="1" x14ac:dyDescent="0.25">
      <c r="A299" s="161"/>
      <c r="B299" s="181" t="s">
        <v>500</v>
      </c>
      <c r="C299" s="181" t="s">
        <v>504</v>
      </c>
      <c r="D299" s="181" t="s">
        <v>501</v>
      </c>
      <c r="E299" s="181" t="s">
        <v>502</v>
      </c>
      <c r="F299" s="170"/>
      <c r="G299" s="259"/>
      <c r="H299" s="161"/>
      <c r="I299" s="181" t="s">
        <v>500</v>
      </c>
      <c r="J299" s="181" t="s">
        <v>504</v>
      </c>
      <c r="K299" s="181" t="s">
        <v>501</v>
      </c>
      <c r="L299" s="181" t="s">
        <v>502</v>
      </c>
      <c r="M299" s="170"/>
      <c r="N299" s="259"/>
      <c r="O299" s="161"/>
      <c r="P299" s="181" t="s">
        <v>500</v>
      </c>
      <c r="Q299" s="181" t="s">
        <v>504</v>
      </c>
      <c r="R299" s="181" t="s">
        <v>501</v>
      </c>
      <c r="S299" s="181" t="s">
        <v>502</v>
      </c>
      <c r="T299" s="170"/>
      <c r="U299" s="259"/>
      <c r="V299" s="161"/>
      <c r="W299" s="181" t="s">
        <v>500</v>
      </c>
      <c r="X299" s="181" t="s">
        <v>504</v>
      </c>
      <c r="Y299" s="181" t="s">
        <v>501</v>
      </c>
      <c r="Z299" s="181" t="s">
        <v>502</v>
      </c>
      <c r="AA299" s="170"/>
      <c r="AB299" s="259"/>
      <c r="AC299" s="161"/>
      <c r="AD299" s="181" t="s">
        <v>500</v>
      </c>
      <c r="AE299" s="181" t="s">
        <v>504</v>
      </c>
      <c r="AF299" s="181" t="s">
        <v>501</v>
      </c>
      <c r="AG299" s="181" t="s">
        <v>502</v>
      </c>
      <c r="AH299" s="170"/>
      <c r="AI299" s="259"/>
      <c r="AJ299" s="161"/>
      <c r="AK299" s="181" t="s">
        <v>500</v>
      </c>
      <c r="AL299" s="181" t="s">
        <v>504</v>
      </c>
      <c r="AM299" s="181" t="s">
        <v>501</v>
      </c>
      <c r="AN299" s="181" t="s">
        <v>502</v>
      </c>
      <c r="AO299" s="170"/>
      <c r="AP299" s="259"/>
    </row>
    <row r="300" spans="1:42" ht="29.25" hidden="1" customHeight="1" outlineLevel="1" thickBot="1" x14ac:dyDescent="0.25">
      <c r="A300" s="161"/>
      <c r="B300" s="164" t="str">
        <f>IF(D289=0,"",IF(D289&lt;=85,"DÉBIL",IF(D289&lt;=95,"MODERADO",IF(D289&lt;=100,"FUERTE"))))</f>
        <v>FUERTE</v>
      </c>
      <c r="C300" s="164" t="str">
        <f>D296</f>
        <v>FUERTE</v>
      </c>
      <c r="D300" s="147" t="str">
        <f>IFERROR(IF(D301=0,"DÉBIL",IF(D301&lt;=50,"MODERADO",IF(D301=100,"FUERTE",""))),"")</f>
        <v>FUERTE</v>
      </c>
      <c r="E300" s="164" t="str">
        <f>IF(D300="FUERTE","NO",IF(D300="MODERADO","SI",IF(D300="DÉBIL","SI","")))</f>
        <v>NO</v>
      </c>
      <c r="F300" s="170"/>
      <c r="G300" s="259"/>
      <c r="H300" s="161"/>
      <c r="I300" s="164" t="str">
        <f>IF(K289=0,"",IF(K289&lt;=85,"DÉBIL",IF(K289&lt;=95,"MODERADO",IF(K289&lt;=100,"FUERTE"))))</f>
        <v>FUERTE</v>
      </c>
      <c r="J300" s="164" t="str">
        <f>K296</f>
        <v>FUERTE</v>
      </c>
      <c r="K300" s="147" t="str">
        <f>IFERROR(IF(K301=0,"DÉBIL",IF(K301&lt;=50,"MODERADO",IF(K301=100,"FUERTE",""))),"")</f>
        <v>FUERTE</v>
      </c>
      <c r="L300" s="164" t="str">
        <f>IF(K300="FUERTE","NO",IF(K300="MODERADO","SI",IF(K300="DÉBIL","SI","")))</f>
        <v>NO</v>
      </c>
      <c r="M300" s="170"/>
      <c r="N300" s="259"/>
      <c r="O300" s="161"/>
      <c r="P300" s="164" t="str">
        <f>IF(R289=0,"",IF(R289&lt;=85,"DÉBIL",IF(R289&lt;=95,"MODERADO",IF(R289&lt;=100,"FUERTE"))))</f>
        <v>FUERTE</v>
      </c>
      <c r="Q300" s="164" t="str">
        <f>R296</f>
        <v>FUERTE</v>
      </c>
      <c r="R300" s="147" t="str">
        <f>IFERROR(IF(R301=0,"DÉBIL",IF(R301&lt;=50,"MODERADO",IF(R301=100,"FUERTE",""))),"")</f>
        <v>FUERTE</v>
      </c>
      <c r="S300" s="164" t="str">
        <f>IF(R300="FUERTE","NO",IF(R300="MODERADO","SI",IF(R300="DÉBIL","SI","")))</f>
        <v>NO</v>
      </c>
      <c r="T300" s="170"/>
      <c r="U300" s="259"/>
      <c r="V300" s="161"/>
      <c r="W300" s="164" t="str">
        <f>IF(Y289=0,"",IF(Y289&lt;=85,"DÉBIL",IF(Y289&lt;=95,"MODERADO",IF(Y289&lt;=100,"FUERTE"))))</f>
        <v>FUERTE</v>
      </c>
      <c r="X300" s="164" t="str">
        <f>Y296</f>
        <v>FUERTE</v>
      </c>
      <c r="Y300" s="147" t="str">
        <f>IFERROR(IF(Y301=0,"DÉBIL",IF(Y301&lt;=50,"MODERADO",IF(Y301=100,"FUERTE",""))),"")</f>
        <v>FUERTE</v>
      </c>
      <c r="Z300" s="164" t="str">
        <f>IF(Y300="FUERTE","NO",IF(Y300="MODERADO","SI",IF(Y300="DÉBIL","SI","")))</f>
        <v>NO</v>
      </c>
      <c r="AA300" s="170"/>
      <c r="AB300" s="259"/>
      <c r="AC300" s="161"/>
      <c r="AD300" s="164" t="str">
        <f>IF(AF289=0,"",IF(AF289&lt;=85,"DÉBIL",IF(AF289&lt;=95,"MODERADO",IF(AF289&lt;=100,"FUERTE"))))</f>
        <v>FUERTE</v>
      </c>
      <c r="AE300" s="164" t="str">
        <f>AF296</f>
        <v>FUERTE</v>
      </c>
      <c r="AF300" s="147" t="str">
        <f>IFERROR(IF(AF301=0,"DÉBIL",IF(AF301&lt;=50,"MODERADO",IF(AF301=100,"FUERTE",""))),"")</f>
        <v>FUERTE</v>
      </c>
      <c r="AG300" s="164" t="str">
        <f>IF(AF300="FUERTE","NO",IF(AF300="MODERADO","SI",IF(AF300="DÉBIL","SI","")))</f>
        <v>NO</v>
      </c>
      <c r="AH300" s="170"/>
      <c r="AI300" s="259"/>
      <c r="AJ300" s="161"/>
      <c r="AK300" s="164" t="str">
        <f>IF(AM289=0,"",IF(AM289&lt;=85,"DÉBIL",IF(AM289&lt;=95,"MODERADO",IF(AM289&lt;=100,"FUERTE"))))</f>
        <v/>
      </c>
      <c r="AL300" s="164" t="str">
        <f>AM296</f>
        <v/>
      </c>
      <c r="AM300" s="147" t="str">
        <f>IFERROR(IF(AM301=0,"DÉBIL",IF(AM301&lt;=50,"MODERADO",IF(AM301=100,"FUERTE",""))),"")</f>
        <v/>
      </c>
      <c r="AN300" s="164" t="str">
        <f>IF(AM300="FUERTE","NO",IF(AM300="MODERADO","SI",IF(AM300="DÉBIL","SI","")))</f>
        <v/>
      </c>
      <c r="AO300" s="170"/>
      <c r="AP300" s="259"/>
    </row>
    <row r="301" spans="1:42" ht="7.5" hidden="1" customHeight="1" outlineLevel="1" x14ac:dyDescent="0.2">
      <c r="A301" s="161"/>
      <c r="B301" s="254">
        <f>IF(B300="FUERTE",50,IF(B300="MODERADO",25,IF(B300="DÉBIL",0,"")))</f>
        <v>50</v>
      </c>
      <c r="C301" s="254">
        <f>IF(C300="FUERTE",2,IF(C300="MODERADO",1,IF(C300="DÉBIL",0,"")))</f>
        <v>2</v>
      </c>
      <c r="D301" s="254">
        <f>+C301*B301</f>
        <v>100</v>
      </c>
      <c r="E301" s="254"/>
      <c r="F301" s="170"/>
      <c r="G301" s="259"/>
      <c r="H301" s="161"/>
      <c r="I301" s="254">
        <f>IF(I300="FUERTE",50,IF(I300="MODERADO",25,IF(I300="DÉBIL",0,"")))</f>
        <v>50</v>
      </c>
      <c r="J301" s="254">
        <f>IF(J300="FUERTE",2,IF(J300="MODERADO",1,IF(J300="DÉBIL",0,"")))</f>
        <v>2</v>
      </c>
      <c r="K301" s="254">
        <f>+J301*I301</f>
        <v>100</v>
      </c>
      <c r="L301" s="254"/>
      <c r="M301" s="170"/>
      <c r="N301" s="259"/>
      <c r="O301" s="161"/>
      <c r="P301" s="254">
        <f>IF(P300="FUERTE",50,IF(P300="MODERADO",25,IF(P300="DÉBIL",0,"")))</f>
        <v>50</v>
      </c>
      <c r="Q301" s="254">
        <f>IF(Q300="FUERTE",2,IF(Q300="MODERADO",1,IF(Q300="DÉBIL",0,"")))</f>
        <v>2</v>
      </c>
      <c r="R301" s="254">
        <f>+Q301*P301</f>
        <v>100</v>
      </c>
      <c r="S301" s="254"/>
      <c r="T301" s="170"/>
      <c r="U301" s="259"/>
      <c r="V301" s="161"/>
      <c r="W301" s="254">
        <f>IF(W300="FUERTE",50,IF(W300="MODERADO",25,IF(W300="DÉBIL",0,"")))</f>
        <v>50</v>
      </c>
      <c r="X301" s="254">
        <f>IF(X300="FUERTE",2,IF(X300="MODERADO",1,IF(X300="DÉBIL",0,"")))</f>
        <v>2</v>
      </c>
      <c r="Y301" s="254">
        <f>+X301*W301</f>
        <v>100</v>
      </c>
      <c r="Z301" s="254"/>
      <c r="AA301" s="170"/>
      <c r="AB301" s="259"/>
      <c r="AC301" s="161"/>
      <c r="AD301" s="254">
        <f>IF(AD300="FUERTE",50,IF(AD300="MODERADO",25,IF(AD300="DÉBIL",0,"")))</f>
        <v>50</v>
      </c>
      <c r="AE301" s="254">
        <f>IF(AE300="FUERTE",2,IF(AE300="MODERADO",1,IF(AE300="DÉBIL",0,"")))</f>
        <v>2</v>
      </c>
      <c r="AF301" s="254">
        <f>+AE301*AD301</f>
        <v>100</v>
      </c>
      <c r="AG301" s="254"/>
      <c r="AH301" s="170"/>
      <c r="AI301" s="259"/>
      <c r="AJ301" s="161"/>
      <c r="AK301" s="254" t="str">
        <f>IF(AK300="FUERTE",50,IF(AK300="MODERADO",25,IF(AK300="DÉBIL",0,"")))</f>
        <v/>
      </c>
      <c r="AL301" s="254" t="str">
        <f>IF(AL300="FUERTE",2,IF(AL300="MODERADO",1,IF(AL300="DÉBIL",0,"")))</f>
        <v/>
      </c>
      <c r="AM301" s="254" t="e">
        <f>+AL301*AK301</f>
        <v>#VALUE!</v>
      </c>
      <c r="AN301" s="254"/>
      <c r="AO301" s="170"/>
      <c r="AP301" s="259"/>
    </row>
    <row r="302" spans="1:42" ht="20.25" collapsed="1" x14ac:dyDescent="0.3">
      <c r="A302" s="626" t="s">
        <v>442</v>
      </c>
      <c r="B302" s="627"/>
      <c r="C302" s="627"/>
      <c r="D302" s="627"/>
      <c r="E302" s="627"/>
      <c r="F302" s="628"/>
      <c r="G302" s="258"/>
      <c r="H302" s="626" t="s">
        <v>442</v>
      </c>
      <c r="I302" s="627"/>
      <c r="J302" s="627"/>
      <c r="K302" s="627"/>
      <c r="L302" s="627"/>
      <c r="M302" s="628"/>
      <c r="N302" s="258"/>
      <c r="O302" s="626" t="s">
        <v>442</v>
      </c>
      <c r="P302" s="627"/>
      <c r="Q302" s="627"/>
      <c r="R302" s="627"/>
      <c r="S302" s="627"/>
      <c r="T302" s="628"/>
      <c r="U302" s="258"/>
      <c r="V302" s="626" t="s">
        <v>442</v>
      </c>
      <c r="W302" s="627"/>
      <c r="X302" s="627"/>
      <c r="Y302" s="627"/>
      <c r="Z302" s="627"/>
      <c r="AA302" s="628"/>
      <c r="AB302" s="258"/>
      <c r="AC302" s="626" t="s">
        <v>442</v>
      </c>
      <c r="AD302" s="627"/>
      <c r="AE302" s="627"/>
      <c r="AF302" s="627"/>
      <c r="AG302" s="627"/>
      <c r="AH302" s="628"/>
      <c r="AI302" s="258"/>
      <c r="AJ302" s="626" t="s">
        <v>442</v>
      </c>
      <c r="AK302" s="627"/>
      <c r="AL302" s="627"/>
      <c r="AM302" s="627"/>
      <c r="AN302" s="627"/>
      <c r="AO302" s="628"/>
      <c r="AP302" s="258"/>
    </row>
    <row r="303" spans="1:42" ht="15.75" outlineLevel="1" thickBot="1" x14ac:dyDescent="0.25">
      <c r="A303" s="158"/>
      <c r="B303" s="156"/>
      <c r="C303" s="156"/>
      <c r="D303" s="156"/>
      <c r="E303" s="156"/>
      <c r="F303" s="171"/>
      <c r="G303" s="259"/>
      <c r="H303" s="158"/>
      <c r="I303" s="156"/>
      <c r="J303" s="156"/>
      <c r="K303" s="156"/>
      <c r="L303" s="156"/>
      <c r="M303" s="171"/>
      <c r="N303" s="259"/>
      <c r="O303" s="158"/>
      <c r="P303" s="156"/>
      <c r="Q303" s="156"/>
      <c r="R303" s="156"/>
      <c r="S303" s="156"/>
      <c r="T303" s="171"/>
      <c r="U303" s="259"/>
      <c r="V303" s="158"/>
      <c r="W303" s="156"/>
      <c r="X303" s="156"/>
      <c r="Y303" s="156"/>
      <c r="Z303" s="156"/>
      <c r="AA303" s="171"/>
      <c r="AB303" s="259"/>
      <c r="AC303" s="158"/>
      <c r="AD303" s="156"/>
      <c r="AE303" s="156"/>
      <c r="AF303" s="156"/>
      <c r="AG303" s="156"/>
      <c r="AH303" s="171"/>
      <c r="AI303" s="259"/>
      <c r="AJ303" s="158"/>
      <c r="AK303" s="156"/>
      <c r="AL303" s="156"/>
      <c r="AM303" s="156"/>
      <c r="AN303" s="156"/>
      <c r="AO303" s="171"/>
      <c r="AP303" s="259"/>
    </row>
    <row r="304" spans="1:42" ht="42" customHeight="1" outlineLevel="1" thickBot="1" x14ac:dyDescent="0.25">
      <c r="A304" s="161"/>
      <c r="B304" s="176" t="s">
        <v>442</v>
      </c>
      <c r="C304" s="607" t="str">
        <f>'MRC CONTRATACIÓN - COVID19'!$D39</f>
        <v>Posibilidad de contratar con terceros tomando ventajas en beneficio propio o de terceros a través de la especulación con los precios de insumos o bienes requeridos.</v>
      </c>
      <c r="D304" s="608"/>
      <c r="E304" s="609"/>
      <c r="F304" s="170"/>
      <c r="G304" s="259"/>
      <c r="H304" s="161"/>
      <c r="I304" s="176" t="s">
        <v>442</v>
      </c>
      <c r="J304" s="607" t="str">
        <f>$C304</f>
        <v>Posibilidad de contratar con terceros tomando ventajas en beneficio propio o de terceros a través de la especulación con los precios de insumos o bienes requeridos.</v>
      </c>
      <c r="K304" s="608"/>
      <c r="L304" s="609"/>
      <c r="M304" s="170"/>
      <c r="N304" s="259"/>
      <c r="O304" s="161"/>
      <c r="P304" s="176" t="s">
        <v>442</v>
      </c>
      <c r="Q304" s="607" t="str">
        <f>$C304</f>
        <v>Posibilidad de contratar con terceros tomando ventajas en beneficio propio o de terceros a través de la especulación con los precios de insumos o bienes requeridos.</v>
      </c>
      <c r="R304" s="608"/>
      <c r="S304" s="609"/>
      <c r="T304" s="170"/>
      <c r="U304" s="259"/>
      <c r="V304" s="161"/>
      <c r="W304" s="176" t="s">
        <v>442</v>
      </c>
      <c r="X304" s="607" t="str">
        <f>$C304</f>
        <v>Posibilidad de contratar con terceros tomando ventajas en beneficio propio o de terceros a través de la especulación con los precios de insumos o bienes requeridos.</v>
      </c>
      <c r="Y304" s="608"/>
      <c r="Z304" s="609"/>
      <c r="AA304" s="170"/>
      <c r="AB304" s="259"/>
      <c r="AC304" s="161"/>
      <c r="AD304" s="176" t="s">
        <v>442</v>
      </c>
      <c r="AE304" s="607" t="str">
        <f>$C304</f>
        <v>Posibilidad de contratar con terceros tomando ventajas en beneficio propio o de terceros a través de la especulación con los precios de insumos o bienes requeridos.</v>
      </c>
      <c r="AF304" s="608"/>
      <c r="AG304" s="609"/>
      <c r="AH304" s="170"/>
      <c r="AI304" s="259"/>
      <c r="AJ304" s="161"/>
      <c r="AK304" s="176" t="s">
        <v>442</v>
      </c>
      <c r="AL304" s="607" t="str">
        <f>$C304</f>
        <v>Posibilidad de contratar con terceros tomando ventajas en beneficio propio o de terceros a través de la especulación con los precios de insumos o bienes requeridos.</v>
      </c>
      <c r="AM304" s="608"/>
      <c r="AN304" s="609"/>
      <c r="AO304" s="170"/>
      <c r="AP304" s="259"/>
    </row>
    <row r="305" spans="1:42" ht="188.25" customHeight="1" outlineLevel="1" thickBot="1" x14ac:dyDescent="0.25">
      <c r="A305" s="161"/>
      <c r="B305" s="177" t="s">
        <v>479</v>
      </c>
      <c r="C305" s="666" t="str">
        <f>'MRC CONTRATACIÓN - COVID19'!$N39</f>
        <v xml:space="preserve">Para identificar la existencia de ofrecimientos con precios artificialmente bajos se seguirán las directrices establecidas en Colombia Compra Eficiente5. EL profesional del Grupo de Contratación del FNA deberá realizar un análisis comparativo entre la oferta que considera tiene un precio artificialmente bajo, las ofertas de otros proponentes y los valores identificados en el estudio de mercado para el bien o servicio, cuando el FNA determine la existencia de un precio artificialmente bajo, en caso de identificarse diferencias significativas entre los precios se notificará a los proponentes parq eue remtarequerir al proponente para que explique y fundamente las razones que soportan el valor de su oferta. Dicha explicación deberá estar plenamente justificada e ir más allá de meras aseveraciones o afirmaciones. A partir de la explicación presentada, el Comité evaluador (equipo evaluador) decidirá frente a la admisión o rechazo de la oferta presentada. los registros se evidencian en las comunicaciones con los oferentes a través de SECOP II o correos electrónicos. las evaluaciones del equipo evaluador se registran en los informes de evaluación. en subasta se requiere al oferente en subasta </v>
      </c>
      <c r="D305" s="667"/>
      <c r="E305" s="668"/>
      <c r="F305" s="170"/>
      <c r="G305" s="259"/>
      <c r="H305" s="161"/>
      <c r="I305" s="177" t="s">
        <v>564</v>
      </c>
      <c r="J305" s="666" t="str">
        <f>'MRC CONTRATACIÓN - COVID19'!$N40</f>
        <v>Para cada proceso de contratación, el profesional de contratación  realiza un análisis comparativo entre la oferta que considera tiene un precio desbordado frente a las ofertas de otros proponentes y los valores identificados en el estudio de mercado, en caso que el oferente ubicado en el primer orden de elegibilidad en un proceso de selección haya presentado su oferta económica con precios que se este considerando están por ENCIMA del mercado y de los precios de referencia dados por la entidad se detarminan como causal de rechazodel oferente.</v>
      </c>
      <c r="K305" s="667"/>
      <c r="L305" s="668"/>
      <c r="M305" s="170"/>
      <c r="N305" s="259"/>
      <c r="O305" s="161"/>
      <c r="P305" s="177" t="s">
        <v>565</v>
      </c>
      <c r="Q305" s="666" t="str">
        <f>'MRC CONTRATACIÓN - COVID19'!$N41</f>
        <v>En el momento de elaborar el estudio de mercado o análisis económico, para los procesos contractuales con el fin de establecer el precio oficial en los procesos de selección, deberán estar soportados con las cotizaciones o fuentes de información trazables. Cuando se cuente con la información mínima requerida en el proceso contractual conforme al manual de contratación,  se podrá fijar el precio oficial para iniciar el proceso de ofertas en la adquisición del bien o servicio.</v>
      </c>
      <c r="R305" s="667"/>
      <c r="S305" s="668"/>
      <c r="T305" s="170"/>
      <c r="U305" s="259"/>
      <c r="V305" s="161"/>
      <c r="W305" s="177" t="s">
        <v>566</v>
      </c>
      <c r="X305" s="666" t="str">
        <f>'MRC CONTRATACIÓN - COVID19'!$N42</f>
        <v>Todos los responsables de las actuaciones y ejecución de procedimientos contractuales que adelante el Fondo Nacional del Ahorro FNA, tienen la obligación de cumplir los 
principios de transparencia, responsabilidad, igualdad, moralidad, eficacia, celeridad, economía, libre concurrencia, imparcialidad, objetividad, publicidad y los demás señalados en los artículos 209 y 267 de la Constitución Política, las disposiciones civiles y comerciales y lo establecido en el Manual de Contratación vigente del FNA.
Los registros, trazabilidad y actuaciones de los procesos de contratación adelantados se encuentran en la plataforma SECOP II.</v>
      </c>
      <c r="Y305" s="667"/>
      <c r="Z305" s="668"/>
      <c r="AA305" s="170"/>
      <c r="AB305" s="259"/>
      <c r="AC305" s="161"/>
      <c r="AD305" s="177" t="s">
        <v>616</v>
      </c>
      <c r="AE305" s="666" t="str">
        <f>'MRC CONTRATACIÓN - COVID19'!$N43</f>
        <v>Con fines de prevención, anualmente la División de Gestión Humana  realiza campañas de Sensibilización en temas referentes al cumplimiento y practica de  los valores de que rigen el actuar del funcionario público dejando registro de la asistencia. En caso de identificar la inasistencia se reprograma para su asistencia.</v>
      </c>
      <c r="AF305" s="667"/>
      <c r="AG305" s="668"/>
      <c r="AH305" s="170"/>
      <c r="AI305" s="259"/>
      <c r="AJ305" s="161"/>
      <c r="AK305" s="177" t="s">
        <v>617</v>
      </c>
      <c r="AL305" s="666" t="str">
        <f>'MRC CONTRATACIÓN - COVID19'!$N44</f>
        <v>Con el fin de prevenir hechos de fraude o corrupción, El Grupo Gestión Antifraude Anualmente Promueve la campaña Antifraude Anticorrupción en el marco del Plan Anticorrupción y de Atención al Ciudadano; adicionalmente a través de la campaña e-learning se promueve el curso de  la Política Antifraude de obligatorio cumplimiento para todos los colaboradores del FNA; cuando los colaboradores no presentan el curso o no obtienen el puntaje mínimo de aprobación  se abre una segunda convocatoria para que sea realizado, Sopena de sanciones disciplinarias.</v>
      </c>
      <c r="AM305" s="667"/>
      <c r="AN305" s="668"/>
      <c r="AO305" s="170"/>
      <c r="AP305" s="259"/>
    </row>
    <row r="306" spans="1:42" ht="24" customHeight="1" outlineLevel="1" thickBot="1" x14ac:dyDescent="0.25">
      <c r="A306" s="161"/>
      <c r="B306" s="178" t="s">
        <v>618</v>
      </c>
      <c r="C306" s="666" t="s">
        <v>627</v>
      </c>
      <c r="D306" s="667"/>
      <c r="E306" s="668"/>
      <c r="F306" s="170"/>
      <c r="G306" s="259"/>
      <c r="H306" s="161"/>
      <c r="I306" s="178" t="s">
        <v>618</v>
      </c>
      <c r="J306" s="666" t="s">
        <v>627</v>
      </c>
      <c r="K306" s="667"/>
      <c r="L306" s="668"/>
      <c r="M306" s="170"/>
      <c r="N306" s="259"/>
      <c r="O306" s="161"/>
      <c r="P306" s="178" t="s">
        <v>618</v>
      </c>
      <c r="Q306" s="666" t="s">
        <v>627</v>
      </c>
      <c r="R306" s="667"/>
      <c r="S306" s="668"/>
      <c r="T306" s="170"/>
      <c r="U306" s="259"/>
      <c r="V306" s="161"/>
      <c r="W306" s="178" t="s">
        <v>618</v>
      </c>
      <c r="X306" s="666" t="s">
        <v>627</v>
      </c>
      <c r="Y306" s="667"/>
      <c r="Z306" s="668"/>
      <c r="AA306" s="170"/>
      <c r="AB306" s="259"/>
      <c r="AC306" s="161"/>
      <c r="AD306" s="178" t="s">
        <v>618</v>
      </c>
      <c r="AE306" s="666" t="s">
        <v>627</v>
      </c>
      <c r="AF306" s="667"/>
      <c r="AG306" s="668"/>
      <c r="AH306" s="170"/>
      <c r="AI306" s="259"/>
      <c r="AJ306" s="161"/>
      <c r="AK306" s="178" t="s">
        <v>618</v>
      </c>
      <c r="AL306" s="666" t="s">
        <v>627</v>
      </c>
      <c r="AM306" s="667"/>
      <c r="AN306" s="668"/>
      <c r="AO306" s="170"/>
      <c r="AP306" s="259"/>
    </row>
    <row r="307" spans="1:42" ht="27.75" customHeight="1" outlineLevel="1" thickBot="1" x14ac:dyDescent="0.25">
      <c r="A307" s="161"/>
      <c r="B307" s="178" t="s">
        <v>628</v>
      </c>
      <c r="C307" s="666" t="s">
        <v>614</v>
      </c>
      <c r="D307" s="667"/>
      <c r="E307" s="668"/>
      <c r="F307" s="170"/>
      <c r="G307" s="259"/>
      <c r="H307" s="161"/>
      <c r="I307" s="178" t="s">
        <v>628</v>
      </c>
      <c r="J307" s="666" t="s">
        <v>614</v>
      </c>
      <c r="K307" s="667"/>
      <c r="L307" s="668"/>
      <c r="M307" s="666" t="s">
        <v>614</v>
      </c>
      <c r="N307" s="667"/>
      <c r="O307" s="668"/>
      <c r="P307" s="178" t="s">
        <v>628</v>
      </c>
      <c r="Q307" s="666" t="s">
        <v>614</v>
      </c>
      <c r="R307" s="667"/>
      <c r="S307" s="668"/>
      <c r="T307" s="170"/>
      <c r="U307" s="259"/>
      <c r="V307" s="161"/>
      <c r="W307" s="178" t="s">
        <v>628</v>
      </c>
      <c r="X307" s="666" t="s">
        <v>687</v>
      </c>
      <c r="Y307" s="667"/>
      <c r="Z307" s="668"/>
      <c r="AA307" s="170"/>
      <c r="AB307" s="259"/>
      <c r="AC307" s="161"/>
      <c r="AD307" s="178" t="s">
        <v>628</v>
      </c>
      <c r="AE307" s="666" t="s">
        <v>614</v>
      </c>
      <c r="AF307" s="667"/>
      <c r="AG307" s="668"/>
      <c r="AH307" s="170"/>
      <c r="AI307" s="259"/>
      <c r="AJ307" s="161"/>
      <c r="AK307" s="178" t="s">
        <v>628</v>
      </c>
      <c r="AL307" s="666" t="s">
        <v>614</v>
      </c>
      <c r="AM307" s="667"/>
      <c r="AN307" s="668"/>
      <c r="AO307" s="170"/>
      <c r="AP307" s="259"/>
    </row>
    <row r="308" spans="1:42" ht="16.5" outlineLevel="1" thickBot="1" x14ac:dyDescent="0.25">
      <c r="A308" s="161"/>
      <c r="B308" s="179" t="s">
        <v>619</v>
      </c>
      <c r="C308" s="666" t="s">
        <v>602</v>
      </c>
      <c r="D308" s="667"/>
      <c r="E308" s="668"/>
      <c r="F308" s="170"/>
      <c r="G308" s="259"/>
      <c r="H308" s="161"/>
      <c r="I308" s="179" t="s">
        <v>619</v>
      </c>
      <c r="J308" s="666" t="s">
        <v>602</v>
      </c>
      <c r="K308" s="667"/>
      <c r="L308" s="668"/>
      <c r="M308" s="170"/>
      <c r="N308" s="259"/>
      <c r="O308" s="161"/>
      <c r="P308" s="179" t="s">
        <v>619</v>
      </c>
      <c r="Q308" s="666" t="s">
        <v>602</v>
      </c>
      <c r="R308" s="667"/>
      <c r="S308" s="668"/>
      <c r="T308" s="170"/>
      <c r="U308" s="259"/>
      <c r="V308" s="161"/>
      <c r="W308" s="179" t="s">
        <v>619</v>
      </c>
      <c r="X308" s="666" t="s">
        <v>602</v>
      </c>
      <c r="Y308" s="667"/>
      <c r="Z308" s="668"/>
      <c r="AA308" s="170"/>
      <c r="AB308" s="259"/>
      <c r="AC308" s="161"/>
      <c r="AD308" s="179" t="s">
        <v>619</v>
      </c>
      <c r="AE308" s="666" t="s">
        <v>602</v>
      </c>
      <c r="AF308" s="667"/>
      <c r="AG308" s="668"/>
      <c r="AH308" s="170"/>
      <c r="AI308" s="259"/>
      <c r="AJ308" s="161"/>
      <c r="AK308" s="179" t="s">
        <v>619</v>
      </c>
      <c r="AL308" s="666" t="s">
        <v>602</v>
      </c>
      <c r="AM308" s="667"/>
      <c r="AN308" s="668"/>
      <c r="AO308" s="170"/>
      <c r="AP308" s="259"/>
    </row>
    <row r="309" spans="1:42" ht="16.5" customHeight="1" outlineLevel="1" thickBot="1" x14ac:dyDescent="0.25">
      <c r="A309" s="161"/>
      <c r="B309" s="162"/>
      <c r="C309" s="162"/>
      <c r="D309" s="162"/>
      <c r="E309" s="163"/>
      <c r="F309" s="170"/>
      <c r="G309" s="259"/>
      <c r="H309" s="161"/>
      <c r="I309" s="162"/>
      <c r="J309" s="162"/>
      <c r="K309" s="162"/>
      <c r="L309" s="163"/>
      <c r="M309" s="170"/>
      <c r="N309" s="259"/>
      <c r="O309" s="161"/>
      <c r="P309" s="162"/>
      <c r="Q309" s="162"/>
      <c r="R309" s="162"/>
      <c r="S309" s="163"/>
      <c r="T309" s="170"/>
      <c r="U309" s="259"/>
      <c r="V309" s="161"/>
      <c r="W309" s="162"/>
      <c r="X309" s="162"/>
      <c r="Y309" s="162"/>
      <c r="Z309" s="163"/>
      <c r="AA309" s="170"/>
      <c r="AB309" s="259"/>
      <c r="AC309" s="161"/>
      <c r="AD309" s="162"/>
      <c r="AE309" s="162"/>
      <c r="AF309" s="162"/>
      <c r="AG309" s="163"/>
      <c r="AH309" s="170"/>
      <c r="AI309" s="259"/>
      <c r="AJ309" s="161"/>
      <c r="AK309" s="162"/>
      <c r="AL309" s="162"/>
      <c r="AM309" s="162"/>
      <c r="AN309" s="163"/>
      <c r="AO309" s="170"/>
      <c r="AP309" s="259"/>
    </row>
    <row r="310" spans="1:42" ht="16.5" outlineLevel="1" thickBot="1" x14ac:dyDescent="0.25">
      <c r="A310" s="161"/>
      <c r="B310" s="652" t="s">
        <v>468</v>
      </c>
      <c r="C310" s="653"/>
      <c r="D310" s="653"/>
      <c r="E310" s="654"/>
      <c r="F310" s="170"/>
      <c r="G310" s="259"/>
      <c r="H310" s="161"/>
      <c r="I310" s="652" t="s">
        <v>468</v>
      </c>
      <c r="J310" s="653"/>
      <c r="K310" s="653"/>
      <c r="L310" s="654"/>
      <c r="M310" s="170"/>
      <c r="N310" s="259"/>
      <c r="O310" s="161"/>
      <c r="P310" s="652" t="s">
        <v>468</v>
      </c>
      <c r="Q310" s="653"/>
      <c r="R310" s="653"/>
      <c r="S310" s="654"/>
      <c r="T310" s="170"/>
      <c r="U310" s="259"/>
      <c r="V310" s="161"/>
      <c r="W310" s="652" t="s">
        <v>468</v>
      </c>
      <c r="X310" s="653"/>
      <c r="Y310" s="653"/>
      <c r="Z310" s="654"/>
      <c r="AA310" s="170"/>
      <c r="AB310" s="259"/>
      <c r="AC310" s="161"/>
      <c r="AD310" s="652" t="s">
        <v>468</v>
      </c>
      <c r="AE310" s="653"/>
      <c r="AF310" s="653"/>
      <c r="AG310" s="654"/>
      <c r="AH310" s="170"/>
      <c r="AI310" s="259"/>
      <c r="AJ310" s="161"/>
      <c r="AK310" s="652" t="s">
        <v>468</v>
      </c>
      <c r="AL310" s="653"/>
      <c r="AM310" s="653"/>
      <c r="AN310" s="654"/>
      <c r="AO310" s="170"/>
      <c r="AP310" s="259"/>
    </row>
    <row r="311" spans="1:42" ht="40.5" customHeight="1" outlineLevel="1" thickBot="1" x14ac:dyDescent="0.25">
      <c r="A311" s="161"/>
      <c r="B311" s="669" t="s">
        <v>449</v>
      </c>
      <c r="C311" s="670"/>
      <c r="D311" s="263" t="s">
        <v>450</v>
      </c>
      <c r="E311" s="180" t="s">
        <v>467</v>
      </c>
      <c r="F311" s="172"/>
      <c r="G311" s="259"/>
      <c r="H311" s="161"/>
      <c r="I311" s="669" t="s">
        <v>449</v>
      </c>
      <c r="J311" s="670"/>
      <c r="K311" s="263" t="s">
        <v>450</v>
      </c>
      <c r="L311" s="180" t="s">
        <v>467</v>
      </c>
      <c r="M311" s="172"/>
      <c r="N311" s="259"/>
      <c r="O311" s="161"/>
      <c r="P311" s="669" t="s">
        <v>449</v>
      </c>
      <c r="Q311" s="670"/>
      <c r="R311" s="263" t="s">
        <v>450</v>
      </c>
      <c r="S311" s="180" t="s">
        <v>467</v>
      </c>
      <c r="T311" s="172"/>
      <c r="U311" s="259"/>
      <c r="V311" s="161"/>
      <c r="W311" s="669" t="s">
        <v>449</v>
      </c>
      <c r="X311" s="670"/>
      <c r="Y311" s="263" t="s">
        <v>450</v>
      </c>
      <c r="Z311" s="180" t="s">
        <v>467</v>
      </c>
      <c r="AA311" s="172"/>
      <c r="AB311" s="259"/>
      <c r="AC311" s="161"/>
      <c r="AD311" s="669" t="s">
        <v>449</v>
      </c>
      <c r="AE311" s="670"/>
      <c r="AF311" s="263" t="s">
        <v>450</v>
      </c>
      <c r="AG311" s="180" t="s">
        <v>467</v>
      </c>
      <c r="AH311" s="172"/>
      <c r="AI311" s="259"/>
      <c r="AJ311" s="161"/>
      <c r="AK311" s="669" t="s">
        <v>449</v>
      </c>
      <c r="AL311" s="670"/>
      <c r="AM311" s="263" t="s">
        <v>450</v>
      </c>
      <c r="AN311" s="180" t="s">
        <v>467</v>
      </c>
      <c r="AO311" s="172"/>
      <c r="AP311" s="259"/>
    </row>
    <row r="312" spans="1:42" ht="26.25" customHeight="1" outlineLevel="1" x14ac:dyDescent="0.2">
      <c r="A312" s="161"/>
      <c r="B312" s="635" t="s">
        <v>481</v>
      </c>
      <c r="C312" s="638" t="s">
        <v>480</v>
      </c>
      <c r="D312" s="150" t="s">
        <v>451</v>
      </c>
      <c r="E312" s="138" t="s">
        <v>509</v>
      </c>
      <c r="F312" s="172">
        <f>IF(E312="X",15,0)</f>
        <v>15</v>
      </c>
      <c r="G312" s="259"/>
      <c r="H312" s="161"/>
      <c r="I312" s="635" t="s">
        <v>481</v>
      </c>
      <c r="J312" s="638" t="s">
        <v>480</v>
      </c>
      <c r="K312" s="150" t="s">
        <v>451</v>
      </c>
      <c r="L312" s="138" t="s">
        <v>509</v>
      </c>
      <c r="M312" s="172">
        <f>IF(L312="X",15,0)</f>
        <v>15</v>
      </c>
      <c r="N312" s="259"/>
      <c r="O312" s="161"/>
      <c r="P312" s="635" t="s">
        <v>481</v>
      </c>
      <c r="Q312" s="638" t="s">
        <v>480</v>
      </c>
      <c r="R312" s="150" t="s">
        <v>451</v>
      </c>
      <c r="S312" s="138" t="s">
        <v>509</v>
      </c>
      <c r="T312" s="172">
        <f>IF(S312="X",15,0)</f>
        <v>15</v>
      </c>
      <c r="U312" s="259"/>
      <c r="V312" s="161"/>
      <c r="W312" s="635" t="s">
        <v>481</v>
      </c>
      <c r="X312" s="638" t="s">
        <v>480</v>
      </c>
      <c r="Y312" s="150" t="s">
        <v>451</v>
      </c>
      <c r="Z312" s="138" t="s">
        <v>509</v>
      </c>
      <c r="AA312" s="172">
        <f>IF(Z312="X",15,0)</f>
        <v>15</v>
      </c>
      <c r="AB312" s="259"/>
      <c r="AC312" s="161"/>
      <c r="AD312" s="635" t="s">
        <v>481</v>
      </c>
      <c r="AE312" s="638" t="s">
        <v>480</v>
      </c>
      <c r="AF312" s="150" t="s">
        <v>451</v>
      </c>
      <c r="AG312" s="138" t="s">
        <v>509</v>
      </c>
      <c r="AH312" s="172">
        <f>IF(AG312="X",15,0)</f>
        <v>15</v>
      </c>
      <c r="AI312" s="259"/>
      <c r="AJ312" s="161"/>
      <c r="AK312" s="635" t="s">
        <v>481</v>
      </c>
      <c r="AL312" s="638" t="s">
        <v>480</v>
      </c>
      <c r="AM312" s="150" t="s">
        <v>451</v>
      </c>
      <c r="AN312" s="138" t="s">
        <v>509</v>
      </c>
      <c r="AO312" s="172">
        <f>IF(AN312="X",15,0)</f>
        <v>15</v>
      </c>
      <c r="AP312" s="259"/>
    </row>
    <row r="313" spans="1:42" ht="27" customHeight="1" outlineLevel="1" thickBot="1" x14ac:dyDescent="0.25">
      <c r="A313" s="161"/>
      <c r="B313" s="636"/>
      <c r="C313" s="639"/>
      <c r="D313" s="151" t="s">
        <v>452</v>
      </c>
      <c r="E313" s="139"/>
      <c r="F313" s="172"/>
      <c r="G313" s="259"/>
      <c r="H313" s="161"/>
      <c r="I313" s="636"/>
      <c r="J313" s="639"/>
      <c r="K313" s="151" t="s">
        <v>452</v>
      </c>
      <c r="L313" s="139"/>
      <c r="M313" s="172"/>
      <c r="N313" s="259"/>
      <c r="O313" s="161"/>
      <c r="P313" s="636"/>
      <c r="Q313" s="639"/>
      <c r="R313" s="151" t="s">
        <v>452</v>
      </c>
      <c r="S313" s="139"/>
      <c r="T313" s="172"/>
      <c r="U313" s="259"/>
      <c r="V313" s="161"/>
      <c r="W313" s="636"/>
      <c r="X313" s="639"/>
      <c r="Y313" s="151" t="s">
        <v>452</v>
      </c>
      <c r="Z313" s="139"/>
      <c r="AA313" s="172"/>
      <c r="AB313" s="259"/>
      <c r="AC313" s="161"/>
      <c r="AD313" s="636"/>
      <c r="AE313" s="639"/>
      <c r="AF313" s="151" t="s">
        <v>452</v>
      </c>
      <c r="AG313" s="139"/>
      <c r="AH313" s="172"/>
      <c r="AI313" s="259"/>
      <c r="AJ313" s="161"/>
      <c r="AK313" s="636"/>
      <c r="AL313" s="639"/>
      <c r="AM313" s="151" t="s">
        <v>452</v>
      </c>
      <c r="AN313" s="139"/>
      <c r="AO313" s="172"/>
      <c r="AP313" s="259"/>
    </row>
    <row r="314" spans="1:42" ht="27" customHeight="1" outlineLevel="1" x14ac:dyDescent="0.2">
      <c r="A314" s="161"/>
      <c r="B314" s="636"/>
      <c r="C314" s="640" t="s">
        <v>487</v>
      </c>
      <c r="D314" s="150" t="s">
        <v>453</v>
      </c>
      <c r="E314" s="138" t="s">
        <v>509</v>
      </c>
      <c r="F314" s="172">
        <f>IF(E314="X",15,0)</f>
        <v>15</v>
      </c>
      <c r="G314" s="259"/>
      <c r="H314" s="161"/>
      <c r="I314" s="636"/>
      <c r="J314" s="640" t="s">
        <v>487</v>
      </c>
      <c r="K314" s="150" t="s">
        <v>453</v>
      </c>
      <c r="L314" s="138" t="s">
        <v>509</v>
      </c>
      <c r="M314" s="172">
        <f>IF(L314="X",15,0)</f>
        <v>15</v>
      </c>
      <c r="N314" s="259"/>
      <c r="O314" s="161"/>
      <c r="P314" s="636"/>
      <c r="Q314" s="640" t="s">
        <v>487</v>
      </c>
      <c r="R314" s="150" t="s">
        <v>453</v>
      </c>
      <c r="S314" s="138" t="s">
        <v>509</v>
      </c>
      <c r="T314" s="172">
        <f>IF(S314="X",15,0)</f>
        <v>15</v>
      </c>
      <c r="U314" s="259"/>
      <c r="V314" s="161"/>
      <c r="W314" s="636"/>
      <c r="X314" s="640" t="s">
        <v>487</v>
      </c>
      <c r="Y314" s="150" t="s">
        <v>453</v>
      </c>
      <c r="Z314" s="138" t="s">
        <v>509</v>
      </c>
      <c r="AA314" s="172">
        <f>IF(Z314="X",15,0)</f>
        <v>15</v>
      </c>
      <c r="AB314" s="259"/>
      <c r="AC314" s="161"/>
      <c r="AD314" s="636"/>
      <c r="AE314" s="640" t="s">
        <v>487</v>
      </c>
      <c r="AF314" s="150" t="s">
        <v>453</v>
      </c>
      <c r="AG314" s="138" t="s">
        <v>509</v>
      </c>
      <c r="AH314" s="172">
        <f>IF(AG314="X",15,0)</f>
        <v>15</v>
      </c>
      <c r="AI314" s="259"/>
      <c r="AJ314" s="161"/>
      <c r="AK314" s="636"/>
      <c r="AL314" s="640" t="s">
        <v>487</v>
      </c>
      <c r="AM314" s="150" t="s">
        <v>453</v>
      </c>
      <c r="AN314" s="138" t="s">
        <v>509</v>
      </c>
      <c r="AO314" s="172">
        <f>IF(AN314="X",15,0)</f>
        <v>15</v>
      </c>
      <c r="AP314" s="259"/>
    </row>
    <row r="315" spans="1:42" ht="38.25" customHeight="1" outlineLevel="1" thickBot="1" x14ac:dyDescent="0.25">
      <c r="A315" s="161"/>
      <c r="B315" s="637"/>
      <c r="C315" s="641"/>
      <c r="D315" s="151" t="s">
        <v>454</v>
      </c>
      <c r="E315" s="139"/>
      <c r="F315" s="172"/>
      <c r="G315" s="259"/>
      <c r="H315" s="161"/>
      <c r="I315" s="637"/>
      <c r="J315" s="641"/>
      <c r="K315" s="151" t="s">
        <v>454</v>
      </c>
      <c r="L315" s="139"/>
      <c r="M315" s="172"/>
      <c r="N315" s="259"/>
      <c r="O315" s="161"/>
      <c r="P315" s="637"/>
      <c r="Q315" s="641"/>
      <c r="R315" s="151" t="s">
        <v>454</v>
      </c>
      <c r="S315" s="139"/>
      <c r="T315" s="172"/>
      <c r="U315" s="259"/>
      <c r="V315" s="161"/>
      <c r="W315" s="637"/>
      <c r="X315" s="641"/>
      <c r="Y315" s="151" t="s">
        <v>454</v>
      </c>
      <c r="Z315" s="139"/>
      <c r="AA315" s="172"/>
      <c r="AB315" s="259"/>
      <c r="AC315" s="161"/>
      <c r="AD315" s="637"/>
      <c r="AE315" s="641"/>
      <c r="AF315" s="151" t="s">
        <v>454</v>
      </c>
      <c r="AG315" s="139"/>
      <c r="AH315" s="172"/>
      <c r="AI315" s="259"/>
      <c r="AJ315" s="161"/>
      <c r="AK315" s="637"/>
      <c r="AL315" s="641"/>
      <c r="AM315" s="151" t="s">
        <v>454</v>
      </c>
      <c r="AN315" s="139"/>
      <c r="AO315" s="172"/>
      <c r="AP315" s="259"/>
    </row>
    <row r="316" spans="1:42" ht="38.25" customHeight="1" outlineLevel="1" x14ac:dyDescent="0.2">
      <c r="A316" s="161"/>
      <c r="B316" s="642" t="s">
        <v>483</v>
      </c>
      <c r="C316" s="644" t="s">
        <v>490</v>
      </c>
      <c r="D316" s="148" t="s">
        <v>455</v>
      </c>
      <c r="E316" s="136" t="s">
        <v>509</v>
      </c>
      <c r="F316" s="172">
        <f>IF(E316="X",15,0)</f>
        <v>15</v>
      </c>
      <c r="G316" s="259"/>
      <c r="H316" s="161"/>
      <c r="I316" s="642" t="s">
        <v>483</v>
      </c>
      <c r="J316" s="644" t="s">
        <v>490</v>
      </c>
      <c r="K316" s="148" t="s">
        <v>455</v>
      </c>
      <c r="L316" s="136" t="s">
        <v>509</v>
      </c>
      <c r="M316" s="172">
        <f>IF(L316="X",15,0)</f>
        <v>15</v>
      </c>
      <c r="N316" s="259"/>
      <c r="O316" s="161"/>
      <c r="P316" s="642" t="s">
        <v>483</v>
      </c>
      <c r="Q316" s="644" t="s">
        <v>490</v>
      </c>
      <c r="R316" s="148" t="s">
        <v>455</v>
      </c>
      <c r="S316" s="136" t="s">
        <v>509</v>
      </c>
      <c r="T316" s="172">
        <f>IF(S316="X",15,0)</f>
        <v>15</v>
      </c>
      <c r="U316" s="259"/>
      <c r="V316" s="161"/>
      <c r="W316" s="642" t="s">
        <v>483</v>
      </c>
      <c r="X316" s="644" t="s">
        <v>490</v>
      </c>
      <c r="Y316" s="148" t="s">
        <v>455</v>
      </c>
      <c r="Z316" s="136" t="s">
        <v>509</v>
      </c>
      <c r="AA316" s="172">
        <f>IF(Z316="X",15,0)</f>
        <v>15</v>
      </c>
      <c r="AB316" s="259"/>
      <c r="AC316" s="161"/>
      <c r="AD316" s="642" t="s">
        <v>483</v>
      </c>
      <c r="AE316" s="644" t="s">
        <v>490</v>
      </c>
      <c r="AF316" s="148" t="s">
        <v>455</v>
      </c>
      <c r="AG316" s="136" t="s">
        <v>509</v>
      </c>
      <c r="AH316" s="172">
        <f>IF(AG316="X",15,0)</f>
        <v>15</v>
      </c>
      <c r="AI316" s="259"/>
      <c r="AJ316" s="161"/>
      <c r="AK316" s="642" t="s">
        <v>483</v>
      </c>
      <c r="AL316" s="644" t="s">
        <v>490</v>
      </c>
      <c r="AM316" s="148" t="s">
        <v>455</v>
      </c>
      <c r="AN316" s="136" t="s">
        <v>509</v>
      </c>
      <c r="AO316" s="172">
        <f>IF(AN316="X",15,0)</f>
        <v>15</v>
      </c>
      <c r="AP316" s="259"/>
    </row>
    <row r="317" spans="1:42" ht="30.75" customHeight="1" outlineLevel="1" thickBot="1" x14ac:dyDescent="0.25">
      <c r="A317" s="161"/>
      <c r="B317" s="643"/>
      <c r="C317" s="645"/>
      <c r="D317" s="149" t="s">
        <v>456</v>
      </c>
      <c r="E317" s="137"/>
      <c r="F317" s="172"/>
      <c r="G317" s="259"/>
      <c r="H317" s="161"/>
      <c r="I317" s="643"/>
      <c r="J317" s="645"/>
      <c r="K317" s="149" t="s">
        <v>456</v>
      </c>
      <c r="L317" s="137"/>
      <c r="M317" s="172"/>
      <c r="N317" s="259"/>
      <c r="O317" s="161"/>
      <c r="P317" s="643"/>
      <c r="Q317" s="645"/>
      <c r="R317" s="149" t="s">
        <v>456</v>
      </c>
      <c r="S317" s="137"/>
      <c r="T317" s="172"/>
      <c r="U317" s="259"/>
      <c r="V317" s="161"/>
      <c r="W317" s="643"/>
      <c r="X317" s="645"/>
      <c r="Y317" s="149" t="s">
        <v>456</v>
      </c>
      <c r="Z317" s="137"/>
      <c r="AA317" s="172"/>
      <c r="AB317" s="259"/>
      <c r="AC317" s="161"/>
      <c r="AD317" s="643"/>
      <c r="AE317" s="645"/>
      <c r="AF317" s="149" t="s">
        <v>456</v>
      </c>
      <c r="AG317" s="137"/>
      <c r="AH317" s="172"/>
      <c r="AI317" s="259"/>
      <c r="AJ317" s="161"/>
      <c r="AK317" s="643"/>
      <c r="AL317" s="645"/>
      <c r="AM317" s="149" t="s">
        <v>456</v>
      </c>
      <c r="AN317" s="137"/>
      <c r="AO317" s="172"/>
      <c r="AP317" s="259"/>
    </row>
    <row r="318" spans="1:42" ht="30.75" customHeight="1" outlineLevel="1" x14ac:dyDescent="0.2">
      <c r="A318" s="161"/>
      <c r="B318" s="646" t="s">
        <v>482</v>
      </c>
      <c r="C318" s="640" t="s">
        <v>491</v>
      </c>
      <c r="D318" s="150" t="s">
        <v>457</v>
      </c>
      <c r="E318" s="138" t="s">
        <v>509</v>
      </c>
      <c r="F318" s="172">
        <f>IF(E318="X",15,0)</f>
        <v>15</v>
      </c>
      <c r="G318" s="259"/>
      <c r="H318" s="161"/>
      <c r="I318" s="646" t="s">
        <v>482</v>
      </c>
      <c r="J318" s="640" t="s">
        <v>491</v>
      </c>
      <c r="K318" s="150" t="s">
        <v>457</v>
      </c>
      <c r="L318" s="138" t="s">
        <v>509</v>
      </c>
      <c r="M318" s="172">
        <f>IF(L318="X",15,0)</f>
        <v>15</v>
      </c>
      <c r="N318" s="259"/>
      <c r="O318" s="161"/>
      <c r="P318" s="646" t="s">
        <v>482</v>
      </c>
      <c r="Q318" s="640" t="s">
        <v>491</v>
      </c>
      <c r="R318" s="150" t="s">
        <v>457</v>
      </c>
      <c r="S318" s="138" t="s">
        <v>509</v>
      </c>
      <c r="T318" s="172">
        <f>IF(S318="X",15,0)</f>
        <v>15</v>
      </c>
      <c r="U318" s="259"/>
      <c r="V318" s="161"/>
      <c r="W318" s="646" t="s">
        <v>482</v>
      </c>
      <c r="X318" s="640" t="s">
        <v>491</v>
      </c>
      <c r="Y318" s="150" t="s">
        <v>457</v>
      </c>
      <c r="Z318" s="138" t="s">
        <v>509</v>
      </c>
      <c r="AA318" s="172">
        <f>IF(Z318="X",15,0)</f>
        <v>15</v>
      </c>
      <c r="AB318" s="259"/>
      <c r="AC318" s="161"/>
      <c r="AD318" s="646" t="s">
        <v>482</v>
      </c>
      <c r="AE318" s="640" t="s">
        <v>491</v>
      </c>
      <c r="AF318" s="150" t="s">
        <v>457</v>
      </c>
      <c r="AG318" s="138" t="s">
        <v>509</v>
      </c>
      <c r="AH318" s="172">
        <f>IF(AG318="X",15,0)</f>
        <v>15</v>
      </c>
      <c r="AI318" s="259"/>
      <c r="AJ318" s="161"/>
      <c r="AK318" s="646" t="s">
        <v>482</v>
      </c>
      <c r="AL318" s="640" t="s">
        <v>491</v>
      </c>
      <c r="AM318" s="150" t="s">
        <v>457</v>
      </c>
      <c r="AN318" s="138" t="s">
        <v>509</v>
      </c>
      <c r="AO318" s="172">
        <f>IF(AN318="X",15,0)</f>
        <v>15</v>
      </c>
      <c r="AP318" s="259"/>
    </row>
    <row r="319" spans="1:42" ht="30.75" customHeight="1" outlineLevel="1" x14ac:dyDescent="0.2">
      <c r="A319" s="161"/>
      <c r="B319" s="647"/>
      <c r="C319" s="649"/>
      <c r="D319" s="152" t="s">
        <v>458</v>
      </c>
      <c r="E319" s="140"/>
      <c r="F319" s="172">
        <f>IF(E319="X",10,0)</f>
        <v>0</v>
      </c>
      <c r="G319" s="259"/>
      <c r="H319" s="161"/>
      <c r="I319" s="647"/>
      <c r="J319" s="649"/>
      <c r="K319" s="152" t="s">
        <v>458</v>
      </c>
      <c r="L319" s="140"/>
      <c r="M319" s="172">
        <f>IF(L319="X",10,0)</f>
        <v>0</v>
      </c>
      <c r="N319" s="259"/>
      <c r="O319" s="161"/>
      <c r="P319" s="647"/>
      <c r="Q319" s="649"/>
      <c r="R319" s="152" t="s">
        <v>458</v>
      </c>
      <c r="S319" s="140"/>
      <c r="T319" s="172">
        <f>IF(S319="X",10,0)</f>
        <v>0</v>
      </c>
      <c r="U319" s="259"/>
      <c r="V319" s="161"/>
      <c r="W319" s="647"/>
      <c r="X319" s="649"/>
      <c r="Y319" s="152" t="s">
        <v>458</v>
      </c>
      <c r="Z319" s="140"/>
      <c r="AA319" s="172">
        <f>IF(Z319="X",10,0)</f>
        <v>0</v>
      </c>
      <c r="AB319" s="259"/>
      <c r="AC319" s="161"/>
      <c r="AD319" s="647"/>
      <c r="AE319" s="649"/>
      <c r="AF319" s="152" t="s">
        <v>458</v>
      </c>
      <c r="AG319" s="140"/>
      <c r="AH319" s="172">
        <f>IF(AG319="X",10,0)</f>
        <v>0</v>
      </c>
      <c r="AI319" s="259"/>
      <c r="AJ319" s="161"/>
      <c r="AK319" s="647"/>
      <c r="AL319" s="649"/>
      <c r="AM319" s="152" t="s">
        <v>458</v>
      </c>
      <c r="AN319" s="140"/>
      <c r="AO319" s="172">
        <f>IF(AN319="X",10,0)</f>
        <v>0</v>
      </c>
      <c r="AP319" s="259"/>
    </row>
    <row r="320" spans="1:42" ht="33" customHeight="1" outlineLevel="1" thickBot="1" x14ac:dyDescent="0.25">
      <c r="A320" s="161"/>
      <c r="B320" s="648"/>
      <c r="C320" s="641"/>
      <c r="D320" s="151" t="s">
        <v>459</v>
      </c>
      <c r="E320" s="139"/>
      <c r="F320" s="172"/>
      <c r="G320" s="259"/>
      <c r="H320" s="161"/>
      <c r="I320" s="648"/>
      <c r="J320" s="641"/>
      <c r="K320" s="151" t="s">
        <v>459</v>
      </c>
      <c r="L320" s="139"/>
      <c r="M320" s="172"/>
      <c r="N320" s="259"/>
      <c r="O320" s="161"/>
      <c r="P320" s="648"/>
      <c r="Q320" s="641"/>
      <c r="R320" s="151" t="s">
        <v>459</v>
      </c>
      <c r="S320" s="139"/>
      <c r="T320" s="172"/>
      <c r="U320" s="259"/>
      <c r="V320" s="161"/>
      <c r="W320" s="648"/>
      <c r="X320" s="641"/>
      <c r="Y320" s="151" t="s">
        <v>459</v>
      </c>
      <c r="Z320" s="139"/>
      <c r="AA320" s="172"/>
      <c r="AB320" s="259"/>
      <c r="AC320" s="161"/>
      <c r="AD320" s="648"/>
      <c r="AE320" s="641"/>
      <c r="AF320" s="151" t="s">
        <v>459</v>
      </c>
      <c r="AG320" s="139"/>
      <c r="AH320" s="172"/>
      <c r="AI320" s="259"/>
      <c r="AJ320" s="161"/>
      <c r="AK320" s="648"/>
      <c r="AL320" s="641"/>
      <c r="AM320" s="151" t="s">
        <v>459</v>
      </c>
      <c r="AN320" s="139"/>
      <c r="AO320" s="172"/>
      <c r="AP320" s="259"/>
    </row>
    <row r="321" spans="1:42" ht="33" customHeight="1" outlineLevel="1" x14ac:dyDescent="0.2">
      <c r="A321" s="161"/>
      <c r="B321" s="642" t="s">
        <v>484</v>
      </c>
      <c r="C321" s="644" t="s">
        <v>492</v>
      </c>
      <c r="D321" s="148" t="s">
        <v>460</v>
      </c>
      <c r="E321" s="136" t="s">
        <v>509</v>
      </c>
      <c r="F321" s="172">
        <f>IF(E321="X",15,0)</f>
        <v>15</v>
      </c>
      <c r="G321" s="259"/>
      <c r="H321" s="161"/>
      <c r="I321" s="642" t="s">
        <v>484</v>
      </c>
      <c r="J321" s="644" t="s">
        <v>492</v>
      </c>
      <c r="K321" s="148" t="s">
        <v>460</v>
      </c>
      <c r="L321" s="136" t="s">
        <v>509</v>
      </c>
      <c r="M321" s="172">
        <f>IF(L321="X",15,0)</f>
        <v>15</v>
      </c>
      <c r="N321" s="259"/>
      <c r="O321" s="161"/>
      <c r="P321" s="642" t="s">
        <v>484</v>
      </c>
      <c r="Q321" s="644" t="s">
        <v>492</v>
      </c>
      <c r="R321" s="148" t="s">
        <v>460</v>
      </c>
      <c r="S321" s="136" t="s">
        <v>509</v>
      </c>
      <c r="T321" s="172">
        <f>IF(S321="X",15,0)</f>
        <v>15</v>
      </c>
      <c r="U321" s="259"/>
      <c r="V321" s="161"/>
      <c r="W321" s="642" t="s">
        <v>484</v>
      </c>
      <c r="X321" s="644" t="s">
        <v>492</v>
      </c>
      <c r="Y321" s="148" t="s">
        <v>460</v>
      </c>
      <c r="Z321" s="136" t="s">
        <v>509</v>
      </c>
      <c r="AA321" s="172">
        <f>IF(Z321="X",15,0)</f>
        <v>15</v>
      </c>
      <c r="AB321" s="259"/>
      <c r="AC321" s="161"/>
      <c r="AD321" s="642" t="s">
        <v>484</v>
      </c>
      <c r="AE321" s="644" t="s">
        <v>492</v>
      </c>
      <c r="AF321" s="148" t="s">
        <v>460</v>
      </c>
      <c r="AG321" s="136" t="s">
        <v>509</v>
      </c>
      <c r="AH321" s="172">
        <f>IF(AG321="X",15,0)</f>
        <v>15</v>
      </c>
      <c r="AI321" s="259"/>
      <c r="AJ321" s="161"/>
      <c r="AK321" s="642" t="s">
        <v>484</v>
      </c>
      <c r="AL321" s="644" t="s">
        <v>492</v>
      </c>
      <c r="AM321" s="148" t="s">
        <v>460</v>
      </c>
      <c r="AN321" s="136" t="s">
        <v>509</v>
      </c>
      <c r="AO321" s="172">
        <f>IF(AN321="X",15,0)</f>
        <v>15</v>
      </c>
      <c r="AP321" s="259"/>
    </row>
    <row r="322" spans="1:42" ht="45" customHeight="1" outlineLevel="1" thickBot="1" x14ac:dyDescent="0.25">
      <c r="A322" s="161"/>
      <c r="B322" s="643"/>
      <c r="C322" s="645"/>
      <c r="D322" s="149" t="s">
        <v>461</v>
      </c>
      <c r="E322" s="137"/>
      <c r="F322" s="172"/>
      <c r="G322" s="259"/>
      <c r="H322" s="161"/>
      <c r="I322" s="643"/>
      <c r="J322" s="645"/>
      <c r="K322" s="149" t="s">
        <v>461</v>
      </c>
      <c r="L322" s="137"/>
      <c r="M322" s="172"/>
      <c r="N322" s="259"/>
      <c r="O322" s="161"/>
      <c r="P322" s="643"/>
      <c r="Q322" s="645"/>
      <c r="R322" s="149" t="s">
        <v>461</v>
      </c>
      <c r="S322" s="137"/>
      <c r="T322" s="172"/>
      <c r="U322" s="259"/>
      <c r="V322" s="161"/>
      <c r="W322" s="643"/>
      <c r="X322" s="645"/>
      <c r="Y322" s="149" t="s">
        <v>461</v>
      </c>
      <c r="Z322" s="137"/>
      <c r="AA322" s="172"/>
      <c r="AB322" s="259"/>
      <c r="AC322" s="161"/>
      <c r="AD322" s="643"/>
      <c r="AE322" s="645"/>
      <c r="AF322" s="149" t="s">
        <v>461</v>
      </c>
      <c r="AG322" s="137"/>
      <c r="AH322" s="172"/>
      <c r="AI322" s="259"/>
      <c r="AJ322" s="161"/>
      <c r="AK322" s="643"/>
      <c r="AL322" s="645"/>
      <c r="AM322" s="149" t="s">
        <v>461</v>
      </c>
      <c r="AN322" s="137"/>
      <c r="AO322" s="172"/>
      <c r="AP322" s="259"/>
    </row>
    <row r="323" spans="1:42" ht="35.25" customHeight="1" outlineLevel="1" x14ac:dyDescent="0.2">
      <c r="A323" s="161"/>
      <c r="B323" s="646" t="s">
        <v>485</v>
      </c>
      <c r="C323" s="640" t="s">
        <v>488</v>
      </c>
      <c r="D323" s="153" t="s">
        <v>462</v>
      </c>
      <c r="E323" s="138" t="s">
        <v>509</v>
      </c>
      <c r="F323" s="172">
        <f>IF(E323="X",15,0)</f>
        <v>15</v>
      </c>
      <c r="G323" s="259"/>
      <c r="H323" s="161"/>
      <c r="I323" s="646" t="s">
        <v>485</v>
      </c>
      <c r="J323" s="640" t="s">
        <v>488</v>
      </c>
      <c r="K323" s="153" t="s">
        <v>462</v>
      </c>
      <c r="L323" s="138" t="s">
        <v>509</v>
      </c>
      <c r="M323" s="172">
        <f>IF(L323="X",15,0)</f>
        <v>15</v>
      </c>
      <c r="N323" s="259"/>
      <c r="O323" s="161"/>
      <c r="P323" s="646" t="s">
        <v>485</v>
      </c>
      <c r="Q323" s="640" t="s">
        <v>488</v>
      </c>
      <c r="R323" s="153" t="s">
        <v>462</v>
      </c>
      <c r="S323" s="138" t="s">
        <v>509</v>
      </c>
      <c r="T323" s="172">
        <f>IF(S323="X",15,0)</f>
        <v>15</v>
      </c>
      <c r="U323" s="259"/>
      <c r="V323" s="161"/>
      <c r="W323" s="646" t="s">
        <v>485</v>
      </c>
      <c r="X323" s="640" t="s">
        <v>488</v>
      </c>
      <c r="Y323" s="153" t="s">
        <v>462</v>
      </c>
      <c r="Z323" s="138" t="s">
        <v>509</v>
      </c>
      <c r="AA323" s="172">
        <f>IF(Z323="X",15,0)</f>
        <v>15</v>
      </c>
      <c r="AB323" s="259"/>
      <c r="AC323" s="161"/>
      <c r="AD323" s="646" t="s">
        <v>485</v>
      </c>
      <c r="AE323" s="640" t="s">
        <v>488</v>
      </c>
      <c r="AF323" s="153" t="s">
        <v>462</v>
      </c>
      <c r="AG323" s="138" t="s">
        <v>509</v>
      </c>
      <c r="AH323" s="172">
        <f>IF(AG323="X",15,0)</f>
        <v>15</v>
      </c>
      <c r="AI323" s="259"/>
      <c r="AJ323" s="161"/>
      <c r="AK323" s="646" t="s">
        <v>485</v>
      </c>
      <c r="AL323" s="640" t="s">
        <v>488</v>
      </c>
      <c r="AM323" s="153" t="s">
        <v>462</v>
      </c>
      <c r="AN323" s="138" t="s">
        <v>509</v>
      </c>
      <c r="AO323" s="172">
        <f>IF(AN323="X",15,0)</f>
        <v>15</v>
      </c>
      <c r="AP323" s="259"/>
    </row>
    <row r="324" spans="1:42" ht="24" customHeight="1" outlineLevel="1" thickBot="1" x14ac:dyDescent="0.25">
      <c r="A324" s="161"/>
      <c r="B324" s="648"/>
      <c r="C324" s="641"/>
      <c r="D324" s="154" t="s">
        <v>463</v>
      </c>
      <c r="E324" s="139"/>
      <c r="F324" s="172"/>
      <c r="G324" s="259"/>
      <c r="H324" s="161"/>
      <c r="I324" s="648"/>
      <c r="J324" s="641"/>
      <c r="K324" s="154" t="s">
        <v>463</v>
      </c>
      <c r="L324" s="139"/>
      <c r="M324" s="172"/>
      <c r="N324" s="259"/>
      <c r="O324" s="161"/>
      <c r="P324" s="648"/>
      <c r="Q324" s="641"/>
      <c r="R324" s="154" t="s">
        <v>463</v>
      </c>
      <c r="S324" s="139"/>
      <c r="T324" s="172"/>
      <c r="U324" s="259"/>
      <c r="V324" s="161"/>
      <c r="W324" s="648"/>
      <c r="X324" s="641"/>
      <c r="Y324" s="154" t="s">
        <v>463</v>
      </c>
      <c r="Z324" s="139"/>
      <c r="AA324" s="172"/>
      <c r="AB324" s="259"/>
      <c r="AC324" s="161"/>
      <c r="AD324" s="648"/>
      <c r="AE324" s="641"/>
      <c r="AF324" s="154" t="s">
        <v>463</v>
      </c>
      <c r="AG324" s="139"/>
      <c r="AH324" s="172"/>
      <c r="AI324" s="259"/>
      <c r="AJ324" s="161"/>
      <c r="AK324" s="648"/>
      <c r="AL324" s="641"/>
      <c r="AM324" s="154" t="s">
        <v>463</v>
      </c>
      <c r="AN324" s="139"/>
      <c r="AO324" s="172"/>
      <c r="AP324" s="259"/>
    </row>
    <row r="325" spans="1:42" ht="24" customHeight="1" outlineLevel="1" x14ac:dyDescent="0.2">
      <c r="A325" s="161"/>
      <c r="B325" s="642" t="s">
        <v>486</v>
      </c>
      <c r="C325" s="644" t="s">
        <v>489</v>
      </c>
      <c r="D325" s="148" t="s">
        <v>464</v>
      </c>
      <c r="E325" s="136" t="s">
        <v>509</v>
      </c>
      <c r="F325" s="172">
        <f>IF(E325="X",10,0)</f>
        <v>10</v>
      </c>
      <c r="G325" s="259"/>
      <c r="H325" s="161"/>
      <c r="I325" s="642" t="s">
        <v>486</v>
      </c>
      <c r="J325" s="644" t="s">
        <v>489</v>
      </c>
      <c r="K325" s="148" t="s">
        <v>464</v>
      </c>
      <c r="L325" s="136" t="s">
        <v>509</v>
      </c>
      <c r="M325" s="172">
        <f>IF(L325="X",10,0)</f>
        <v>10</v>
      </c>
      <c r="N325" s="259"/>
      <c r="O325" s="161"/>
      <c r="P325" s="642" t="s">
        <v>486</v>
      </c>
      <c r="Q325" s="644" t="s">
        <v>489</v>
      </c>
      <c r="R325" s="148" t="s">
        <v>464</v>
      </c>
      <c r="S325" s="136" t="s">
        <v>509</v>
      </c>
      <c r="T325" s="172">
        <f>IF(S325="X",10,0)</f>
        <v>10</v>
      </c>
      <c r="U325" s="259"/>
      <c r="V325" s="161"/>
      <c r="W325" s="642" t="s">
        <v>486</v>
      </c>
      <c r="X325" s="644" t="s">
        <v>489</v>
      </c>
      <c r="Y325" s="148" t="s">
        <v>464</v>
      </c>
      <c r="Z325" s="136" t="s">
        <v>509</v>
      </c>
      <c r="AA325" s="172">
        <f>IF(Z325="X",10,0)</f>
        <v>10</v>
      </c>
      <c r="AB325" s="259"/>
      <c r="AC325" s="161"/>
      <c r="AD325" s="642" t="s">
        <v>486</v>
      </c>
      <c r="AE325" s="644" t="s">
        <v>489</v>
      </c>
      <c r="AF325" s="148" t="s">
        <v>464</v>
      </c>
      <c r="AG325" s="136" t="s">
        <v>509</v>
      </c>
      <c r="AH325" s="172">
        <f>IF(AG325="X",10,0)</f>
        <v>10</v>
      </c>
      <c r="AI325" s="259"/>
      <c r="AJ325" s="161"/>
      <c r="AK325" s="642" t="s">
        <v>486</v>
      </c>
      <c r="AL325" s="644" t="s">
        <v>489</v>
      </c>
      <c r="AM325" s="148" t="s">
        <v>464</v>
      </c>
      <c r="AN325" s="136" t="s">
        <v>509</v>
      </c>
      <c r="AO325" s="172">
        <f>IF(AN325="X",10,0)</f>
        <v>10</v>
      </c>
      <c r="AP325" s="259"/>
    </row>
    <row r="326" spans="1:42" ht="24" customHeight="1" outlineLevel="1" x14ac:dyDescent="0.2">
      <c r="A326" s="161"/>
      <c r="B326" s="655"/>
      <c r="C326" s="656"/>
      <c r="D326" s="155" t="s">
        <v>465</v>
      </c>
      <c r="E326" s="143"/>
      <c r="F326" s="172">
        <f>IF(E326="X",5,0)</f>
        <v>0</v>
      </c>
      <c r="G326" s="259"/>
      <c r="H326" s="161"/>
      <c r="I326" s="655"/>
      <c r="J326" s="656"/>
      <c r="K326" s="155" t="s">
        <v>465</v>
      </c>
      <c r="L326" s="143"/>
      <c r="M326" s="172">
        <f>IF(L326="X",5,0)</f>
        <v>0</v>
      </c>
      <c r="N326" s="259"/>
      <c r="O326" s="161"/>
      <c r="P326" s="655"/>
      <c r="Q326" s="656"/>
      <c r="R326" s="155" t="s">
        <v>465</v>
      </c>
      <c r="S326" s="143"/>
      <c r="T326" s="172">
        <f>IF(S326="X",5,0)</f>
        <v>0</v>
      </c>
      <c r="U326" s="259"/>
      <c r="V326" s="161"/>
      <c r="W326" s="655"/>
      <c r="X326" s="656"/>
      <c r="Y326" s="155" t="s">
        <v>465</v>
      </c>
      <c r="Z326" s="143"/>
      <c r="AA326" s="172">
        <f>IF(Z326="X",5,0)</f>
        <v>0</v>
      </c>
      <c r="AB326" s="259"/>
      <c r="AC326" s="161"/>
      <c r="AD326" s="655"/>
      <c r="AE326" s="656"/>
      <c r="AF326" s="155" t="s">
        <v>465</v>
      </c>
      <c r="AG326" s="143"/>
      <c r="AH326" s="172">
        <f>IF(AG326="X",5,0)</f>
        <v>0</v>
      </c>
      <c r="AI326" s="259"/>
      <c r="AJ326" s="161"/>
      <c r="AK326" s="655"/>
      <c r="AL326" s="656"/>
      <c r="AM326" s="155" t="s">
        <v>465</v>
      </c>
      <c r="AN326" s="143"/>
      <c r="AO326" s="172">
        <f>IF(AN326="X",5,0)</f>
        <v>0</v>
      </c>
      <c r="AP326" s="259"/>
    </row>
    <row r="327" spans="1:42" ht="15.75" customHeight="1" outlineLevel="1" thickBot="1" x14ac:dyDescent="0.25">
      <c r="A327" s="161"/>
      <c r="B327" s="643"/>
      <c r="C327" s="645"/>
      <c r="D327" s="149" t="s">
        <v>466</v>
      </c>
      <c r="E327" s="137"/>
      <c r="F327" s="172"/>
      <c r="G327" s="259"/>
      <c r="H327" s="161"/>
      <c r="I327" s="643"/>
      <c r="J327" s="645"/>
      <c r="K327" s="149" t="s">
        <v>466</v>
      </c>
      <c r="L327" s="137"/>
      <c r="M327" s="172"/>
      <c r="N327" s="259"/>
      <c r="O327" s="161"/>
      <c r="P327" s="643"/>
      <c r="Q327" s="645"/>
      <c r="R327" s="149" t="s">
        <v>466</v>
      </c>
      <c r="S327" s="137"/>
      <c r="T327" s="172"/>
      <c r="U327" s="259"/>
      <c r="V327" s="161"/>
      <c r="W327" s="643"/>
      <c r="X327" s="645"/>
      <c r="Y327" s="149" t="s">
        <v>466</v>
      </c>
      <c r="Z327" s="137"/>
      <c r="AA327" s="172"/>
      <c r="AB327" s="259"/>
      <c r="AC327" s="161"/>
      <c r="AD327" s="643"/>
      <c r="AE327" s="645"/>
      <c r="AF327" s="149" t="s">
        <v>466</v>
      </c>
      <c r="AG327" s="137"/>
      <c r="AH327" s="172"/>
      <c r="AI327" s="259"/>
      <c r="AJ327" s="161"/>
      <c r="AK327" s="643"/>
      <c r="AL327" s="645"/>
      <c r="AM327" s="149" t="s">
        <v>466</v>
      </c>
      <c r="AN327" s="137"/>
      <c r="AO327" s="172"/>
      <c r="AP327" s="259"/>
    </row>
    <row r="328" spans="1:42" ht="19.5" customHeight="1" outlineLevel="1" thickBot="1" x14ac:dyDescent="0.25">
      <c r="A328" s="157"/>
      <c r="B328" s="159"/>
      <c r="C328" s="159"/>
      <c r="D328" s="159"/>
      <c r="E328" s="160"/>
      <c r="F328" s="170"/>
      <c r="G328" s="259"/>
      <c r="H328" s="157"/>
      <c r="I328" s="159"/>
      <c r="J328" s="159"/>
      <c r="K328" s="159"/>
      <c r="L328" s="160"/>
      <c r="M328" s="170"/>
      <c r="N328" s="259"/>
      <c r="O328" s="157"/>
      <c r="P328" s="159"/>
      <c r="Q328" s="159"/>
      <c r="R328" s="159"/>
      <c r="S328" s="160"/>
      <c r="T328" s="170"/>
      <c r="U328" s="259"/>
      <c r="V328" s="157"/>
      <c r="W328" s="159"/>
      <c r="X328" s="159"/>
      <c r="Y328" s="159"/>
      <c r="Z328" s="160"/>
      <c r="AA328" s="170"/>
      <c r="AB328" s="259"/>
      <c r="AC328" s="157"/>
      <c r="AD328" s="159"/>
      <c r="AE328" s="159"/>
      <c r="AF328" s="159"/>
      <c r="AG328" s="160"/>
      <c r="AH328" s="170"/>
      <c r="AI328" s="259"/>
      <c r="AJ328" s="157"/>
      <c r="AK328" s="159"/>
      <c r="AL328" s="159"/>
      <c r="AM328" s="159"/>
      <c r="AN328" s="160"/>
      <c r="AO328" s="170"/>
      <c r="AP328" s="259"/>
    </row>
    <row r="329" spans="1:42" ht="19.5" customHeight="1" outlineLevel="1" thickBot="1" x14ac:dyDescent="0.25">
      <c r="A329" s="161"/>
      <c r="B329" s="657" t="s">
        <v>469</v>
      </c>
      <c r="C329" s="658"/>
      <c r="D329" s="659" t="s">
        <v>471</v>
      </c>
      <c r="E329" s="660"/>
      <c r="F329" s="170"/>
      <c r="G329" s="259"/>
      <c r="H329" s="161"/>
      <c r="I329" s="657" t="s">
        <v>469</v>
      </c>
      <c r="J329" s="658"/>
      <c r="K329" s="659" t="s">
        <v>471</v>
      </c>
      <c r="L329" s="660"/>
      <c r="M329" s="170"/>
      <c r="N329" s="259"/>
      <c r="O329" s="161"/>
      <c r="P329" s="657" t="s">
        <v>469</v>
      </c>
      <c r="Q329" s="658"/>
      <c r="R329" s="659" t="s">
        <v>471</v>
      </c>
      <c r="S329" s="660"/>
      <c r="T329" s="170"/>
      <c r="U329" s="259"/>
      <c r="V329" s="161"/>
      <c r="W329" s="657" t="s">
        <v>469</v>
      </c>
      <c r="X329" s="658"/>
      <c r="Y329" s="659" t="s">
        <v>471</v>
      </c>
      <c r="Z329" s="660"/>
      <c r="AA329" s="170"/>
      <c r="AB329" s="259"/>
      <c r="AC329" s="161"/>
      <c r="AD329" s="657" t="s">
        <v>469</v>
      </c>
      <c r="AE329" s="658"/>
      <c r="AF329" s="659" t="s">
        <v>471</v>
      </c>
      <c r="AG329" s="660"/>
      <c r="AH329" s="170"/>
      <c r="AI329" s="259"/>
      <c r="AJ329" s="161"/>
      <c r="AK329" s="657" t="s">
        <v>469</v>
      </c>
      <c r="AL329" s="658"/>
      <c r="AM329" s="659" t="s">
        <v>471</v>
      </c>
      <c r="AN329" s="660"/>
      <c r="AO329" s="170"/>
      <c r="AP329" s="259"/>
    </row>
    <row r="330" spans="1:42" ht="19.5" customHeight="1" outlineLevel="1" thickBot="1" x14ac:dyDescent="0.25">
      <c r="A330" s="161"/>
      <c r="B330" s="671" t="s">
        <v>470</v>
      </c>
      <c r="C330" s="672"/>
      <c r="D330" s="659" t="s">
        <v>472</v>
      </c>
      <c r="E330" s="660"/>
      <c r="F330" s="170"/>
      <c r="G330" s="259"/>
      <c r="H330" s="161"/>
      <c r="I330" s="671" t="s">
        <v>470</v>
      </c>
      <c r="J330" s="672"/>
      <c r="K330" s="659" t="s">
        <v>472</v>
      </c>
      <c r="L330" s="660"/>
      <c r="M330" s="170"/>
      <c r="N330" s="259"/>
      <c r="O330" s="161"/>
      <c r="P330" s="671" t="s">
        <v>470</v>
      </c>
      <c r="Q330" s="672"/>
      <c r="R330" s="659" t="s">
        <v>472</v>
      </c>
      <c r="S330" s="660"/>
      <c r="T330" s="170"/>
      <c r="U330" s="259"/>
      <c r="V330" s="161"/>
      <c r="W330" s="671" t="s">
        <v>470</v>
      </c>
      <c r="X330" s="672"/>
      <c r="Y330" s="659" t="s">
        <v>472</v>
      </c>
      <c r="Z330" s="660"/>
      <c r="AA330" s="170"/>
      <c r="AB330" s="259"/>
      <c r="AC330" s="161"/>
      <c r="AD330" s="671" t="s">
        <v>470</v>
      </c>
      <c r="AE330" s="672"/>
      <c r="AF330" s="659" t="s">
        <v>472</v>
      </c>
      <c r="AG330" s="660"/>
      <c r="AH330" s="170"/>
      <c r="AI330" s="259"/>
      <c r="AJ330" s="161"/>
      <c r="AK330" s="671" t="s">
        <v>470</v>
      </c>
      <c r="AL330" s="672"/>
      <c r="AM330" s="659" t="s">
        <v>472</v>
      </c>
      <c r="AN330" s="660"/>
      <c r="AO330" s="170"/>
      <c r="AP330" s="259"/>
    </row>
    <row r="331" spans="1:42" ht="32.25" customHeight="1" outlineLevel="1" thickBot="1" x14ac:dyDescent="0.25">
      <c r="A331" s="161"/>
      <c r="B331" s="673" t="s">
        <v>503</v>
      </c>
      <c r="C331" s="674"/>
      <c r="D331" s="659" t="s">
        <v>473</v>
      </c>
      <c r="E331" s="660"/>
      <c r="F331" s="170"/>
      <c r="G331" s="259"/>
      <c r="H331" s="161"/>
      <c r="I331" s="673" t="s">
        <v>503</v>
      </c>
      <c r="J331" s="674"/>
      <c r="K331" s="659" t="s">
        <v>473</v>
      </c>
      <c r="L331" s="660"/>
      <c r="M331" s="170"/>
      <c r="N331" s="259"/>
      <c r="O331" s="161"/>
      <c r="P331" s="673" t="s">
        <v>503</v>
      </c>
      <c r="Q331" s="674"/>
      <c r="R331" s="659" t="s">
        <v>473</v>
      </c>
      <c r="S331" s="660"/>
      <c r="T331" s="170"/>
      <c r="U331" s="259"/>
      <c r="V331" s="161"/>
      <c r="W331" s="673" t="s">
        <v>503</v>
      </c>
      <c r="X331" s="674"/>
      <c r="Y331" s="659" t="s">
        <v>473</v>
      </c>
      <c r="Z331" s="660"/>
      <c r="AA331" s="170"/>
      <c r="AB331" s="259"/>
      <c r="AC331" s="161"/>
      <c r="AD331" s="673" t="s">
        <v>503</v>
      </c>
      <c r="AE331" s="674"/>
      <c r="AF331" s="659" t="s">
        <v>473</v>
      </c>
      <c r="AG331" s="660"/>
      <c r="AH331" s="170"/>
      <c r="AI331" s="259"/>
      <c r="AJ331" s="161"/>
      <c r="AK331" s="673" t="s">
        <v>503</v>
      </c>
      <c r="AL331" s="674"/>
      <c r="AM331" s="659" t="s">
        <v>473</v>
      </c>
      <c r="AN331" s="660"/>
      <c r="AO331" s="170"/>
      <c r="AP331" s="259"/>
    </row>
    <row r="332" spans="1:42" ht="27" customHeight="1" outlineLevel="1" thickBot="1" x14ac:dyDescent="0.25">
      <c r="A332" s="158"/>
      <c r="B332" s="566" t="s">
        <v>506</v>
      </c>
      <c r="C332" s="568"/>
      <c r="D332" s="566">
        <f>SUM(F312:F327)</f>
        <v>100</v>
      </c>
      <c r="E332" s="568"/>
      <c r="F332" s="171"/>
      <c r="G332" s="259"/>
      <c r="H332" s="158"/>
      <c r="I332" s="566" t="s">
        <v>506</v>
      </c>
      <c r="J332" s="568"/>
      <c r="K332" s="566">
        <f>SUM(M312:M327)</f>
        <v>100</v>
      </c>
      <c r="L332" s="568"/>
      <c r="M332" s="171"/>
      <c r="N332" s="259"/>
      <c r="O332" s="158"/>
      <c r="P332" s="566" t="s">
        <v>506</v>
      </c>
      <c r="Q332" s="568"/>
      <c r="R332" s="566">
        <f>SUM(T312:T327)</f>
        <v>100</v>
      </c>
      <c r="S332" s="568"/>
      <c r="T332" s="171"/>
      <c r="U332" s="259"/>
      <c r="V332" s="158"/>
      <c r="W332" s="566" t="s">
        <v>506</v>
      </c>
      <c r="X332" s="568"/>
      <c r="Y332" s="566">
        <f>SUM(AA312:AA327)</f>
        <v>100</v>
      </c>
      <c r="Z332" s="568"/>
      <c r="AA332" s="171"/>
      <c r="AB332" s="259"/>
      <c r="AC332" s="158"/>
      <c r="AD332" s="566" t="s">
        <v>506</v>
      </c>
      <c r="AE332" s="568"/>
      <c r="AF332" s="566">
        <f>SUM(AH312:AH327)</f>
        <v>100</v>
      </c>
      <c r="AG332" s="568"/>
      <c r="AH332" s="171"/>
      <c r="AI332" s="259"/>
      <c r="AJ332" s="158"/>
      <c r="AK332" s="566" t="s">
        <v>506</v>
      </c>
      <c r="AL332" s="568"/>
      <c r="AM332" s="566">
        <f>SUM(AO312:AO327)</f>
        <v>100</v>
      </c>
      <c r="AN332" s="568"/>
      <c r="AO332" s="171"/>
      <c r="AP332" s="259"/>
    </row>
    <row r="333" spans="1:42" ht="23.25" customHeight="1" outlineLevel="1" thickBot="1" x14ac:dyDescent="0.25">
      <c r="A333" s="158"/>
      <c r="B333" s="157"/>
      <c r="C333" s="157"/>
      <c r="D333" s="157"/>
      <c r="E333" s="157"/>
      <c r="F333" s="171"/>
      <c r="G333" s="259"/>
      <c r="H333" s="158"/>
      <c r="I333" s="157"/>
      <c r="J333" s="157"/>
      <c r="K333" s="157"/>
      <c r="L333" s="157"/>
      <c r="M333" s="171"/>
      <c r="N333" s="259"/>
      <c r="O333" s="158"/>
      <c r="P333" s="157"/>
      <c r="Q333" s="157"/>
      <c r="R333" s="157"/>
      <c r="S333" s="157"/>
      <c r="T333" s="171"/>
      <c r="U333" s="259"/>
      <c r="V333" s="158"/>
      <c r="W333" s="157"/>
      <c r="X333" s="157"/>
      <c r="Y333" s="157"/>
      <c r="Z333" s="157"/>
      <c r="AA333" s="171"/>
      <c r="AB333" s="259"/>
      <c r="AC333" s="158"/>
      <c r="AD333" s="157"/>
      <c r="AE333" s="157"/>
      <c r="AF333" s="157"/>
      <c r="AG333" s="157"/>
      <c r="AH333" s="171"/>
      <c r="AI333" s="259"/>
      <c r="AJ333" s="158"/>
      <c r="AK333" s="157"/>
      <c r="AL333" s="157"/>
      <c r="AM333" s="157"/>
      <c r="AN333" s="157"/>
      <c r="AO333" s="171"/>
      <c r="AP333" s="259"/>
    </row>
    <row r="334" spans="1:42" ht="36" customHeight="1" outlineLevel="1" thickBot="1" x14ac:dyDescent="0.25">
      <c r="A334" s="161"/>
      <c r="B334" s="652" t="s">
        <v>493</v>
      </c>
      <c r="C334" s="653"/>
      <c r="D334" s="653"/>
      <c r="E334" s="654"/>
      <c r="F334" s="170"/>
      <c r="G334" s="259"/>
      <c r="H334" s="161"/>
      <c r="I334" s="652" t="s">
        <v>493</v>
      </c>
      <c r="J334" s="653"/>
      <c r="K334" s="653"/>
      <c r="L334" s="654"/>
      <c r="M334" s="170"/>
      <c r="N334" s="259"/>
      <c r="O334" s="161"/>
      <c r="P334" s="652" t="s">
        <v>493</v>
      </c>
      <c r="Q334" s="653"/>
      <c r="R334" s="653"/>
      <c r="S334" s="654"/>
      <c r="T334" s="170"/>
      <c r="U334" s="259"/>
      <c r="V334" s="161"/>
      <c r="W334" s="652" t="s">
        <v>493</v>
      </c>
      <c r="X334" s="653"/>
      <c r="Y334" s="653"/>
      <c r="Z334" s="654"/>
      <c r="AA334" s="170"/>
      <c r="AB334" s="259"/>
      <c r="AC334" s="161"/>
      <c r="AD334" s="652" t="s">
        <v>493</v>
      </c>
      <c r="AE334" s="653"/>
      <c r="AF334" s="653"/>
      <c r="AG334" s="654"/>
      <c r="AH334" s="170"/>
      <c r="AI334" s="259"/>
      <c r="AJ334" s="161"/>
      <c r="AK334" s="652" t="s">
        <v>493</v>
      </c>
      <c r="AL334" s="653"/>
      <c r="AM334" s="653"/>
      <c r="AN334" s="654"/>
      <c r="AO334" s="170"/>
      <c r="AP334" s="259"/>
    </row>
    <row r="335" spans="1:42" ht="32.25" outlineLevel="1" thickBot="1" x14ac:dyDescent="0.3">
      <c r="A335" s="161"/>
      <c r="B335" s="183" t="s">
        <v>494</v>
      </c>
      <c r="C335" s="650" t="s">
        <v>495</v>
      </c>
      <c r="D335" s="651"/>
      <c r="E335" s="180" t="s">
        <v>467</v>
      </c>
      <c r="F335" s="170"/>
      <c r="G335" s="259"/>
      <c r="H335" s="161"/>
      <c r="I335" s="183" t="s">
        <v>494</v>
      </c>
      <c r="J335" s="650" t="s">
        <v>495</v>
      </c>
      <c r="K335" s="651"/>
      <c r="L335" s="180" t="s">
        <v>467</v>
      </c>
      <c r="M335" s="170"/>
      <c r="N335" s="259"/>
      <c r="O335" s="161"/>
      <c r="P335" s="183" t="s">
        <v>494</v>
      </c>
      <c r="Q335" s="650" t="s">
        <v>495</v>
      </c>
      <c r="R335" s="651"/>
      <c r="S335" s="180" t="s">
        <v>467</v>
      </c>
      <c r="T335" s="170"/>
      <c r="U335" s="259"/>
      <c r="V335" s="161"/>
      <c r="W335" s="183" t="s">
        <v>494</v>
      </c>
      <c r="X335" s="650" t="s">
        <v>495</v>
      </c>
      <c r="Y335" s="651"/>
      <c r="Z335" s="180" t="s">
        <v>467</v>
      </c>
      <c r="AA335" s="170"/>
      <c r="AB335" s="259"/>
      <c r="AC335" s="161"/>
      <c r="AD335" s="183" t="s">
        <v>494</v>
      </c>
      <c r="AE335" s="650" t="s">
        <v>495</v>
      </c>
      <c r="AF335" s="651"/>
      <c r="AG335" s="180" t="s">
        <v>467</v>
      </c>
      <c r="AH335" s="170"/>
      <c r="AI335" s="259"/>
      <c r="AJ335" s="161"/>
      <c r="AK335" s="183" t="s">
        <v>494</v>
      </c>
      <c r="AL335" s="650" t="s">
        <v>495</v>
      </c>
      <c r="AM335" s="651"/>
      <c r="AN335" s="180" t="s">
        <v>467</v>
      </c>
      <c r="AO335" s="170"/>
      <c r="AP335" s="259"/>
    </row>
    <row r="336" spans="1:42" ht="23.25" customHeight="1" outlineLevel="1" thickBot="1" x14ac:dyDescent="0.25">
      <c r="A336" s="161"/>
      <c r="B336" s="173" t="s">
        <v>469</v>
      </c>
      <c r="C336" s="664" t="s">
        <v>496</v>
      </c>
      <c r="D336" s="665"/>
      <c r="E336" s="164" t="s">
        <v>509</v>
      </c>
      <c r="F336" s="172">
        <f>IF(E336="X",2,"")</f>
        <v>2</v>
      </c>
      <c r="G336" s="259"/>
      <c r="H336" s="161"/>
      <c r="I336" s="173" t="s">
        <v>469</v>
      </c>
      <c r="J336" s="664" t="s">
        <v>496</v>
      </c>
      <c r="K336" s="665"/>
      <c r="L336" s="164" t="s">
        <v>509</v>
      </c>
      <c r="M336" s="172">
        <f>IF(L336="X",2,"")</f>
        <v>2</v>
      </c>
      <c r="N336" s="259"/>
      <c r="O336" s="161"/>
      <c r="P336" s="173" t="s">
        <v>469</v>
      </c>
      <c r="Q336" s="664" t="s">
        <v>496</v>
      </c>
      <c r="R336" s="665"/>
      <c r="S336" s="164" t="s">
        <v>509</v>
      </c>
      <c r="T336" s="172">
        <f>IF(S336="X",2,"")</f>
        <v>2</v>
      </c>
      <c r="U336" s="259"/>
      <c r="V336" s="161"/>
      <c r="W336" s="173" t="s">
        <v>469</v>
      </c>
      <c r="X336" s="664" t="s">
        <v>496</v>
      </c>
      <c r="Y336" s="665"/>
      <c r="Z336" s="164" t="s">
        <v>509</v>
      </c>
      <c r="AA336" s="172">
        <f>IF(Z336="X",2,"")</f>
        <v>2</v>
      </c>
      <c r="AB336" s="259"/>
      <c r="AC336" s="161"/>
      <c r="AD336" s="173" t="s">
        <v>469</v>
      </c>
      <c r="AE336" s="664" t="s">
        <v>496</v>
      </c>
      <c r="AF336" s="665"/>
      <c r="AG336" s="164" t="s">
        <v>509</v>
      </c>
      <c r="AH336" s="172">
        <f>IF(AG336="X",2,"")</f>
        <v>2</v>
      </c>
      <c r="AI336" s="259"/>
      <c r="AJ336" s="161"/>
      <c r="AK336" s="173" t="s">
        <v>469</v>
      </c>
      <c r="AL336" s="664" t="s">
        <v>496</v>
      </c>
      <c r="AM336" s="665"/>
      <c r="AN336" s="164" t="s">
        <v>509</v>
      </c>
      <c r="AO336" s="172">
        <f>IF(AN336="X",2,"")</f>
        <v>2</v>
      </c>
      <c r="AP336" s="259"/>
    </row>
    <row r="337" spans="1:42" ht="23.25" customHeight="1" outlineLevel="1" thickBot="1" x14ac:dyDescent="0.25">
      <c r="A337" s="161"/>
      <c r="B337" s="174" t="s">
        <v>470</v>
      </c>
      <c r="C337" s="664" t="s">
        <v>497</v>
      </c>
      <c r="D337" s="665"/>
      <c r="E337" s="164"/>
      <c r="F337" s="172" t="str">
        <f>IF(E337="X",1,"")</f>
        <v/>
      </c>
      <c r="G337" s="259"/>
      <c r="H337" s="161"/>
      <c r="I337" s="174" t="s">
        <v>470</v>
      </c>
      <c r="J337" s="664" t="s">
        <v>497</v>
      </c>
      <c r="K337" s="665"/>
      <c r="L337" s="164"/>
      <c r="M337" s="172" t="str">
        <f>IF(L337="X",1,"")</f>
        <v/>
      </c>
      <c r="N337" s="259"/>
      <c r="O337" s="161"/>
      <c r="P337" s="174" t="s">
        <v>470</v>
      </c>
      <c r="Q337" s="664" t="s">
        <v>497</v>
      </c>
      <c r="R337" s="665"/>
      <c r="S337" s="164"/>
      <c r="T337" s="172" t="str">
        <f>IF(S337="X",1,"")</f>
        <v/>
      </c>
      <c r="U337" s="259"/>
      <c r="V337" s="161"/>
      <c r="W337" s="174" t="s">
        <v>470</v>
      </c>
      <c r="X337" s="664" t="s">
        <v>497</v>
      </c>
      <c r="Y337" s="665"/>
      <c r="Z337" s="164"/>
      <c r="AA337" s="172" t="str">
        <f>IF(Z337="X",1,"")</f>
        <v/>
      </c>
      <c r="AB337" s="259"/>
      <c r="AC337" s="161"/>
      <c r="AD337" s="174" t="s">
        <v>470</v>
      </c>
      <c r="AE337" s="664" t="s">
        <v>497</v>
      </c>
      <c r="AF337" s="665"/>
      <c r="AG337" s="164"/>
      <c r="AH337" s="172" t="str">
        <f>IF(AG337="X",1,"")</f>
        <v/>
      </c>
      <c r="AI337" s="259"/>
      <c r="AJ337" s="161"/>
      <c r="AK337" s="174" t="s">
        <v>470</v>
      </c>
      <c r="AL337" s="664" t="s">
        <v>497</v>
      </c>
      <c r="AM337" s="665"/>
      <c r="AN337" s="164"/>
      <c r="AO337" s="172" t="str">
        <f>IF(AN337="X",1,"")</f>
        <v/>
      </c>
      <c r="AP337" s="259"/>
    </row>
    <row r="338" spans="1:42" ht="23.25" customHeight="1" outlineLevel="1" thickBot="1" x14ac:dyDescent="0.25">
      <c r="A338" s="158"/>
      <c r="B338" s="175" t="s">
        <v>503</v>
      </c>
      <c r="C338" s="664" t="s">
        <v>498</v>
      </c>
      <c r="D338" s="665"/>
      <c r="E338" s="164"/>
      <c r="F338" s="172" t="str">
        <f>IF(E338="X",0.1,"")</f>
        <v/>
      </c>
      <c r="G338" s="259"/>
      <c r="H338" s="158"/>
      <c r="I338" s="175" t="s">
        <v>503</v>
      </c>
      <c r="J338" s="664" t="s">
        <v>498</v>
      </c>
      <c r="K338" s="665"/>
      <c r="L338" s="164"/>
      <c r="M338" s="172" t="str">
        <f>IF(L338="X",0.1,"")</f>
        <v/>
      </c>
      <c r="N338" s="259"/>
      <c r="O338" s="158"/>
      <c r="P338" s="175" t="s">
        <v>503</v>
      </c>
      <c r="Q338" s="664" t="s">
        <v>498</v>
      </c>
      <c r="R338" s="665"/>
      <c r="S338" s="164"/>
      <c r="T338" s="172" t="str">
        <f>IF(S338="X",0.1,"")</f>
        <v/>
      </c>
      <c r="U338" s="259"/>
      <c r="V338" s="158"/>
      <c r="W338" s="175" t="s">
        <v>503</v>
      </c>
      <c r="X338" s="664" t="s">
        <v>498</v>
      </c>
      <c r="Y338" s="665"/>
      <c r="Z338" s="164"/>
      <c r="AA338" s="172" t="str">
        <f>IF(Z338="X",0.1,"")</f>
        <v/>
      </c>
      <c r="AB338" s="259"/>
      <c r="AC338" s="158"/>
      <c r="AD338" s="175" t="s">
        <v>503</v>
      </c>
      <c r="AE338" s="664" t="s">
        <v>498</v>
      </c>
      <c r="AF338" s="665"/>
      <c r="AG338" s="164"/>
      <c r="AH338" s="172" t="str">
        <f>IF(AG338="X",0.1,"")</f>
        <v/>
      </c>
      <c r="AI338" s="259"/>
      <c r="AJ338" s="158"/>
      <c r="AK338" s="175" t="s">
        <v>503</v>
      </c>
      <c r="AL338" s="664" t="s">
        <v>498</v>
      </c>
      <c r="AM338" s="665"/>
      <c r="AN338" s="164"/>
      <c r="AO338" s="172" t="str">
        <f>IF(AN338="X",0.1,"")</f>
        <v/>
      </c>
      <c r="AP338" s="259"/>
    </row>
    <row r="339" spans="1:42" ht="37.5" customHeight="1" outlineLevel="1" thickBot="1" x14ac:dyDescent="0.25">
      <c r="A339" s="157"/>
      <c r="B339" s="566" t="s">
        <v>505</v>
      </c>
      <c r="C339" s="568"/>
      <c r="D339" s="566" t="str">
        <f>IF(F339=2,"FUERTE",IF(F339=1,"MODERADO",IF(F339=0.1,"DÉBIL","")))</f>
        <v>FUERTE</v>
      </c>
      <c r="E339" s="568"/>
      <c r="F339" s="172">
        <f>SUM(F336:F338)</f>
        <v>2</v>
      </c>
      <c r="G339" s="259"/>
      <c r="H339" s="157"/>
      <c r="I339" s="566" t="s">
        <v>505</v>
      </c>
      <c r="J339" s="568"/>
      <c r="K339" s="566" t="str">
        <f>IF(M339=2,"FUERTE",IF(M339=1,"MODERADO",IF(M339=0.1,"DÉBIL","")))</f>
        <v>FUERTE</v>
      </c>
      <c r="L339" s="568"/>
      <c r="M339" s="172">
        <f>SUM(M336:M338)</f>
        <v>2</v>
      </c>
      <c r="N339" s="259"/>
      <c r="O339" s="157"/>
      <c r="P339" s="566" t="s">
        <v>505</v>
      </c>
      <c r="Q339" s="568"/>
      <c r="R339" s="566" t="str">
        <f>IF(T339=2,"FUERTE",IF(T339=1,"MODERADO",IF(T339=0.1,"DÉBIL","")))</f>
        <v>FUERTE</v>
      </c>
      <c r="S339" s="568"/>
      <c r="T339" s="172">
        <f>SUM(T336:T338)</f>
        <v>2</v>
      </c>
      <c r="U339" s="259"/>
      <c r="V339" s="157"/>
      <c r="W339" s="566" t="s">
        <v>505</v>
      </c>
      <c r="X339" s="568"/>
      <c r="Y339" s="566" t="str">
        <f>IF(AA339=2,"FUERTE",IF(AA339=1,"MODERADO",IF(AA339=0.1,"DÉBIL","")))</f>
        <v>FUERTE</v>
      </c>
      <c r="Z339" s="568"/>
      <c r="AA339" s="172">
        <f>SUM(AA336:AA338)</f>
        <v>2</v>
      </c>
      <c r="AB339" s="259"/>
      <c r="AC339" s="157"/>
      <c r="AD339" s="566" t="s">
        <v>505</v>
      </c>
      <c r="AE339" s="568"/>
      <c r="AF339" s="566" t="str">
        <f>IF(AH339=2,"FUERTE",IF(AH339=1,"MODERADO",IF(AH339=0.1,"DÉBIL","")))</f>
        <v>FUERTE</v>
      </c>
      <c r="AG339" s="568"/>
      <c r="AH339" s="172">
        <f>SUM(AH336:AH338)</f>
        <v>2</v>
      </c>
      <c r="AI339" s="259"/>
      <c r="AJ339" s="157"/>
      <c r="AK339" s="566" t="s">
        <v>505</v>
      </c>
      <c r="AL339" s="568"/>
      <c r="AM339" s="566" t="str">
        <f>IF(AO339=2,"FUERTE",IF(AO339=1,"MODERADO",IF(AO339=0.1,"DÉBIL","")))</f>
        <v>FUERTE</v>
      </c>
      <c r="AN339" s="568"/>
      <c r="AO339" s="172">
        <f>SUM(AO336:AO338)</f>
        <v>2</v>
      </c>
      <c r="AP339" s="259"/>
    </row>
    <row r="340" spans="1:42" ht="15.75" outlineLevel="1" thickBot="1" x14ac:dyDescent="0.25">
      <c r="A340" s="158"/>
      <c r="B340" s="165"/>
      <c r="C340" s="165"/>
      <c r="D340" s="165"/>
      <c r="E340" s="165"/>
      <c r="F340" s="171"/>
      <c r="G340" s="259"/>
      <c r="H340" s="158"/>
      <c r="I340" s="165"/>
      <c r="J340" s="165"/>
      <c r="K340" s="165"/>
      <c r="L340" s="165"/>
      <c r="M340" s="171"/>
      <c r="N340" s="259"/>
      <c r="O340" s="158"/>
      <c r="P340" s="165"/>
      <c r="Q340" s="165"/>
      <c r="R340" s="165"/>
      <c r="S340" s="165"/>
      <c r="T340" s="171"/>
      <c r="U340" s="259"/>
      <c r="V340" s="158"/>
      <c r="W340" s="165"/>
      <c r="X340" s="165"/>
      <c r="Y340" s="165"/>
      <c r="Z340" s="165"/>
      <c r="AA340" s="171"/>
      <c r="AB340" s="259"/>
      <c r="AC340" s="158"/>
      <c r="AD340" s="165"/>
      <c r="AE340" s="165"/>
      <c r="AF340" s="165"/>
      <c r="AG340" s="165"/>
      <c r="AH340" s="171"/>
      <c r="AI340" s="259"/>
      <c r="AJ340" s="158"/>
      <c r="AK340" s="165"/>
      <c r="AL340" s="165"/>
      <c r="AM340" s="165"/>
      <c r="AN340" s="165"/>
      <c r="AO340" s="171"/>
      <c r="AP340" s="259"/>
    </row>
    <row r="341" spans="1:42" ht="27" customHeight="1" outlineLevel="1" thickBot="1" x14ac:dyDescent="0.25">
      <c r="A341" s="161"/>
      <c r="B341" s="652" t="s">
        <v>499</v>
      </c>
      <c r="C341" s="653"/>
      <c r="D341" s="653"/>
      <c r="E341" s="654"/>
      <c r="F341" s="170"/>
      <c r="G341" s="259"/>
      <c r="H341" s="161"/>
      <c r="I341" s="652" t="s">
        <v>499</v>
      </c>
      <c r="J341" s="653"/>
      <c r="K341" s="653"/>
      <c r="L341" s="654"/>
      <c r="M341" s="170"/>
      <c r="N341" s="259"/>
      <c r="O341" s="161"/>
      <c r="P341" s="652" t="s">
        <v>499</v>
      </c>
      <c r="Q341" s="653"/>
      <c r="R341" s="653"/>
      <c r="S341" s="654"/>
      <c r="T341" s="170"/>
      <c r="U341" s="259"/>
      <c r="V341" s="161"/>
      <c r="W341" s="652" t="s">
        <v>499</v>
      </c>
      <c r="X341" s="653"/>
      <c r="Y341" s="653"/>
      <c r="Z341" s="654"/>
      <c r="AA341" s="170"/>
      <c r="AB341" s="259"/>
      <c r="AC341" s="161"/>
      <c r="AD341" s="652" t="s">
        <v>499</v>
      </c>
      <c r="AE341" s="653"/>
      <c r="AF341" s="653"/>
      <c r="AG341" s="654"/>
      <c r="AH341" s="170"/>
      <c r="AI341" s="259"/>
      <c r="AJ341" s="161"/>
      <c r="AK341" s="652" t="s">
        <v>499</v>
      </c>
      <c r="AL341" s="653"/>
      <c r="AM341" s="653"/>
      <c r="AN341" s="654"/>
      <c r="AO341" s="170"/>
      <c r="AP341" s="259"/>
    </row>
    <row r="342" spans="1:42" ht="75.75" outlineLevel="1" thickBot="1" x14ac:dyDescent="0.25">
      <c r="A342" s="161"/>
      <c r="B342" s="184" t="s">
        <v>500</v>
      </c>
      <c r="C342" s="184" t="s">
        <v>504</v>
      </c>
      <c r="D342" s="184" t="s">
        <v>501</v>
      </c>
      <c r="E342" s="184" t="s">
        <v>502</v>
      </c>
      <c r="F342" s="170"/>
      <c r="G342" s="259"/>
      <c r="H342" s="161"/>
      <c r="I342" s="184" t="s">
        <v>500</v>
      </c>
      <c r="J342" s="184" t="s">
        <v>504</v>
      </c>
      <c r="K342" s="184" t="s">
        <v>501</v>
      </c>
      <c r="L342" s="184" t="s">
        <v>502</v>
      </c>
      <c r="M342" s="170"/>
      <c r="N342" s="259"/>
      <c r="O342" s="161"/>
      <c r="P342" s="184" t="s">
        <v>500</v>
      </c>
      <c r="Q342" s="184" t="s">
        <v>504</v>
      </c>
      <c r="R342" s="184" t="s">
        <v>501</v>
      </c>
      <c r="S342" s="184" t="s">
        <v>502</v>
      </c>
      <c r="T342" s="170"/>
      <c r="U342" s="259"/>
      <c r="V342" s="161"/>
      <c r="W342" s="184" t="s">
        <v>500</v>
      </c>
      <c r="X342" s="184" t="s">
        <v>504</v>
      </c>
      <c r="Y342" s="184" t="s">
        <v>501</v>
      </c>
      <c r="Z342" s="184" t="s">
        <v>502</v>
      </c>
      <c r="AA342" s="170"/>
      <c r="AB342" s="259"/>
      <c r="AC342" s="161"/>
      <c r="AD342" s="184" t="s">
        <v>500</v>
      </c>
      <c r="AE342" s="184" t="s">
        <v>504</v>
      </c>
      <c r="AF342" s="184" t="s">
        <v>501</v>
      </c>
      <c r="AG342" s="184" t="s">
        <v>502</v>
      </c>
      <c r="AH342" s="170"/>
      <c r="AI342" s="259"/>
      <c r="AJ342" s="161"/>
      <c r="AK342" s="184" t="s">
        <v>500</v>
      </c>
      <c r="AL342" s="184" t="s">
        <v>504</v>
      </c>
      <c r="AM342" s="184" t="s">
        <v>501</v>
      </c>
      <c r="AN342" s="184" t="s">
        <v>502</v>
      </c>
      <c r="AO342" s="170"/>
      <c r="AP342" s="259"/>
    </row>
    <row r="343" spans="1:42" ht="39.75" customHeight="1" outlineLevel="1" thickBot="1" x14ac:dyDescent="0.25">
      <c r="A343" s="161"/>
      <c r="B343" s="164" t="str">
        <f>IF(D332=0,"",IF(D332&lt;=85,"DÉBIL",IF(D332&lt;=95,"MODERADO",IF(D332&lt;=100,"FUERTE"))))</f>
        <v>FUERTE</v>
      </c>
      <c r="C343" s="164" t="str">
        <f>D339</f>
        <v>FUERTE</v>
      </c>
      <c r="D343" s="147" t="str">
        <f>IFERROR(IF(D344=0,"DÉBIL",IF(D344&lt;=50,"MODERADO",IF(D344=100,"FUERTE",""))),"")</f>
        <v>FUERTE</v>
      </c>
      <c r="E343" s="164" t="str">
        <f>IF(D343="FUERTE","NO",IF(D343="MODERADO","SI",IF(D343="DÉBIL","SI","")))</f>
        <v>NO</v>
      </c>
      <c r="F343" s="170"/>
      <c r="G343" s="259"/>
      <c r="H343" s="161"/>
      <c r="I343" s="164" t="str">
        <f>IF(K332=0,"",IF(K332&lt;=85,"DÉBIL",IF(K332&lt;=95,"MODERADO",IF(K332&lt;=100,"FUERTE"))))</f>
        <v>FUERTE</v>
      </c>
      <c r="J343" s="164" t="str">
        <f>K339</f>
        <v>FUERTE</v>
      </c>
      <c r="K343" s="147" t="str">
        <f>IFERROR(IF(K344=0,"DÉBIL",IF(K344&lt;=50,"MODERADO",IF(K344=100,"FUERTE",""))),"")</f>
        <v>FUERTE</v>
      </c>
      <c r="L343" s="164" t="str">
        <f>IF(K343="FUERTE","NO",IF(K343="MODERADO","SI",IF(K343="DÉBIL","SI","")))</f>
        <v>NO</v>
      </c>
      <c r="M343" s="170"/>
      <c r="N343" s="259"/>
      <c r="O343" s="161"/>
      <c r="P343" s="164" t="str">
        <f>IF(R332=0,"",IF(R332&lt;=85,"DÉBIL",IF(R332&lt;=95,"MODERADO",IF(R332&lt;=100,"FUERTE"))))</f>
        <v>FUERTE</v>
      </c>
      <c r="Q343" s="164" t="str">
        <f>R339</f>
        <v>FUERTE</v>
      </c>
      <c r="R343" s="147" t="str">
        <f>IFERROR(IF(R344=0,"DÉBIL",IF(R344&lt;=50,"MODERADO",IF(R344=100,"FUERTE",""))),"")</f>
        <v>FUERTE</v>
      </c>
      <c r="S343" s="164" t="str">
        <f>IF(R343="FUERTE","NO",IF(R343="MODERADO","SI",IF(R343="DÉBIL","SI","")))</f>
        <v>NO</v>
      </c>
      <c r="T343" s="170"/>
      <c r="U343" s="259"/>
      <c r="V343" s="161"/>
      <c r="W343" s="164" t="str">
        <f>IF(Y332=0,"",IF(Y332&lt;=85,"DÉBIL",IF(Y332&lt;=95,"MODERADO",IF(Y332&lt;=100,"FUERTE"))))</f>
        <v>FUERTE</v>
      </c>
      <c r="X343" s="164" t="str">
        <f>Y339</f>
        <v>FUERTE</v>
      </c>
      <c r="Y343" s="147" t="str">
        <f>IFERROR(IF(Y344=0,"DÉBIL",IF(Y344&lt;=50,"MODERADO",IF(Y344=100,"FUERTE",""))),"")</f>
        <v>FUERTE</v>
      </c>
      <c r="Z343" s="164" t="str">
        <f>IF(Y343="FUERTE","NO",IF(Y343="MODERADO","SI",IF(Y343="DÉBIL","SI","")))</f>
        <v>NO</v>
      </c>
      <c r="AA343" s="170"/>
      <c r="AB343" s="259"/>
      <c r="AC343" s="161"/>
      <c r="AD343" s="164" t="str">
        <f>IF(AF332=0,"",IF(AF332&lt;=85,"DÉBIL",IF(AF332&lt;=95,"MODERADO",IF(AF332&lt;=100,"FUERTE"))))</f>
        <v>FUERTE</v>
      </c>
      <c r="AE343" s="164" t="str">
        <f>AF339</f>
        <v>FUERTE</v>
      </c>
      <c r="AF343" s="147" t="str">
        <f>IFERROR(IF(AF344=0,"DÉBIL",IF(AF344&lt;=50,"MODERADO",IF(AF344=100,"FUERTE",""))),"")</f>
        <v>FUERTE</v>
      </c>
      <c r="AG343" s="164" t="str">
        <f>IF(AF343="FUERTE","NO",IF(AF343="MODERADO","SI",IF(AF343="DÉBIL","SI","")))</f>
        <v>NO</v>
      </c>
      <c r="AH343" s="170"/>
      <c r="AI343" s="259"/>
      <c r="AJ343" s="161"/>
      <c r="AK343" s="164" t="str">
        <f>IF(AM332=0,"",IF(AM332&lt;=85,"DÉBIL",IF(AM332&lt;=95,"MODERADO",IF(AM332&lt;=100,"FUERTE"))))</f>
        <v>FUERTE</v>
      </c>
      <c r="AL343" s="164" t="str">
        <f>AM339</f>
        <v>FUERTE</v>
      </c>
      <c r="AM343" s="147" t="str">
        <f>IFERROR(IF(AM344=0,"DÉBIL",IF(AM344&lt;=50,"MODERADO",IF(AM344=100,"FUERTE",""))),"")</f>
        <v>FUERTE</v>
      </c>
      <c r="AN343" s="164" t="str">
        <f>IF(AM343="FUERTE","NO",IF(AM343="MODERADO","SI",IF(AM343="DÉBIL","SI","")))</f>
        <v>NO</v>
      </c>
      <c r="AO343" s="170"/>
      <c r="AP343" s="259"/>
    </row>
    <row r="344" spans="1:42" outlineLevel="1" x14ac:dyDescent="0.2">
      <c r="A344" s="161"/>
      <c r="B344" s="254">
        <f>IF(B343="FUERTE",50,IF(B343="MODERADO",25,IF(B343="DÉBIL",0,"")))</f>
        <v>50</v>
      </c>
      <c r="C344" s="254">
        <f>IF(C343="FUERTE",2,IF(C343="MODERADO",1,IF(C343="DÉBIL",0,"")))</f>
        <v>2</v>
      </c>
      <c r="D344" s="254">
        <f>+C344*B344</f>
        <v>100</v>
      </c>
      <c r="E344" s="254"/>
      <c r="F344" s="170"/>
      <c r="G344" s="259"/>
      <c r="H344" s="161"/>
      <c r="I344" s="254">
        <f>IF(I343="FUERTE",50,IF(I343="MODERADO",25,IF(I343="DÉBIL",0,"")))</f>
        <v>50</v>
      </c>
      <c r="J344" s="254">
        <f>IF(J343="FUERTE",2,IF(J343="MODERADO",1,IF(J343="DÉBIL",0,"")))</f>
        <v>2</v>
      </c>
      <c r="K344" s="254">
        <f>+J344*I344</f>
        <v>100</v>
      </c>
      <c r="L344" s="254"/>
      <c r="M344" s="170"/>
      <c r="N344" s="259"/>
      <c r="O344" s="161"/>
      <c r="P344" s="254">
        <f>IF(P343="FUERTE",50,IF(P343="MODERADO",25,IF(P343="DÉBIL",0,"")))</f>
        <v>50</v>
      </c>
      <c r="Q344" s="254">
        <f>IF(Q343="FUERTE",2,IF(Q343="MODERADO",1,IF(Q343="DÉBIL",0,"")))</f>
        <v>2</v>
      </c>
      <c r="R344" s="254">
        <f>+Q344*P344</f>
        <v>100</v>
      </c>
      <c r="S344" s="254"/>
      <c r="T344" s="170"/>
      <c r="U344" s="259"/>
      <c r="V344" s="161"/>
      <c r="W344" s="254">
        <f>IF(W343="FUERTE",50,IF(W343="MODERADO",25,IF(W343="DÉBIL",0,"")))</f>
        <v>50</v>
      </c>
      <c r="X344" s="254">
        <f>IF(X343="FUERTE",2,IF(X343="MODERADO",1,IF(X343="DÉBIL",0,"")))</f>
        <v>2</v>
      </c>
      <c r="Y344" s="254">
        <f>+X344*W344</f>
        <v>100</v>
      </c>
      <c r="Z344" s="254"/>
      <c r="AA344" s="170"/>
      <c r="AB344" s="259"/>
      <c r="AC344" s="161"/>
      <c r="AD344" s="254">
        <f>IF(AD343="FUERTE",50,IF(AD343="MODERADO",25,IF(AD343="DÉBIL",0,"")))</f>
        <v>50</v>
      </c>
      <c r="AE344" s="254">
        <f>IF(AE343="FUERTE",2,IF(AE343="MODERADO",1,IF(AE343="DÉBIL",0,"")))</f>
        <v>2</v>
      </c>
      <c r="AF344" s="254">
        <f>+AE344*AD344</f>
        <v>100</v>
      </c>
      <c r="AG344" s="254"/>
      <c r="AH344" s="170"/>
      <c r="AI344" s="259"/>
      <c r="AJ344" s="161"/>
      <c r="AK344" s="254">
        <f>IF(AK343="FUERTE",50,IF(AK343="MODERADO",25,IF(AK343="DÉBIL",0,"")))</f>
        <v>50</v>
      </c>
      <c r="AL344" s="254">
        <f>IF(AL343="FUERTE",2,IF(AL343="MODERADO",1,IF(AL343="DÉBIL",0,"")))</f>
        <v>2</v>
      </c>
      <c r="AM344" s="254">
        <f>+AL344*AK344</f>
        <v>100</v>
      </c>
      <c r="AN344" s="254"/>
      <c r="AO344" s="170"/>
      <c r="AP344" s="259"/>
    </row>
    <row r="345" spans="1:42" ht="20.25" x14ac:dyDescent="0.3">
      <c r="A345" s="626" t="s">
        <v>443</v>
      </c>
      <c r="B345" s="627"/>
      <c r="C345" s="627"/>
      <c r="D345" s="627"/>
      <c r="E345" s="627"/>
      <c r="F345" s="628"/>
      <c r="G345" s="258"/>
      <c r="H345" s="626" t="s">
        <v>443</v>
      </c>
      <c r="I345" s="627"/>
      <c r="J345" s="627"/>
      <c r="K345" s="627"/>
      <c r="L345" s="627"/>
      <c r="M345" s="628"/>
      <c r="N345" s="258"/>
      <c r="O345" s="626" t="s">
        <v>443</v>
      </c>
      <c r="P345" s="627"/>
      <c r="Q345" s="627"/>
      <c r="R345" s="627"/>
      <c r="S345" s="627"/>
      <c r="T345" s="628"/>
      <c r="U345" s="258"/>
      <c r="V345" s="626" t="s">
        <v>443</v>
      </c>
      <c r="W345" s="627"/>
      <c r="X345" s="627"/>
      <c r="Y345" s="627"/>
      <c r="Z345" s="627"/>
      <c r="AA345" s="628"/>
      <c r="AB345" s="258"/>
      <c r="AC345" s="626" t="s">
        <v>443</v>
      </c>
      <c r="AD345" s="627"/>
      <c r="AE345" s="627"/>
      <c r="AF345" s="627"/>
      <c r="AG345" s="627"/>
      <c r="AH345" s="628"/>
      <c r="AI345" s="258"/>
      <c r="AJ345" s="626" t="s">
        <v>443</v>
      </c>
      <c r="AK345" s="627"/>
      <c r="AL345" s="627"/>
      <c r="AM345" s="627"/>
      <c r="AN345" s="627"/>
      <c r="AO345" s="628"/>
      <c r="AP345" s="258"/>
    </row>
    <row r="346" spans="1:42" ht="31.5" hidden="1" customHeight="1" outlineLevel="1" thickBot="1" x14ac:dyDescent="0.25">
      <c r="A346" s="158"/>
      <c r="B346" s="156"/>
      <c r="C346" s="156"/>
      <c r="D346" s="156"/>
      <c r="E346" s="156"/>
      <c r="F346" s="171"/>
      <c r="G346" s="258"/>
      <c r="H346" s="158"/>
      <c r="I346" s="156"/>
      <c r="J346" s="156"/>
      <c r="K346" s="156"/>
      <c r="L346" s="156"/>
      <c r="M346" s="171"/>
      <c r="N346" s="258"/>
      <c r="O346" s="158"/>
      <c r="P346" s="156"/>
      <c r="Q346" s="156"/>
      <c r="R346" s="156"/>
      <c r="S346" s="156"/>
      <c r="T346" s="171"/>
      <c r="U346" s="258"/>
      <c r="V346" s="158"/>
      <c r="W346" s="156"/>
      <c r="X346" s="156"/>
      <c r="Y346" s="156"/>
      <c r="Z346" s="156"/>
      <c r="AA346" s="171"/>
      <c r="AB346" s="258"/>
      <c r="AC346" s="158"/>
      <c r="AD346" s="156"/>
      <c r="AE346" s="156"/>
      <c r="AF346" s="156"/>
      <c r="AG346" s="156"/>
      <c r="AH346" s="171"/>
      <c r="AI346" s="258"/>
      <c r="AJ346" s="158"/>
      <c r="AK346" s="156"/>
      <c r="AL346" s="156"/>
      <c r="AM346" s="156"/>
      <c r="AN346" s="156"/>
      <c r="AO346" s="171"/>
      <c r="AP346" s="258"/>
    </row>
    <row r="347" spans="1:42" ht="42" hidden="1" customHeight="1" outlineLevel="1" thickBot="1" x14ac:dyDescent="0.25">
      <c r="A347" s="161"/>
      <c r="B347" s="141" t="s">
        <v>443</v>
      </c>
      <c r="C347" s="629" t="str">
        <f>'MRC CONTRATACIÓN - COVID19'!$D45</f>
        <v>Posibilidad de Omitir la  publicación  de los procesos de contratación en  las plataformas electrónicas del SECOP, favoreciendo a terceros para obtener beneficios particulares.</v>
      </c>
      <c r="D347" s="630"/>
      <c r="E347" s="631"/>
      <c r="F347" s="170"/>
      <c r="G347" s="259"/>
      <c r="H347" s="161"/>
      <c r="I347" s="141" t="s">
        <v>443</v>
      </c>
      <c r="J347" s="629" t="str">
        <f>$C347</f>
        <v>Posibilidad de Omitir la  publicación  de los procesos de contratación en  las plataformas electrónicas del SECOP, favoreciendo a terceros para obtener beneficios particulares.</v>
      </c>
      <c r="K347" s="630"/>
      <c r="L347" s="631"/>
      <c r="M347" s="170"/>
      <c r="N347" s="259"/>
      <c r="O347" s="161"/>
      <c r="P347" s="141" t="s">
        <v>443</v>
      </c>
      <c r="Q347" s="629" t="str">
        <f>$C347</f>
        <v>Posibilidad de Omitir la  publicación  de los procesos de contratación en  las plataformas electrónicas del SECOP, favoreciendo a terceros para obtener beneficios particulares.</v>
      </c>
      <c r="R347" s="630"/>
      <c r="S347" s="631"/>
      <c r="T347" s="170"/>
      <c r="U347" s="259"/>
      <c r="V347" s="161"/>
      <c r="W347" s="141" t="s">
        <v>443</v>
      </c>
      <c r="X347" s="629" t="str">
        <f>$C347</f>
        <v>Posibilidad de Omitir la  publicación  de los procesos de contratación en  las plataformas electrónicas del SECOP, favoreciendo a terceros para obtener beneficios particulares.</v>
      </c>
      <c r="Y347" s="630"/>
      <c r="Z347" s="631"/>
      <c r="AA347" s="170"/>
      <c r="AB347" s="259"/>
      <c r="AC347" s="161"/>
      <c r="AD347" s="141" t="s">
        <v>443</v>
      </c>
      <c r="AE347" s="629" t="str">
        <f>$C347</f>
        <v>Posibilidad de Omitir la  publicación  de los procesos de contratación en  las plataformas electrónicas del SECOP, favoreciendo a terceros para obtener beneficios particulares.</v>
      </c>
      <c r="AF347" s="630"/>
      <c r="AG347" s="631"/>
      <c r="AH347" s="170"/>
      <c r="AI347" s="259"/>
      <c r="AJ347" s="161"/>
      <c r="AK347" s="141" t="s">
        <v>443</v>
      </c>
      <c r="AL347" s="629" t="str">
        <f>$C347</f>
        <v>Posibilidad de Omitir la  publicación  de los procesos de contratación en  las plataformas electrónicas del SECOP, favoreciendo a terceros para obtener beneficios particulares.</v>
      </c>
      <c r="AM347" s="630"/>
      <c r="AN347" s="631"/>
      <c r="AO347" s="170"/>
      <c r="AP347" s="259"/>
    </row>
    <row r="348" spans="1:42" ht="213" hidden="1" customHeight="1" outlineLevel="1" thickBot="1" x14ac:dyDescent="0.25">
      <c r="A348" s="161"/>
      <c r="B348" s="168" t="s">
        <v>479</v>
      </c>
      <c r="C348" s="632" t="str">
        <f>'MRC CONTRATACIÓN - COVID19'!$N45</f>
        <v>La publicación de todos los procesos de contratación que genera el FNA se realiza a través de la plataforma SECOP, de conformidad con lo establecido en el manual de contratación, los procedimientos aplicables a cada modalidad de contratación. La publicación es realizada por los profesionales del grupo de contratación quienes cuentan con el acceso para ello, y dependiendo del tipo de tramite se requiere aprobación a través de la plataforma por parte de los responsables del proceso entre los cuales se encuentra el ordenador del gasto, el líder del área de contratación y los profesionales designados para el trámite y revisión. En caso de no evidenciar la publicación del contrato, se debe reportar a la coordinación de contratación y a la Secretaría General, para que se tomen las medidas pertinentes.</v>
      </c>
      <c r="D348" s="633"/>
      <c r="E348" s="634"/>
      <c r="F348" s="170"/>
      <c r="G348" s="259"/>
      <c r="H348" s="161"/>
      <c r="I348" s="168" t="s">
        <v>564</v>
      </c>
      <c r="J348" s="632" t="str">
        <f>'MRC CONTRATACIÓN - COVID19'!$N46</f>
        <v>Cada vez que una dependencia presente un estudio o justificación de la necesidad de contratación, el Grupo de Contratación remite los estudios previos, los Proyectos de Reglas de Participación, y demás documentos  pertinentes al Comité de Contratación, para que sean analizados por parte de sus miembros, quienes recomendarán o no la apertura del proceso contractual, si no se encuentra recomendable la apertura del proceso para publicar en el SECOP II, se deja registro en el Acta de Comité y se comunica la decisión a la dependencia competente.</v>
      </c>
      <c r="K348" s="633"/>
      <c r="L348" s="634"/>
      <c r="M348" s="170"/>
      <c r="N348" s="259"/>
      <c r="O348" s="161"/>
      <c r="P348" s="168" t="s">
        <v>565</v>
      </c>
      <c r="Q348" s="632" t="str">
        <f>'MRC CONTRATACIÓN - COVID19'!$N47</f>
        <v>Cada vez que se realiza un proceso contractual, las condiciones bajo las cuales se ejercerán las funciones de supervisión e interventoría se encuentran en el manual de supervisión e interventoría vigente.
1. Los mecanismo de control y verificación los informes de actividades y gestión, para que la ciudadanía esté enterada de los avances logrados con la celebración del acuerdo de voluntades, se encuentran establecidos en el manual de supervisión y las clausulas contractuales.
2. Los supervisores de los contratos deberán verificar que los informes de actividades y gestión de los contratistas, se encuentren debidamente publicados en el SECOP.
3. Los supervisores y las oficinas de contratos, o quienes hagan sus veces, como segunda línea de defensa, encargada del aseguramiento de la gestión contractual en cada una de las entidades, deberán verificar el cumplimiento de los correctivos y acciones de mejora, que procedan a partir de la identificación que las administraciones realicen sobre los incumplimientos en los procesos ya celebrados.</v>
      </c>
      <c r="R348" s="633"/>
      <c r="S348" s="634"/>
      <c r="T348" s="170"/>
      <c r="U348" s="259"/>
      <c r="V348" s="161"/>
      <c r="W348" s="168" t="s">
        <v>566</v>
      </c>
      <c r="X348" s="632">
        <f>'MRC CONTRATACIÓN - COVID19'!$N369</f>
        <v>0</v>
      </c>
      <c r="Y348" s="633"/>
      <c r="Z348" s="634"/>
      <c r="AA348" s="170"/>
      <c r="AB348" s="259"/>
      <c r="AC348" s="161"/>
      <c r="AD348" s="168" t="s">
        <v>616</v>
      </c>
      <c r="AE348" s="632">
        <f>'MRC CONTRATACIÓN - COVID19'!$N370</f>
        <v>0</v>
      </c>
      <c r="AF348" s="633"/>
      <c r="AG348" s="634"/>
      <c r="AH348" s="170"/>
      <c r="AI348" s="259"/>
      <c r="AJ348" s="161"/>
      <c r="AK348" s="168" t="s">
        <v>617</v>
      </c>
      <c r="AL348" s="632"/>
      <c r="AM348" s="633"/>
      <c r="AN348" s="634"/>
      <c r="AO348" s="170"/>
      <c r="AP348" s="259"/>
    </row>
    <row r="349" spans="1:42" ht="24" hidden="1" customHeight="1" outlineLevel="1" thickBot="1" x14ac:dyDescent="0.25">
      <c r="A349" s="161"/>
      <c r="B349" s="169" t="s">
        <v>618</v>
      </c>
      <c r="C349" s="632" t="s">
        <v>627</v>
      </c>
      <c r="D349" s="633"/>
      <c r="E349" s="634"/>
      <c r="F349" s="170"/>
      <c r="G349" s="259"/>
      <c r="H349" s="161"/>
      <c r="I349" s="169" t="s">
        <v>618</v>
      </c>
      <c r="J349" s="632" t="s">
        <v>627</v>
      </c>
      <c r="K349" s="633"/>
      <c r="L349" s="634"/>
      <c r="M349" s="170"/>
      <c r="N349" s="259"/>
      <c r="O349" s="161"/>
      <c r="P349" s="169" t="s">
        <v>618</v>
      </c>
      <c r="Q349" s="632" t="s">
        <v>627</v>
      </c>
      <c r="R349" s="633"/>
      <c r="S349" s="634"/>
      <c r="T349" s="170"/>
      <c r="U349" s="259"/>
      <c r="V349" s="161"/>
      <c r="W349" s="169" t="s">
        <v>618</v>
      </c>
      <c r="X349" s="632"/>
      <c r="Y349" s="633"/>
      <c r="Z349" s="634"/>
      <c r="AA349" s="170"/>
      <c r="AB349" s="259"/>
      <c r="AC349" s="161"/>
      <c r="AD349" s="169" t="s">
        <v>618</v>
      </c>
      <c r="AE349" s="632"/>
      <c r="AF349" s="633"/>
      <c r="AG349" s="634"/>
      <c r="AH349" s="170"/>
      <c r="AI349" s="259"/>
      <c r="AJ349" s="161"/>
      <c r="AK349" s="169" t="s">
        <v>618</v>
      </c>
      <c r="AL349" s="632"/>
      <c r="AM349" s="633"/>
      <c r="AN349" s="634"/>
      <c r="AO349" s="170"/>
      <c r="AP349" s="259"/>
    </row>
    <row r="350" spans="1:42" ht="27.75" hidden="1" customHeight="1" outlineLevel="1" thickBot="1" x14ac:dyDescent="0.25">
      <c r="A350" s="161"/>
      <c r="B350" s="169" t="s">
        <v>628</v>
      </c>
      <c r="C350" s="632" t="s">
        <v>614</v>
      </c>
      <c r="D350" s="633"/>
      <c r="E350" s="634"/>
      <c r="F350" s="170"/>
      <c r="G350" s="259"/>
      <c r="H350" s="161"/>
      <c r="I350" s="169" t="s">
        <v>628</v>
      </c>
      <c r="J350" s="632" t="s">
        <v>614</v>
      </c>
      <c r="K350" s="633"/>
      <c r="L350" s="634"/>
      <c r="M350" s="170"/>
      <c r="N350" s="259"/>
      <c r="O350" s="161"/>
      <c r="P350" s="169" t="s">
        <v>628</v>
      </c>
      <c r="Q350" s="632" t="s">
        <v>642</v>
      </c>
      <c r="R350" s="633"/>
      <c r="S350" s="634"/>
      <c r="T350" s="170"/>
      <c r="U350" s="259"/>
      <c r="V350" s="161"/>
      <c r="W350" s="169" t="s">
        <v>628</v>
      </c>
      <c r="X350" s="632"/>
      <c r="Y350" s="633"/>
      <c r="Z350" s="634"/>
      <c r="AA350" s="170"/>
      <c r="AB350" s="259"/>
      <c r="AC350" s="161"/>
      <c r="AD350" s="169" t="s">
        <v>628</v>
      </c>
      <c r="AE350" s="632"/>
      <c r="AF350" s="633"/>
      <c r="AG350" s="634"/>
      <c r="AH350" s="170"/>
      <c r="AI350" s="259"/>
      <c r="AJ350" s="161"/>
      <c r="AK350" s="169" t="s">
        <v>628</v>
      </c>
      <c r="AL350" s="632"/>
      <c r="AM350" s="633"/>
      <c r="AN350" s="634"/>
      <c r="AO350" s="170"/>
      <c r="AP350" s="259"/>
    </row>
    <row r="351" spans="1:42" ht="16.5" hidden="1" outlineLevel="1" thickBot="1" x14ac:dyDescent="0.25">
      <c r="A351" s="161"/>
      <c r="B351" s="142" t="s">
        <v>619</v>
      </c>
      <c r="C351" s="632" t="s">
        <v>602</v>
      </c>
      <c r="D351" s="633"/>
      <c r="E351" s="634"/>
      <c r="F351" s="170"/>
      <c r="G351" s="259"/>
      <c r="H351" s="161"/>
      <c r="I351" s="142" t="s">
        <v>619</v>
      </c>
      <c r="J351" s="632" t="s">
        <v>602</v>
      </c>
      <c r="K351" s="633"/>
      <c r="L351" s="634"/>
      <c r="M351" s="170"/>
      <c r="N351" s="259"/>
      <c r="O351" s="161"/>
      <c r="P351" s="142" t="s">
        <v>619</v>
      </c>
      <c r="Q351" s="632" t="s">
        <v>602</v>
      </c>
      <c r="R351" s="633"/>
      <c r="S351" s="634"/>
      <c r="T351" s="170"/>
      <c r="U351" s="259"/>
      <c r="V351" s="161"/>
      <c r="W351" s="142" t="s">
        <v>619</v>
      </c>
      <c r="X351" s="632"/>
      <c r="Y351" s="633"/>
      <c r="Z351" s="634"/>
      <c r="AA351" s="170"/>
      <c r="AB351" s="259"/>
      <c r="AC351" s="161"/>
      <c r="AD351" s="142" t="s">
        <v>619</v>
      </c>
      <c r="AE351" s="632"/>
      <c r="AF351" s="633"/>
      <c r="AG351" s="634"/>
      <c r="AH351" s="170"/>
      <c r="AI351" s="259"/>
      <c r="AJ351" s="161"/>
      <c r="AK351" s="142" t="s">
        <v>619</v>
      </c>
      <c r="AL351" s="632"/>
      <c r="AM351" s="633"/>
      <c r="AN351" s="634"/>
      <c r="AO351" s="170"/>
      <c r="AP351" s="259"/>
    </row>
    <row r="352" spans="1:42" ht="16.5" hidden="1" customHeight="1" outlineLevel="1" thickBot="1" x14ac:dyDescent="0.25">
      <c r="A352" s="161"/>
      <c r="B352" s="162"/>
      <c r="C352" s="162"/>
      <c r="D352" s="162"/>
      <c r="E352" s="163"/>
      <c r="F352" s="170"/>
      <c r="G352" s="259"/>
      <c r="H352" s="161"/>
      <c r="I352" s="162"/>
      <c r="J352" s="162"/>
      <c r="K352" s="162"/>
      <c r="L352" s="163"/>
      <c r="M352" s="170"/>
      <c r="N352" s="259"/>
      <c r="O352" s="161"/>
      <c r="P352" s="162"/>
      <c r="Q352" s="162"/>
      <c r="R352" s="162"/>
      <c r="S352" s="163"/>
      <c r="T352" s="170"/>
      <c r="U352" s="259"/>
      <c r="V352" s="161"/>
      <c r="W352" s="162"/>
      <c r="X352" s="162"/>
      <c r="Y352" s="162"/>
      <c r="Z352" s="163"/>
      <c r="AA352" s="170"/>
      <c r="AB352" s="259"/>
      <c r="AC352" s="161"/>
      <c r="AD352" s="162"/>
      <c r="AE352" s="162"/>
      <c r="AF352" s="162"/>
      <c r="AG352" s="163"/>
      <c r="AH352" s="170"/>
      <c r="AI352" s="259"/>
      <c r="AJ352" s="161"/>
      <c r="AK352" s="162"/>
      <c r="AL352" s="162"/>
      <c r="AM352" s="162"/>
      <c r="AN352" s="163"/>
      <c r="AO352" s="170"/>
      <c r="AP352" s="259"/>
    </row>
    <row r="353" spans="1:42" ht="16.5" hidden="1" outlineLevel="1" thickBot="1" x14ac:dyDescent="0.25">
      <c r="A353" s="161"/>
      <c r="B353" s="661" t="s">
        <v>468</v>
      </c>
      <c r="C353" s="662"/>
      <c r="D353" s="662"/>
      <c r="E353" s="663"/>
      <c r="F353" s="170"/>
      <c r="G353" s="259"/>
      <c r="H353" s="161"/>
      <c r="I353" s="661" t="s">
        <v>468</v>
      </c>
      <c r="J353" s="662"/>
      <c r="K353" s="662"/>
      <c r="L353" s="663"/>
      <c r="M353" s="170"/>
      <c r="N353" s="259"/>
      <c r="O353" s="161"/>
      <c r="P353" s="661" t="s">
        <v>468</v>
      </c>
      <c r="Q353" s="662"/>
      <c r="R353" s="662"/>
      <c r="S353" s="663"/>
      <c r="T353" s="170"/>
      <c r="U353" s="259"/>
      <c r="V353" s="161"/>
      <c r="W353" s="661" t="s">
        <v>468</v>
      </c>
      <c r="X353" s="662"/>
      <c r="Y353" s="662"/>
      <c r="Z353" s="663"/>
      <c r="AA353" s="170"/>
      <c r="AB353" s="259"/>
      <c r="AC353" s="161"/>
      <c r="AD353" s="661" t="s">
        <v>468</v>
      </c>
      <c r="AE353" s="662"/>
      <c r="AF353" s="662"/>
      <c r="AG353" s="663"/>
      <c r="AH353" s="170"/>
      <c r="AI353" s="259"/>
      <c r="AJ353" s="161"/>
      <c r="AK353" s="661" t="s">
        <v>468</v>
      </c>
      <c r="AL353" s="662"/>
      <c r="AM353" s="662"/>
      <c r="AN353" s="663"/>
      <c r="AO353" s="170"/>
      <c r="AP353" s="259"/>
    </row>
    <row r="354" spans="1:42" ht="41.25" hidden="1" customHeight="1" outlineLevel="1" thickBot="1" x14ac:dyDescent="0.25">
      <c r="A354" s="161"/>
      <c r="B354" s="479" t="s">
        <v>449</v>
      </c>
      <c r="C354" s="480"/>
      <c r="D354" s="262" t="s">
        <v>450</v>
      </c>
      <c r="E354" s="261" t="s">
        <v>467</v>
      </c>
      <c r="F354" s="172"/>
      <c r="G354" s="259"/>
      <c r="H354" s="161"/>
      <c r="I354" s="479" t="s">
        <v>449</v>
      </c>
      <c r="J354" s="480"/>
      <c r="K354" s="262" t="s">
        <v>450</v>
      </c>
      <c r="L354" s="261" t="s">
        <v>467</v>
      </c>
      <c r="M354" s="172"/>
      <c r="N354" s="259"/>
      <c r="O354" s="161"/>
      <c r="P354" s="479" t="s">
        <v>449</v>
      </c>
      <c r="Q354" s="480"/>
      <c r="R354" s="262" t="s">
        <v>450</v>
      </c>
      <c r="S354" s="261" t="s">
        <v>467</v>
      </c>
      <c r="T354" s="172"/>
      <c r="U354" s="259"/>
      <c r="V354" s="161"/>
      <c r="W354" s="479" t="s">
        <v>449</v>
      </c>
      <c r="X354" s="480"/>
      <c r="Y354" s="262" t="s">
        <v>450</v>
      </c>
      <c r="Z354" s="261" t="s">
        <v>467</v>
      </c>
      <c r="AA354" s="172"/>
      <c r="AB354" s="259"/>
      <c r="AC354" s="161"/>
      <c r="AD354" s="479" t="s">
        <v>449</v>
      </c>
      <c r="AE354" s="480"/>
      <c r="AF354" s="262" t="s">
        <v>450</v>
      </c>
      <c r="AG354" s="261" t="s">
        <v>467</v>
      </c>
      <c r="AH354" s="172"/>
      <c r="AI354" s="259"/>
      <c r="AJ354" s="161"/>
      <c r="AK354" s="479" t="s">
        <v>449</v>
      </c>
      <c r="AL354" s="480"/>
      <c r="AM354" s="262" t="s">
        <v>450</v>
      </c>
      <c r="AN354" s="261" t="s">
        <v>467</v>
      </c>
      <c r="AO354" s="172"/>
      <c r="AP354" s="259"/>
    </row>
    <row r="355" spans="1:42" ht="26.25" hidden="1" customHeight="1" outlineLevel="1" x14ac:dyDescent="0.2">
      <c r="A355" s="161"/>
      <c r="B355" s="635" t="s">
        <v>481</v>
      </c>
      <c r="C355" s="638" t="s">
        <v>480</v>
      </c>
      <c r="D355" s="150" t="s">
        <v>451</v>
      </c>
      <c r="E355" s="138" t="s">
        <v>509</v>
      </c>
      <c r="F355" s="172">
        <f>IF(E355="X",15,0)</f>
        <v>15</v>
      </c>
      <c r="G355" s="259"/>
      <c r="H355" s="161"/>
      <c r="I355" s="635" t="s">
        <v>481</v>
      </c>
      <c r="J355" s="638" t="s">
        <v>480</v>
      </c>
      <c r="K355" s="150" t="s">
        <v>451</v>
      </c>
      <c r="L355" s="138" t="s">
        <v>509</v>
      </c>
      <c r="M355" s="172">
        <f>IF(L355="X",15,0)</f>
        <v>15</v>
      </c>
      <c r="N355" s="259"/>
      <c r="O355" s="161"/>
      <c r="P355" s="635" t="s">
        <v>481</v>
      </c>
      <c r="Q355" s="638" t="s">
        <v>480</v>
      </c>
      <c r="R355" s="150" t="s">
        <v>451</v>
      </c>
      <c r="S355" s="138" t="s">
        <v>509</v>
      </c>
      <c r="T355" s="172">
        <f>IF(S355="X",15,0)</f>
        <v>15</v>
      </c>
      <c r="U355" s="259"/>
      <c r="V355" s="161"/>
      <c r="W355" s="635" t="s">
        <v>481</v>
      </c>
      <c r="X355" s="638" t="s">
        <v>480</v>
      </c>
      <c r="Y355" s="150" t="s">
        <v>451</v>
      </c>
      <c r="Z355" s="138"/>
      <c r="AA355" s="172">
        <f>IF(Z355="X",15,0)</f>
        <v>0</v>
      </c>
      <c r="AB355" s="259"/>
      <c r="AC355" s="161"/>
      <c r="AD355" s="635" t="s">
        <v>481</v>
      </c>
      <c r="AE355" s="638" t="s">
        <v>480</v>
      </c>
      <c r="AF355" s="150" t="s">
        <v>451</v>
      </c>
      <c r="AG355" s="138"/>
      <c r="AH355" s="172">
        <f>IF(AG355="X",15,0)</f>
        <v>0</v>
      </c>
      <c r="AI355" s="259"/>
      <c r="AJ355" s="161"/>
      <c r="AK355" s="635" t="s">
        <v>481</v>
      </c>
      <c r="AL355" s="638" t="s">
        <v>480</v>
      </c>
      <c r="AM355" s="150" t="s">
        <v>451</v>
      </c>
      <c r="AN355" s="138"/>
      <c r="AO355" s="172">
        <f>IF(AN355="X",15,0)</f>
        <v>0</v>
      </c>
      <c r="AP355" s="259"/>
    </row>
    <row r="356" spans="1:42" ht="27" hidden="1" customHeight="1" outlineLevel="1" thickBot="1" x14ac:dyDescent="0.25">
      <c r="A356" s="161"/>
      <c r="B356" s="636"/>
      <c r="C356" s="639"/>
      <c r="D356" s="151" t="s">
        <v>452</v>
      </c>
      <c r="E356" s="139"/>
      <c r="F356" s="172"/>
      <c r="G356" s="259"/>
      <c r="H356" s="161"/>
      <c r="I356" s="636"/>
      <c r="J356" s="639"/>
      <c r="K356" s="151" t="s">
        <v>452</v>
      </c>
      <c r="L356" s="139"/>
      <c r="M356" s="172"/>
      <c r="N356" s="259"/>
      <c r="O356" s="161"/>
      <c r="P356" s="636"/>
      <c r="Q356" s="639"/>
      <c r="R356" s="151" t="s">
        <v>452</v>
      </c>
      <c r="S356" s="139"/>
      <c r="T356" s="172"/>
      <c r="U356" s="259"/>
      <c r="V356" s="161"/>
      <c r="W356" s="636"/>
      <c r="X356" s="639"/>
      <c r="Y356" s="151" t="s">
        <v>452</v>
      </c>
      <c r="Z356" s="139"/>
      <c r="AA356" s="172"/>
      <c r="AB356" s="259"/>
      <c r="AC356" s="161"/>
      <c r="AD356" s="636"/>
      <c r="AE356" s="639"/>
      <c r="AF356" s="151" t="s">
        <v>452</v>
      </c>
      <c r="AG356" s="139"/>
      <c r="AH356" s="172"/>
      <c r="AI356" s="259"/>
      <c r="AJ356" s="161"/>
      <c r="AK356" s="636"/>
      <c r="AL356" s="639"/>
      <c r="AM356" s="151" t="s">
        <v>452</v>
      </c>
      <c r="AN356" s="139"/>
      <c r="AO356" s="172"/>
      <c r="AP356" s="259"/>
    </row>
    <row r="357" spans="1:42" ht="27" hidden="1" customHeight="1" outlineLevel="1" x14ac:dyDescent="0.2">
      <c r="A357" s="161"/>
      <c r="B357" s="636"/>
      <c r="C357" s="640" t="s">
        <v>487</v>
      </c>
      <c r="D357" s="150" t="s">
        <v>453</v>
      </c>
      <c r="E357" s="138" t="s">
        <v>509</v>
      </c>
      <c r="F357" s="172">
        <f>IF(E357="X",15,0)</f>
        <v>15</v>
      </c>
      <c r="G357" s="259"/>
      <c r="H357" s="161"/>
      <c r="I357" s="636"/>
      <c r="J357" s="640" t="s">
        <v>487</v>
      </c>
      <c r="K357" s="150" t="s">
        <v>453</v>
      </c>
      <c r="L357" s="138" t="s">
        <v>509</v>
      </c>
      <c r="M357" s="172">
        <f>IF(L357="X",15,0)</f>
        <v>15</v>
      </c>
      <c r="N357" s="259"/>
      <c r="O357" s="161"/>
      <c r="P357" s="636"/>
      <c r="Q357" s="640" t="s">
        <v>487</v>
      </c>
      <c r="R357" s="150" t="s">
        <v>453</v>
      </c>
      <c r="S357" s="138" t="s">
        <v>509</v>
      </c>
      <c r="T357" s="172">
        <f>IF(S357="X",15,0)</f>
        <v>15</v>
      </c>
      <c r="U357" s="259"/>
      <c r="V357" s="161"/>
      <c r="W357" s="636"/>
      <c r="X357" s="640" t="s">
        <v>487</v>
      </c>
      <c r="Y357" s="150" t="s">
        <v>453</v>
      </c>
      <c r="Z357" s="138"/>
      <c r="AA357" s="172">
        <f>IF(Z357="X",15,0)</f>
        <v>0</v>
      </c>
      <c r="AB357" s="259"/>
      <c r="AC357" s="161"/>
      <c r="AD357" s="636"/>
      <c r="AE357" s="640" t="s">
        <v>487</v>
      </c>
      <c r="AF357" s="150" t="s">
        <v>453</v>
      </c>
      <c r="AG357" s="138"/>
      <c r="AH357" s="172">
        <f>IF(AG357="X",15,0)</f>
        <v>0</v>
      </c>
      <c r="AI357" s="259"/>
      <c r="AJ357" s="161"/>
      <c r="AK357" s="636"/>
      <c r="AL357" s="640" t="s">
        <v>487</v>
      </c>
      <c r="AM357" s="150" t="s">
        <v>453</v>
      </c>
      <c r="AN357" s="138"/>
      <c r="AO357" s="172">
        <f>IF(AN357="X",15,0)</f>
        <v>0</v>
      </c>
      <c r="AP357" s="259"/>
    </row>
    <row r="358" spans="1:42" ht="38.25" hidden="1" customHeight="1" outlineLevel="1" thickBot="1" x14ac:dyDescent="0.25">
      <c r="A358" s="161"/>
      <c r="B358" s="637"/>
      <c r="C358" s="641"/>
      <c r="D358" s="151" t="s">
        <v>454</v>
      </c>
      <c r="E358" s="139"/>
      <c r="F358" s="172"/>
      <c r="G358" s="259"/>
      <c r="H358" s="161"/>
      <c r="I358" s="637"/>
      <c r="J358" s="641"/>
      <c r="K358" s="151" t="s">
        <v>454</v>
      </c>
      <c r="L358" s="139"/>
      <c r="M358" s="172"/>
      <c r="N358" s="259"/>
      <c r="O358" s="161"/>
      <c r="P358" s="637"/>
      <c r="Q358" s="641"/>
      <c r="R358" s="151" t="s">
        <v>454</v>
      </c>
      <c r="S358" s="139"/>
      <c r="T358" s="172"/>
      <c r="U358" s="259"/>
      <c r="V358" s="161"/>
      <c r="W358" s="637"/>
      <c r="X358" s="641"/>
      <c r="Y358" s="151" t="s">
        <v>454</v>
      </c>
      <c r="Z358" s="139"/>
      <c r="AA358" s="172"/>
      <c r="AB358" s="259"/>
      <c r="AC358" s="161"/>
      <c r="AD358" s="637"/>
      <c r="AE358" s="641"/>
      <c r="AF358" s="151" t="s">
        <v>454</v>
      </c>
      <c r="AG358" s="139"/>
      <c r="AH358" s="172"/>
      <c r="AI358" s="259"/>
      <c r="AJ358" s="161"/>
      <c r="AK358" s="637"/>
      <c r="AL358" s="641"/>
      <c r="AM358" s="151" t="s">
        <v>454</v>
      </c>
      <c r="AN358" s="139"/>
      <c r="AO358" s="172"/>
      <c r="AP358" s="259"/>
    </row>
    <row r="359" spans="1:42" ht="38.25" hidden="1" customHeight="1" outlineLevel="1" x14ac:dyDescent="0.2">
      <c r="A359" s="161"/>
      <c r="B359" s="642" t="s">
        <v>483</v>
      </c>
      <c r="C359" s="644" t="s">
        <v>490</v>
      </c>
      <c r="D359" s="148" t="s">
        <v>455</v>
      </c>
      <c r="E359" s="136" t="s">
        <v>509</v>
      </c>
      <c r="F359" s="172">
        <f>IF(E359="X",15,0)</f>
        <v>15</v>
      </c>
      <c r="G359" s="259"/>
      <c r="H359" s="161"/>
      <c r="I359" s="642" t="s">
        <v>483</v>
      </c>
      <c r="J359" s="644" t="s">
        <v>490</v>
      </c>
      <c r="K359" s="148" t="s">
        <v>455</v>
      </c>
      <c r="L359" s="136" t="s">
        <v>509</v>
      </c>
      <c r="M359" s="172">
        <f>IF(L359="X",15,0)</f>
        <v>15</v>
      </c>
      <c r="N359" s="259"/>
      <c r="O359" s="161"/>
      <c r="P359" s="642" t="s">
        <v>483</v>
      </c>
      <c r="Q359" s="644" t="s">
        <v>490</v>
      </c>
      <c r="R359" s="148" t="s">
        <v>455</v>
      </c>
      <c r="S359" s="136" t="s">
        <v>509</v>
      </c>
      <c r="T359" s="172">
        <f>IF(S359="X",15,0)</f>
        <v>15</v>
      </c>
      <c r="U359" s="259"/>
      <c r="V359" s="161"/>
      <c r="W359" s="642" t="s">
        <v>483</v>
      </c>
      <c r="X359" s="644" t="s">
        <v>490</v>
      </c>
      <c r="Y359" s="148" t="s">
        <v>455</v>
      </c>
      <c r="Z359" s="136"/>
      <c r="AA359" s="172">
        <f>IF(Z359="X",15,0)</f>
        <v>0</v>
      </c>
      <c r="AB359" s="259"/>
      <c r="AC359" s="161"/>
      <c r="AD359" s="642" t="s">
        <v>483</v>
      </c>
      <c r="AE359" s="644" t="s">
        <v>490</v>
      </c>
      <c r="AF359" s="148" t="s">
        <v>455</v>
      </c>
      <c r="AG359" s="136"/>
      <c r="AH359" s="172">
        <f>IF(AG359="X",15,0)</f>
        <v>0</v>
      </c>
      <c r="AI359" s="259"/>
      <c r="AJ359" s="161"/>
      <c r="AK359" s="642" t="s">
        <v>483</v>
      </c>
      <c r="AL359" s="644" t="s">
        <v>490</v>
      </c>
      <c r="AM359" s="148" t="s">
        <v>455</v>
      </c>
      <c r="AN359" s="136"/>
      <c r="AO359" s="172">
        <f>IF(AN359="X",15,0)</f>
        <v>0</v>
      </c>
      <c r="AP359" s="259"/>
    </row>
    <row r="360" spans="1:42" ht="30.75" hidden="1" customHeight="1" outlineLevel="1" thickBot="1" x14ac:dyDescent="0.25">
      <c r="A360" s="161"/>
      <c r="B360" s="643"/>
      <c r="C360" s="645"/>
      <c r="D360" s="149" t="s">
        <v>456</v>
      </c>
      <c r="E360" s="137"/>
      <c r="F360" s="172"/>
      <c r="G360" s="259"/>
      <c r="H360" s="161"/>
      <c r="I360" s="643"/>
      <c r="J360" s="645"/>
      <c r="K360" s="149" t="s">
        <v>456</v>
      </c>
      <c r="L360" s="137"/>
      <c r="M360" s="172"/>
      <c r="N360" s="259"/>
      <c r="O360" s="161"/>
      <c r="P360" s="643"/>
      <c r="Q360" s="645"/>
      <c r="R360" s="149" t="s">
        <v>456</v>
      </c>
      <c r="S360" s="137"/>
      <c r="T360" s="172"/>
      <c r="U360" s="259"/>
      <c r="V360" s="161"/>
      <c r="W360" s="643"/>
      <c r="X360" s="645"/>
      <c r="Y360" s="149" t="s">
        <v>456</v>
      </c>
      <c r="Z360" s="137"/>
      <c r="AA360" s="172"/>
      <c r="AB360" s="259"/>
      <c r="AC360" s="161"/>
      <c r="AD360" s="643"/>
      <c r="AE360" s="645"/>
      <c r="AF360" s="149" t="s">
        <v>456</v>
      </c>
      <c r="AG360" s="137"/>
      <c r="AH360" s="172"/>
      <c r="AI360" s="259"/>
      <c r="AJ360" s="161"/>
      <c r="AK360" s="643"/>
      <c r="AL360" s="645"/>
      <c r="AM360" s="149" t="s">
        <v>456</v>
      </c>
      <c r="AN360" s="137"/>
      <c r="AO360" s="172"/>
      <c r="AP360" s="259"/>
    </row>
    <row r="361" spans="1:42" ht="30.75" hidden="1" customHeight="1" outlineLevel="1" x14ac:dyDescent="0.2">
      <c r="A361" s="161"/>
      <c r="B361" s="646" t="s">
        <v>482</v>
      </c>
      <c r="C361" s="640" t="s">
        <v>491</v>
      </c>
      <c r="D361" s="150" t="s">
        <v>457</v>
      </c>
      <c r="E361" s="138" t="s">
        <v>509</v>
      </c>
      <c r="F361" s="172">
        <f>IF(E361="X",15,0)</f>
        <v>15</v>
      </c>
      <c r="G361" s="259"/>
      <c r="H361" s="161"/>
      <c r="I361" s="646" t="s">
        <v>482</v>
      </c>
      <c r="J361" s="640" t="s">
        <v>491</v>
      </c>
      <c r="K361" s="150" t="s">
        <v>457</v>
      </c>
      <c r="L361" s="138" t="s">
        <v>509</v>
      </c>
      <c r="M361" s="172">
        <f>IF(L361="X",15,0)</f>
        <v>15</v>
      </c>
      <c r="N361" s="259"/>
      <c r="O361" s="161"/>
      <c r="P361" s="646" t="s">
        <v>482</v>
      </c>
      <c r="Q361" s="640" t="s">
        <v>491</v>
      </c>
      <c r="R361" s="150" t="s">
        <v>457</v>
      </c>
      <c r="S361" s="138" t="s">
        <v>509</v>
      </c>
      <c r="T361" s="172">
        <f>IF(S361="X",15,0)</f>
        <v>15</v>
      </c>
      <c r="U361" s="259"/>
      <c r="V361" s="161"/>
      <c r="W361" s="646" t="s">
        <v>482</v>
      </c>
      <c r="X361" s="640" t="s">
        <v>491</v>
      </c>
      <c r="Y361" s="150" t="s">
        <v>457</v>
      </c>
      <c r="Z361" s="138"/>
      <c r="AA361" s="172">
        <f>IF(Z361="X",15,0)</f>
        <v>0</v>
      </c>
      <c r="AB361" s="259"/>
      <c r="AC361" s="161"/>
      <c r="AD361" s="646" t="s">
        <v>482</v>
      </c>
      <c r="AE361" s="640" t="s">
        <v>491</v>
      </c>
      <c r="AF361" s="150" t="s">
        <v>457</v>
      </c>
      <c r="AG361" s="138"/>
      <c r="AH361" s="172">
        <f>IF(AG361="X",15,0)</f>
        <v>0</v>
      </c>
      <c r="AI361" s="259"/>
      <c r="AJ361" s="161"/>
      <c r="AK361" s="646" t="s">
        <v>482</v>
      </c>
      <c r="AL361" s="640" t="s">
        <v>491</v>
      </c>
      <c r="AM361" s="150" t="s">
        <v>457</v>
      </c>
      <c r="AN361" s="138"/>
      <c r="AO361" s="172">
        <f>IF(AN361="X",15,0)</f>
        <v>0</v>
      </c>
      <c r="AP361" s="259"/>
    </row>
    <row r="362" spans="1:42" ht="30.75" hidden="1" customHeight="1" outlineLevel="1" x14ac:dyDescent="0.2">
      <c r="A362" s="161"/>
      <c r="B362" s="647"/>
      <c r="C362" s="649"/>
      <c r="D362" s="152" t="s">
        <v>458</v>
      </c>
      <c r="E362" s="140"/>
      <c r="F362" s="172">
        <f>IF(E362="X",10,0)</f>
        <v>0</v>
      </c>
      <c r="G362" s="259"/>
      <c r="H362" s="161"/>
      <c r="I362" s="647"/>
      <c r="J362" s="649"/>
      <c r="K362" s="152" t="s">
        <v>458</v>
      </c>
      <c r="L362" s="140"/>
      <c r="M362" s="172">
        <f>IF(L362="X",10,0)</f>
        <v>0</v>
      </c>
      <c r="N362" s="259"/>
      <c r="O362" s="161"/>
      <c r="P362" s="647"/>
      <c r="Q362" s="649"/>
      <c r="R362" s="152" t="s">
        <v>458</v>
      </c>
      <c r="S362" s="140"/>
      <c r="T362" s="172">
        <f>IF(S362="X",10,0)</f>
        <v>0</v>
      </c>
      <c r="U362" s="259"/>
      <c r="V362" s="161"/>
      <c r="W362" s="647"/>
      <c r="X362" s="649"/>
      <c r="Y362" s="152" t="s">
        <v>458</v>
      </c>
      <c r="Z362" s="140"/>
      <c r="AA362" s="172">
        <f>IF(Z362="X",10,0)</f>
        <v>0</v>
      </c>
      <c r="AB362" s="259"/>
      <c r="AC362" s="161"/>
      <c r="AD362" s="647"/>
      <c r="AE362" s="649"/>
      <c r="AF362" s="152" t="s">
        <v>458</v>
      </c>
      <c r="AG362" s="140"/>
      <c r="AH362" s="172">
        <f>IF(AG362="X",10,0)</f>
        <v>0</v>
      </c>
      <c r="AI362" s="259"/>
      <c r="AJ362" s="161"/>
      <c r="AK362" s="647"/>
      <c r="AL362" s="649"/>
      <c r="AM362" s="152" t="s">
        <v>458</v>
      </c>
      <c r="AN362" s="140"/>
      <c r="AO362" s="172">
        <f>IF(AN362="X",10,0)</f>
        <v>0</v>
      </c>
      <c r="AP362" s="259"/>
    </row>
    <row r="363" spans="1:42" ht="33" hidden="1" customHeight="1" outlineLevel="1" thickBot="1" x14ac:dyDescent="0.25">
      <c r="A363" s="161"/>
      <c r="B363" s="648"/>
      <c r="C363" s="641"/>
      <c r="D363" s="151" t="s">
        <v>459</v>
      </c>
      <c r="E363" s="139"/>
      <c r="F363" s="172"/>
      <c r="G363" s="259"/>
      <c r="H363" s="161"/>
      <c r="I363" s="648"/>
      <c r="J363" s="641"/>
      <c r="K363" s="151" t="s">
        <v>459</v>
      </c>
      <c r="L363" s="139"/>
      <c r="M363" s="172"/>
      <c r="N363" s="259"/>
      <c r="O363" s="161"/>
      <c r="P363" s="648"/>
      <c r="Q363" s="641"/>
      <c r="R363" s="151" t="s">
        <v>459</v>
      </c>
      <c r="S363" s="139"/>
      <c r="T363" s="172"/>
      <c r="U363" s="259"/>
      <c r="V363" s="161"/>
      <c r="W363" s="648"/>
      <c r="X363" s="641"/>
      <c r="Y363" s="151" t="s">
        <v>459</v>
      </c>
      <c r="Z363" s="139"/>
      <c r="AA363" s="172"/>
      <c r="AB363" s="259"/>
      <c r="AC363" s="161"/>
      <c r="AD363" s="648"/>
      <c r="AE363" s="641"/>
      <c r="AF363" s="151" t="s">
        <v>459</v>
      </c>
      <c r="AG363" s="139"/>
      <c r="AH363" s="172"/>
      <c r="AI363" s="259"/>
      <c r="AJ363" s="161"/>
      <c r="AK363" s="648"/>
      <c r="AL363" s="641"/>
      <c r="AM363" s="151" t="s">
        <v>459</v>
      </c>
      <c r="AN363" s="139"/>
      <c r="AO363" s="172"/>
      <c r="AP363" s="259"/>
    </row>
    <row r="364" spans="1:42" ht="33" hidden="1" customHeight="1" outlineLevel="1" x14ac:dyDescent="0.2">
      <c r="A364" s="161"/>
      <c r="B364" s="642" t="s">
        <v>484</v>
      </c>
      <c r="C364" s="644" t="s">
        <v>492</v>
      </c>
      <c r="D364" s="148" t="s">
        <v>460</v>
      </c>
      <c r="E364" s="136" t="s">
        <v>509</v>
      </c>
      <c r="F364" s="172">
        <f>IF(E364="X",15,0)</f>
        <v>15</v>
      </c>
      <c r="G364" s="259"/>
      <c r="H364" s="161"/>
      <c r="I364" s="642" t="s">
        <v>484</v>
      </c>
      <c r="J364" s="644" t="s">
        <v>492</v>
      </c>
      <c r="K364" s="148" t="s">
        <v>460</v>
      </c>
      <c r="L364" s="136" t="s">
        <v>509</v>
      </c>
      <c r="M364" s="172">
        <f>IF(L364="X",15,0)</f>
        <v>15</v>
      </c>
      <c r="N364" s="259"/>
      <c r="O364" s="161"/>
      <c r="P364" s="642" t="s">
        <v>484</v>
      </c>
      <c r="Q364" s="644" t="s">
        <v>492</v>
      </c>
      <c r="R364" s="148" t="s">
        <v>460</v>
      </c>
      <c r="S364" s="136" t="s">
        <v>509</v>
      </c>
      <c r="T364" s="172">
        <f>IF(S364="X",15,0)</f>
        <v>15</v>
      </c>
      <c r="U364" s="259"/>
      <c r="V364" s="161"/>
      <c r="W364" s="642" t="s">
        <v>484</v>
      </c>
      <c r="X364" s="644" t="s">
        <v>492</v>
      </c>
      <c r="Y364" s="148" t="s">
        <v>460</v>
      </c>
      <c r="Z364" s="136"/>
      <c r="AA364" s="172">
        <f>IF(Z364="X",15,0)</f>
        <v>0</v>
      </c>
      <c r="AB364" s="259"/>
      <c r="AC364" s="161"/>
      <c r="AD364" s="642" t="s">
        <v>484</v>
      </c>
      <c r="AE364" s="644" t="s">
        <v>492</v>
      </c>
      <c r="AF364" s="148" t="s">
        <v>460</v>
      </c>
      <c r="AG364" s="136"/>
      <c r="AH364" s="172">
        <f>IF(AG364="X",15,0)</f>
        <v>0</v>
      </c>
      <c r="AI364" s="259"/>
      <c r="AJ364" s="161"/>
      <c r="AK364" s="642" t="s">
        <v>484</v>
      </c>
      <c r="AL364" s="644" t="s">
        <v>492</v>
      </c>
      <c r="AM364" s="148" t="s">
        <v>460</v>
      </c>
      <c r="AN364" s="136"/>
      <c r="AO364" s="172">
        <f>IF(AN364="X",15,0)</f>
        <v>0</v>
      </c>
      <c r="AP364" s="259"/>
    </row>
    <row r="365" spans="1:42" ht="45" hidden="1" customHeight="1" outlineLevel="1" thickBot="1" x14ac:dyDescent="0.25">
      <c r="A365" s="161"/>
      <c r="B365" s="643"/>
      <c r="C365" s="645"/>
      <c r="D365" s="149" t="s">
        <v>461</v>
      </c>
      <c r="E365" s="137"/>
      <c r="F365" s="172"/>
      <c r="G365" s="259"/>
      <c r="H365" s="161"/>
      <c r="I365" s="643"/>
      <c r="J365" s="645"/>
      <c r="K365" s="149" t="s">
        <v>461</v>
      </c>
      <c r="L365" s="137"/>
      <c r="M365" s="172"/>
      <c r="N365" s="259"/>
      <c r="O365" s="161"/>
      <c r="P365" s="643"/>
      <c r="Q365" s="645"/>
      <c r="R365" s="149" t="s">
        <v>461</v>
      </c>
      <c r="S365" s="137"/>
      <c r="T365" s="172"/>
      <c r="U365" s="259"/>
      <c r="V365" s="161"/>
      <c r="W365" s="643"/>
      <c r="X365" s="645"/>
      <c r="Y365" s="149" t="s">
        <v>461</v>
      </c>
      <c r="Z365" s="137"/>
      <c r="AA365" s="172"/>
      <c r="AB365" s="259"/>
      <c r="AC365" s="161"/>
      <c r="AD365" s="643"/>
      <c r="AE365" s="645"/>
      <c r="AF365" s="149" t="s">
        <v>461</v>
      </c>
      <c r="AG365" s="137"/>
      <c r="AH365" s="172"/>
      <c r="AI365" s="259"/>
      <c r="AJ365" s="161"/>
      <c r="AK365" s="643"/>
      <c r="AL365" s="645"/>
      <c r="AM365" s="149" t="s">
        <v>461</v>
      </c>
      <c r="AN365" s="137"/>
      <c r="AO365" s="172"/>
      <c r="AP365" s="259"/>
    </row>
    <row r="366" spans="1:42" ht="35.25" hidden="1" customHeight="1" outlineLevel="1" x14ac:dyDescent="0.2">
      <c r="A366" s="161"/>
      <c r="B366" s="646" t="s">
        <v>485</v>
      </c>
      <c r="C366" s="640" t="s">
        <v>488</v>
      </c>
      <c r="D366" s="153" t="s">
        <v>462</v>
      </c>
      <c r="E366" s="138" t="s">
        <v>509</v>
      </c>
      <c r="F366" s="172">
        <f>IF(E366="X",15,0)</f>
        <v>15</v>
      </c>
      <c r="G366" s="259"/>
      <c r="H366" s="161"/>
      <c r="I366" s="646" t="s">
        <v>485</v>
      </c>
      <c r="J366" s="640" t="s">
        <v>488</v>
      </c>
      <c r="K366" s="153" t="s">
        <v>462</v>
      </c>
      <c r="L366" s="138" t="s">
        <v>509</v>
      </c>
      <c r="M366" s="172">
        <f>IF(L366="X",15,0)</f>
        <v>15</v>
      </c>
      <c r="N366" s="259"/>
      <c r="O366" s="161"/>
      <c r="P366" s="646" t="s">
        <v>485</v>
      </c>
      <c r="Q366" s="640" t="s">
        <v>488</v>
      </c>
      <c r="R366" s="153" t="s">
        <v>462</v>
      </c>
      <c r="S366" s="138" t="s">
        <v>509</v>
      </c>
      <c r="T366" s="172">
        <f>IF(S366="X",15,0)</f>
        <v>15</v>
      </c>
      <c r="U366" s="259"/>
      <c r="V366" s="161"/>
      <c r="W366" s="646" t="s">
        <v>485</v>
      </c>
      <c r="X366" s="640" t="s">
        <v>488</v>
      </c>
      <c r="Y366" s="153" t="s">
        <v>462</v>
      </c>
      <c r="Z366" s="138"/>
      <c r="AA366" s="172">
        <f>IF(Z366="X",15,0)</f>
        <v>0</v>
      </c>
      <c r="AB366" s="259"/>
      <c r="AC366" s="161"/>
      <c r="AD366" s="646" t="s">
        <v>485</v>
      </c>
      <c r="AE366" s="640" t="s">
        <v>488</v>
      </c>
      <c r="AF366" s="153" t="s">
        <v>462</v>
      </c>
      <c r="AG366" s="138"/>
      <c r="AH366" s="172">
        <f>IF(AG366="X",15,0)</f>
        <v>0</v>
      </c>
      <c r="AI366" s="259"/>
      <c r="AJ366" s="161"/>
      <c r="AK366" s="646" t="s">
        <v>485</v>
      </c>
      <c r="AL366" s="640" t="s">
        <v>488</v>
      </c>
      <c r="AM366" s="153" t="s">
        <v>462</v>
      </c>
      <c r="AN366" s="138"/>
      <c r="AO366" s="172">
        <f>IF(AN366="X",15,0)</f>
        <v>0</v>
      </c>
      <c r="AP366" s="259"/>
    </row>
    <row r="367" spans="1:42" ht="24" hidden="1" customHeight="1" outlineLevel="1" thickBot="1" x14ac:dyDescent="0.25">
      <c r="A367" s="161"/>
      <c r="B367" s="648"/>
      <c r="C367" s="641"/>
      <c r="D367" s="154" t="s">
        <v>463</v>
      </c>
      <c r="E367" s="139"/>
      <c r="F367" s="172"/>
      <c r="G367" s="259"/>
      <c r="H367" s="161"/>
      <c r="I367" s="648"/>
      <c r="J367" s="641"/>
      <c r="K367" s="154" t="s">
        <v>463</v>
      </c>
      <c r="L367" s="139"/>
      <c r="M367" s="172"/>
      <c r="N367" s="259"/>
      <c r="O367" s="161"/>
      <c r="P367" s="648"/>
      <c r="Q367" s="641"/>
      <c r="R367" s="154" t="s">
        <v>463</v>
      </c>
      <c r="S367" s="139"/>
      <c r="T367" s="172"/>
      <c r="U367" s="259"/>
      <c r="V367" s="161"/>
      <c r="W367" s="648"/>
      <c r="X367" s="641"/>
      <c r="Y367" s="154" t="s">
        <v>463</v>
      </c>
      <c r="Z367" s="139"/>
      <c r="AA367" s="172"/>
      <c r="AB367" s="259"/>
      <c r="AC367" s="161"/>
      <c r="AD367" s="648"/>
      <c r="AE367" s="641"/>
      <c r="AF367" s="154" t="s">
        <v>463</v>
      </c>
      <c r="AG367" s="139"/>
      <c r="AH367" s="172"/>
      <c r="AI367" s="259"/>
      <c r="AJ367" s="161"/>
      <c r="AK367" s="648"/>
      <c r="AL367" s="641"/>
      <c r="AM367" s="154" t="s">
        <v>463</v>
      </c>
      <c r="AN367" s="139"/>
      <c r="AO367" s="172"/>
      <c r="AP367" s="259"/>
    </row>
    <row r="368" spans="1:42" ht="24" hidden="1" customHeight="1" outlineLevel="1" x14ac:dyDescent="0.2">
      <c r="A368" s="161"/>
      <c r="B368" s="642" t="s">
        <v>486</v>
      </c>
      <c r="C368" s="644" t="s">
        <v>489</v>
      </c>
      <c r="D368" s="148" t="s">
        <v>464</v>
      </c>
      <c r="E368" s="136" t="s">
        <v>509</v>
      </c>
      <c r="F368" s="172">
        <f>IF(E368="X",10,0)</f>
        <v>10</v>
      </c>
      <c r="G368" s="259"/>
      <c r="H368" s="161"/>
      <c r="I368" s="642" t="s">
        <v>486</v>
      </c>
      <c r="J368" s="644" t="s">
        <v>489</v>
      </c>
      <c r="K368" s="148" t="s">
        <v>464</v>
      </c>
      <c r="L368" s="136" t="s">
        <v>509</v>
      </c>
      <c r="M368" s="172">
        <f>IF(L368="X",10,0)</f>
        <v>10</v>
      </c>
      <c r="N368" s="259"/>
      <c r="O368" s="161"/>
      <c r="P368" s="642" t="s">
        <v>486</v>
      </c>
      <c r="Q368" s="644" t="s">
        <v>489</v>
      </c>
      <c r="R368" s="148" t="s">
        <v>464</v>
      </c>
      <c r="S368" s="136" t="s">
        <v>509</v>
      </c>
      <c r="T368" s="172">
        <f>IF(S368="X",10,0)</f>
        <v>10</v>
      </c>
      <c r="U368" s="259"/>
      <c r="V368" s="161"/>
      <c r="W368" s="642" t="s">
        <v>486</v>
      </c>
      <c r="X368" s="644" t="s">
        <v>489</v>
      </c>
      <c r="Y368" s="148" t="s">
        <v>464</v>
      </c>
      <c r="Z368" s="136"/>
      <c r="AA368" s="172">
        <f>IF(Z368="X",10,0)</f>
        <v>0</v>
      </c>
      <c r="AB368" s="259"/>
      <c r="AC368" s="161"/>
      <c r="AD368" s="642" t="s">
        <v>486</v>
      </c>
      <c r="AE368" s="644" t="s">
        <v>489</v>
      </c>
      <c r="AF368" s="148" t="s">
        <v>464</v>
      </c>
      <c r="AG368" s="136"/>
      <c r="AH368" s="172">
        <f>IF(AG368="X",10,0)</f>
        <v>0</v>
      </c>
      <c r="AI368" s="259"/>
      <c r="AJ368" s="161"/>
      <c r="AK368" s="642" t="s">
        <v>486</v>
      </c>
      <c r="AL368" s="644" t="s">
        <v>489</v>
      </c>
      <c r="AM368" s="148" t="s">
        <v>464</v>
      </c>
      <c r="AN368" s="136"/>
      <c r="AO368" s="172">
        <f>IF(AN368="X",10,0)</f>
        <v>0</v>
      </c>
      <c r="AP368" s="259"/>
    </row>
    <row r="369" spans="1:42" ht="24" hidden="1" customHeight="1" outlineLevel="1" x14ac:dyDescent="0.2">
      <c r="A369" s="161"/>
      <c r="B369" s="655"/>
      <c r="C369" s="656"/>
      <c r="D369" s="155" t="s">
        <v>465</v>
      </c>
      <c r="E369" s="143"/>
      <c r="F369" s="172">
        <f>IF(E369="X",5,0)</f>
        <v>0</v>
      </c>
      <c r="G369" s="259"/>
      <c r="H369" s="161"/>
      <c r="I369" s="655"/>
      <c r="J369" s="656"/>
      <c r="K369" s="155" t="s">
        <v>465</v>
      </c>
      <c r="L369" s="143"/>
      <c r="M369" s="172">
        <f>IF(L369="X",5,0)</f>
        <v>0</v>
      </c>
      <c r="N369" s="259"/>
      <c r="O369" s="161"/>
      <c r="P369" s="655"/>
      <c r="Q369" s="656"/>
      <c r="R369" s="155" t="s">
        <v>465</v>
      </c>
      <c r="S369" s="143"/>
      <c r="T369" s="172">
        <f>IF(S369="X",5,0)</f>
        <v>0</v>
      </c>
      <c r="U369" s="259"/>
      <c r="V369" s="161"/>
      <c r="W369" s="655"/>
      <c r="X369" s="656"/>
      <c r="Y369" s="155" t="s">
        <v>465</v>
      </c>
      <c r="Z369" s="143"/>
      <c r="AA369" s="172">
        <f>IF(Z369="X",5,0)</f>
        <v>0</v>
      </c>
      <c r="AB369" s="259"/>
      <c r="AC369" s="161"/>
      <c r="AD369" s="655"/>
      <c r="AE369" s="656"/>
      <c r="AF369" s="155" t="s">
        <v>465</v>
      </c>
      <c r="AG369" s="143"/>
      <c r="AH369" s="172">
        <f>IF(AG369="X",5,0)</f>
        <v>0</v>
      </c>
      <c r="AI369" s="259"/>
      <c r="AJ369" s="161"/>
      <c r="AK369" s="655"/>
      <c r="AL369" s="656"/>
      <c r="AM369" s="155" t="s">
        <v>465</v>
      </c>
      <c r="AN369" s="143"/>
      <c r="AO369" s="172">
        <f>IF(AN369="X",5,0)</f>
        <v>0</v>
      </c>
      <c r="AP369" s="259"/>
    </row>
    <row r="370" spans="1:42" ht="15.75" hidden="1" customHeight="1" outlineLevel="1" thickBot="1" x14ac:dyDescent="0.25">
      <c r="A370" s="161"/>
      <c r="B370" s="643"/>
      <c r="C370" s="645"/>
      <c r="D370" s="149" t="s">
        <v>466</v>
      </c>
      <c r="E370" s="137"/>
      <c r="F370" s="172"/>
      <c r="G370" s="259"/>
      <c r="H370" s="161"/>
      <c r="I370" s="643"/>
      <c r="J370" s="645"/>
      <c r="K370" s="149" t="s">
        <v>466</v>
      </c>
      <c r="L370" s="137"/>
      <c r="M370" s="172"/>
      <c r="N370" s="259"/>
      <c r="O370" s="161"/>
      <c r="P370" s="643"/>
      <c r="Q370" s="645"/>
      <c r="R370" s="149" t="s">
        <v>466</v>
      </c>
      <c r="S370" s="137"/>
      <c r="T370" s="172"/>
      <c r="U370" s="259"/>
      <c r="V370" s="161"/>
      <c r="W370" s="643"/>
      <c r="X370" s="645"/>
      <c r="Y370" s="149" t="s">
        <v>466</v>
      </c>
      <c r="Z370" s="137"/>
      <c r="AA370" s="172"/>
      <c r="AB370" s="259"/>
      <c r="AC370" s="161"/>
      <c r="AD370" s="643"/>
      <c r="AE370" s="645"/>
      <c r="AF370" s="149" t="s">
        <v>466</v>
      </c>
      <c r="AG370" s="137"/>
      <c r="AH370" s="172"/>
      <c r="AI370" s="259"/>
      <c r="AJ370" s="161"/>
      <c r="AK370" s="643"/>
      <c r="AL370" s="645"/>
      <c r="AM370" s="149" t="s">
        <v>466</v>
      </c>
      <c r="AN370" s="137"/>
      <c r="AO370" s="172"/>
      <c r="AP370" s="259"/>
    </row>
    <row r="371" spans="1:42" ht="19.5" hidden="1" customHeight="1" outlineLevel="1" thickBot="1" x14ac:dyDescent="0.25">
      <c r="A371" s="157"/>
      <c r="B371" s="159"/>
      <c r="C371" s="159"/>
      <c r="D371" s="159"/>
      <c r="E371" s="160"/>
      <c r="F371" s="170"/>
      <c r="G371" s="259"/>
      <c r="H371" s="157"/>
      <c r="I371" s="159"/>
      <c r="J371" s="159"/>
      <c r="K371" s="159"/>
      <c r="L371" s="160"/>
      <c r="M371" s="170"/>
      <c r="N371" s="259"/>
      <c r="O371" s="157"/>
      <c r="P371" s="159"/>
      <c r="Q371" s="159"/>
      <c r="R371" s="159"/>
      <c r="S371" s="160"/>
      <c r="T371" s="170"/>
      <c r="U371" s="259"/>
      <c r="V371" s="157"/>
      <c r="W371" s="159"/>
      <c r="X371" s="159"/>
      <c r="Y371" s="159"/>
      <c r="Z371" s="160"/>
      <c r="AA371" s="170"/>
      <c r="AB371" s="259"/>
      <c r="AC371" s="157"/>
      <c r="AD371" s="159"/>
      <c r="AE371" s="159"/>
      <c r="AF371" s="159"/>
      <c r="AG371" s="160"/>
      <c r="AH371" s="170"/>
      <c r="AI371" s="259"/>
      <c r="AJ371" s="157"/>
      <c r="AK371" s="159"/>
      <c r="AL371" s="159"/>
      <c r="AM371" s="159"/>
      <c r="AN371" s="160"/>
      <c r="AO371" s="170"/>
      <c r="AP371" s="259"/>
    </row>
    <row r="372" spans="1:42" ht="19.5" hidden="1" customHeight="1" outlineLevel="1" thickBot="1" x14ac:dyDescent="0.25">
      <c r="A372" s="161"/>
      <c r="B372" s="657" t="s">
        <v>469</v>
      </c>
      <c r="C372" s="658"/>
      <c r="D372" s="659" t="s">
        <v>471</v>
      </c>
      <c r="E372" s="660"/>
      <c r="F372" s="170"/>
      <c r="G372" s="259"/>
      <c r="H372" s="161"/>
      <c r="I372" s="657" t="s">
        <v>469</v>
      </c>
      <c r="J372" s="658"/>
      <c r="K372" s="659" t="s">
        <v>471</v>
      </c>
      <c r="L372" s="660"/>
      <c r="M372" s="170"/>
      <c r="N372" s="259"/>
      <c r="O372" s="161"/>
      <c r="P372" s="657" t="s">
        <v>469</v>
      </c>
      <c r="Q372" s="658"/>
      <c r="R372" s="659" t="s">
        <v>471</v>
      </c>
      <c r="S372" s="660"/>
      <c r="T372" s="170"/>
      <c r="U372" s="259"/>
      <c r="V372" s="161"/>
      <c r="W372" s="657" t="s">
        <v>469</v>
      </c>
      <c r="X372" s="658"/>
      <c r="Y372" s="659" t="s">
        <v>471</v>
      </c>
      <c r="Z372" s="660"/>
      <c r="AA372" s="170"/>
      <c r="AB372" s="259"/>
      <c r="AC372" s="161"/>
      <c r="AD372" s="657" t="s">
        <v>469</v>
      </c>
      <c r="AE372" s="658"/>
      <c r="AF372" s="659" t="s">
        <v>471</v>
      </c>
      <c r="AG372" s="660"/>
      <c r="AH372" s="170"/>
      <c r="AI372" s="259"/>
      <c r="AJ372" s="161"/>
      <c r="AK372" s="657" t="s">
        <v>469</v>
      </c>
      <c r="AL372" s="658"/>
      <c r="AM372" s="659" t="s">
        <v>471</v>
      </c>
      <c r="AN372" s="660"/>
      <c r="AO372" s="170"/>
      <c r="AP372" s="259"/>
    </row>
    <row r="373" spans="1:42" ht="19.5" hidden="1" customHeight="1" outlineLevel="1" thickBot="1" x14ac:dyDescent="0.25">
      <c r="A373" s="161"/>
      <c r="B373" s="671" t="s">
        <v>470</v>
      </c>
      <c r="C373" s="672"/>
      <c r="D373" s="659" t="s">
        <v>472</v>
      </c>
      <c r="E373" s="660"/>
      <c r="F373" s="170"/>
      <c r="G373" s="259"/>
      <c r="H373" s="161"/>
      <c r="I373" s="671" t="s">
        <v>470</v>
      </c>
      <c r="J373" s="672"/>
      <c r="K373" s="659" t="s">
        <v>472</v>
      </c>
      <c r="L373" s="660"/>
      <c r="M373" s="170"/>
      <c r="N373" s="259"/>
      <c r="O373" s="161"/>
      <c r="P373" s="671" t="s">
        <v>470</v>
      </c>
      <c r="Q373" s="672"/>
      <c r="R373" s="659" t="s">
        <v>472</v>
      </c>
      <c r="S373" s="660"/>
      <c r="T373" s="170"/>
      <c r="U373" s="259"/>
      <c r="V373" s="161"/>
      <c r="W373" s="671" t="s">
        <v>470</v>
      </c>
      <c r="X373" s="672"/>
      <c r="Y373" s="659" t="s">
        <v>472</v>
      </c>
      <c r="Z373" s="660"/>
      <c r="AA373" s="170"/>
      <c r="AB373" s="259"/>
      <c r="AC373" s="161"/>
      <c r="AD373" s="671" t="s">
        <v>470</v>
      </c>
      <c r="AE373" s="672"/>
      <c r="AF373" s="659" t="s">
        <v>472</v>
      </c>
      <c r="AG373" s="660"/>
      <c r="AH373" s="170"/>
      <c r="AI373" s="259"/>
      <c r="AJ373" s="161"/>
      <c r="AK373" s="671" t="s">
        <v>470</v>
      </c>
      <c r="AL373" s="672"/>
      <c r="AM373" s="659" t="s">
        <v>472</v>
      </c>
      <c r="AN373" s="660"/>
      <c r="AO373" s="170"/>
      <c r="AP373" s="259"/>
    </row>
    <row r="374" spans="1:42" ht="32.25" hidden="1" customHeight="1" outlineLevel="1" thickBot="1" x14ac:dyDescent="0.25">
      <c r="A374" s="161"/>
      <c r="B374" s="673" t="s">
        <v>503</v>
      </c>
      <c r="C374" s="674"/>
      <c r="D374" s="659" t="s">
        <v>473</v>
      </c>
      <c r="E374" s="660"/>
      <c r="F374" s="170"/>
      <c r="G374" s="259"/>
      <c r="H374" s="161"/>
      <c r="I374" s="673" t="s">
        <v>503</v>
      </c>
      <c r="J374" s="674"/>
      <c r="K374" s="659" t="s">
        <v>473</v>
      </c>
      <c r="L374" s="660"/>
      <c r="M374" s="170"/>
      <c r="N374" s="259"/>
      <c r="O374" s="161"/>
      <c r="P374" s="673" t="s">
        <v>503</v>
      </c>
      <c r="Q374" s="674"/>
      <c r="R374" s="659" t="s">
        <v>473</v>
      </c>
      <c r="S374" s="660"/>
      <c r="T374" s="170"/>
      <c r="U374" s="259"/>
      <c r="V374" s="161"/>
      <c r="W374" s="673" t="s">
        <v>503</v>
      </c>
      <c r="X374" s="674"/>
      <c r="Y374" s="659" t="s">
        <v>473</v>
      </c>
      <c r="Z374" s="660"/>
      <c r="AA374" s="170"/>
      <c r="AB374" s="259"/>
      <c r="AC374" s="161"/>
      <c r="AD374" s="673" t="s">
        <v>503</v>
      </c>
      <c r="AE374" s="674"/>
      <c r="AF374" s="659" t="s">
        <v>473</v>
      </c>
      <c r="AG374" s="660"/>
      <c r="AH374" s="170"/>
      <c r="AI374" s="259"/>
      <c r="AJ374" s="161"/>
      <c r="AK374" s="673" t="s">
        <v>503</v>
      </c>
      <c r="AL374" s="674"/>
      <c r="AM374" s="659" t="s">
        <v>473</v>
      </c>
      <c r="AN374" s="660"/>
      <c r="AO374" s="170"/>
      <c r="AP374" s="259"/>
    </row>
    <row r="375" spans="1:42" ht="27" hidden="1" customHeight="1" outlineLevel="1" thickBot="1" x14ac:dyDescent="0.25">
      <c r="A375" s="158"/>
      <c r="B375" s="566" t="s">
        <v>506</v>
      </c>
      <c r="C375" s="568"/>
      <c r="D375" s="566">
        <f>SUM(F355:F370)</f>
        <v>100</v>
      </c>
      <c r="E375" s="568"/>
      <c r="F375" s="171"/>
      <c r="G375" s="259"/>
      <c r="H375" s="158"/>
      <c r="I375" s="566" t="s">
        <v>506</v>
      </c>
      <c r="J375" s="568"/>
      <c r="K375" s="566">
        <f>SUM(M355:M370)</f>
        <v>100</v>
      </c>
      <c r="L375" s="568"/>
      <c r="M375" s="171"/>
      <c r="N375" s="259"/>
      <c r="O375" s="158"/>
      <c r="P375" s="566" t="s">
        <v>506</v>
      </c>
      <c r="Q375" s="568"/>
      <c r="R375" s="566">
        <f>SUM(T355:T370)</f>
        <v>100</v>
      </c>
      <c r="S375" s="568"/>
      <c r="T375" s="171"/>
      <c r="U375" s="259"/>
      <c r="V375" s="158"/>
      <c r="W375" s="566" t="s">
        <v>506</v>
      </c>
      <c r="X375" s="568"/>
      <c r="Y375" s="566">
        <f>SUM(AA355:AA370)</f>
        <v>0</v>
      </c>
      <c r="Z375" s="568"/>
      <c r="AA375" s="171"/>
      <c r="AB375" s="259"/>
      <c r="AC375" s="158"/>
      <c r="AD375" s="566" t="s">
        <v>506</v>
      </c>
      <c r="AE375" s="568"/>
      <c r="AF375" s="566">
        <f>SUM(AH355:AH370)</f>
        <v>0</v>
      </c>
      <c r="AG375" s="568"/>
      <c r="AH375" s="171"/>
      <c r="AI375" s="259"/>
      <c r="AJ375" s="158"/>
      <c r="AK375" s="566" t="s">
        <v>506</v>
      </c>
      <c r="AL375" s="568"/>
      <c r="AM375" s="566">
        <f>SUM(AO355:AO370)</f>
        <v>0</v>
      </c>
      <c r="AN375" s="568"/>
      <c r="AO375" s="171"/>
      <c r="AP375" s="259"/>
    </row>
    <row r="376" spans="1:42" ht="23.25" hidden="1" customHeight="1" outlineLevel="1" thickBot="1" x14ac:dyDescent="0.25">
      <c r="A376" s="158"/>
      <c r="B376" s="157"/>
      <c r="C376" s="157"/>
      <c r="D376" s="157"/>
      <c r="E376" s="157"/>
      <c r="F376" s="171"/>
      <c r="G376" s="259"/>
      <c r="H376" s="158"/>
      <c r="I376" s="157"/>
      <c r="J376" s="157"/>
      <c r="K376" s="157"/>
      <c r="L376" s="157"/>
      <c r="M376" s="171"/>
      <c r="N376" s="259"/>
      <c r="O376" s="158"/>
      <c r="P376" s="157"/>
      <c r="Q376" s="157"/>
      <c r="R376" s="157"/>
      <c r="S376" s="157"/>
      <c r="T376" s="171"/>
      <c r="U376" s="259"/>
      <c r="V376" s="158"/>
      <c r="W376" s="157"/>
      <c r="X376" s="157"/>
      <c r="Y376" s="157"/>
      <c r="Z376" s="157"/>
      <c r="AA376" s="171"/>
      <c r="AB376" s="259"/>
      <c r="AC376" s="158"/>
      <c r="AD376" s="157"/>
      <c r="AE376" s="157"/>
      <c r="AF376" s="157"/>
      <c r="AG376" s="157"/>
      <c r="AH376" s="171"/>
      <c r="AI376" s="259"/>
      <c r="AJ376" s="158"/>
      <c r="AK376" s="157"/>
      <c r="AL376" s="157"/>
      <c r="AM376" s="157"/>
      <c r="AN376" s="157"/>
      <c r="AO376" s="171"/>
      <c r="AP376" s="259"/>
    </row>
    <row r="377" spans="1:42" ht="36" hidden="1" customHeight="1" outlineLevel="1" thickBot="1" x14ac:dyDescent="0.25">
      <c r="A377" s="161"/>
      <c r="B377" s="661" t="s">
        <v>493</v>
      </c>
      <c r="C377" s="662"/>
      <c r="D377" s="662"/>
      <c r="E377" s="663"/>
      <c r="F377" s="170"/>
      <c r="G377" s="259"/>
      <c r="H377" s="161"/>
      <c r="I377" s="661" t="s">
        <v>493</v>
      </c>
      <c r="J377" s="662"/>
      <c r="K377" s="662"/>
      <c r="L377" s="663"/>
      <c r="M377" s="170"/>
      <c r="N377" s="259"/>
      <c r="O377" s="161"/>
      <c r="P377" s="661" t="s">
        <v>493</v>
      </c>
      <c r="Q377" s="662"/>
      <c r="R377" s="662"/>
      <c r="S377" s="663"/>
      <c r="T377" s="170"/>
      <c r="U377" s="259"/>
      <c r="V377" s="161"/>
      <c r="W377" s="661" t="s">
        <v>493</v>
      </c>
      <c r="X377" s="662"/>
      <c r="Y377" s="662"/>
      <c r="Z377" s="663"/>
      <c r="AA377" s="170"/>
      <c r="AB377" s="259"/>
      <c r="AC377" s="161"/>
      <c r="AD377" s="661" t="s">
        <v>493</v>
      </c>
      <c r="AE377" s="662"/>
      <c r="AF377" s="662"/>
      <c r="AG377" s="663"/>
      <c r="AH377" s="170"/>
      <c r="AI377" s="259"/>
      <c r="AJ377" s="161"/>
      <c r="AK377" s="661" t="s">
        <v>493</v>
      </c>
      <c r="AL377" s="662"/>
      <c r="AM377" s="662"/>
      <c r="AN377" s="663"/>
      <c r="AO377" s="170"/>
      <c r="AP377" s="259"/>
    </row>
    <row r="378" spans="1:42" ht="44.25" hidden="1" customHeight="1" outlineLevel="1" thickBot="1" x14ac:dyDescent="0.3">
      <c r="A378" s="161"/>
      <c r="B378" s="182" t="s">
        <v>494</v>
      </c>
      <c r="C378" s="487" t="s">
        <v>495</v>
      </c>
      <c r="D378" s="676"/>
      <c r="E378" s="261" t="s">
        <v>467</v>
      </c>
      <c r="F378" s="170"/>
      <c r="G378" s="259"/>
      <c r="H378" s="161"/>
      <c r="I378" s="182" t="s">
        <v>494</v>
      </c>
      <c r="J378" s="487" t="s">
        <v>495</v>
      </c>
      <c r="K378" s="676"/>
      <c r="L378" s="261" t="s">
        <v>467</v>
      </c>
      <c r="M378" s="170"/>
      <c r="N378" s="259"/>
      <c r="O378" s="161"/>
      <c r="P378" s="182" t="s">
        <v>494</v>
      </c>
      <c r="Q378" s="487" t="s">
        <v>495</v>
      </c>
      <c r="R378" s="676"/>
      <c r="S378" s="261" t="s">
        <v>467</v>
      </c>
      <c r="T378" s="170"/>
      <c r="U378" s="259"/>
      <c r="V378" s="161"/>
      <c r="W378" s="182" t="s">
        <v>494</v>
      </c>
      <c r="X378" s="487" t="s">
        <v>495</v>
      </c>
      <c r="Y378" s="676"/>
      <c r="Z378" s="261" t="s">
        <v>467</v>
      </c>
      <c r="AA378" s="170"/>
      <c r="AB378" s="259"/>
      <c r="AC378" s="161"/>
      <c r="AD378" s="182" t="s">
        <v>494</v>
      </c>
      <c r="AE378" s="487" t="s">
        <v>495</v>
      </c>
      <c r="AF378" s="676"/>
      <c r="AG378" s="261" t="s">
        <v>467</v>
      </c>
      <c r="AH378" s="170"/>
      <c r="AI378" s="259"/>
      <c r="AJ378" s="161"/>
      <c r="AK378" s="182" t="s">
        <v>494</v>
      </c>
      <c r="AL378" s="487" t="s">
        <v>495</v>
      </c>
      <c r="AM378" s="676"/>
      <c r="AN378" s="261" t="s">
        <v>467</v>
      </c>
      <c r="AO378" s="170"/>
      <c r="AP378" s="259"/>
    </row>
    <row r="379" spans="1:42" ht="44.25" hidden="1" customHeight="1" outlineLevel="1" thickBot="1" x14ac:dyDescent="0.25">
      <c r="A379" s="161"/>
      <c r="B379" s="173" t="s">
        <v>469</v>
      </c>
      <c r="C379" s="664" t="s">
        <v>496</v>
      </c>
      <c r="D379" s="665"/>
      <c r="E379" s="164" t="s">
        <v>509</v>
      </c>
      <c r="F379" s="172">
        <f>IF(E379="X",2,"")</f>
        <v>2</v>
      </c>
      <c r="G379" s="259"/>
      <c r="H379" s="161"/>
      <c r="I379" s="173" t="s">
        <v>469</v>
      </c>
      <c r="J379" s="664" t="s">
        <v>496</v>
      </c>
      <c r="K379" s="665"/>
      <c r="L379" s="164" t="s">
        <v>509</v>
      </c>
      <c r="M379" s="172">
        <f>IF(L379="X",2,"")</f>
        <v>2</v>
      </c>
      <c r="N379" s="259"/>
      <c r="O379" s="161"/>
      <c r="P379" s="173" t="s">
        <v>469</v>
      </c>
      <c r="Q379" s="664" t="s">
        <v>496</v>
      </c>
      <c r="R379" s="665"/>
      <c r="S379" s="164" t="s">
        <v>509</v>
      </c>
      <c r="T379" s="172">
        <f>IF(S379="X",2,"")</f>
        <v>2</v>
      </c>
      <c r="U379" s="259"/>
      <c r="V379" s="161"/>
      <c r="W379" s="173" t="s">
        <v>469</v>
      </c>
      <c r="X379" s="664" t="s">
        <v>496</v>
      </c>
      <c r="Y379" s="665"/>
      <c r="Z379" s="164" t="s">
        <v>509</v>
      </c>
      <c r="AA379" s="172">
        <f>IF(Z379="X",2,"")</f>
        <v>2</v>
      </c>
      <c r="AB379" s="259"/>
      <c r="AC379" s="161"/>
      <c r="AD379" s="173" t="s">
        <v>469</v>
      </c>
      <c r="AE379" s="664" t="s">
        <v>496</v>
      </c>
      <c r="AF379" s="665"/>
      <c r="AG379" s="164"/>
      <c r="AH379" s="172" t="str">
        <f>IF(AG379="X",2,"")</f>
        <v/>
      </c>
      <c r="AI379" s="259"/>
      <c r="AJ379" s="161"/>
      <c r="AK379" s="173" t="s">
        <v>469</v>
      </c>
      <c r="AL379" s="664" t="s">
        <v>496</v>
      </c>
      <c r="AM379" s="665"/>
      <c r="AN379" s="164"/>
      <c r="AO379" s="172" t="str">
        <f>IF(AN379="X",2,"")</f>
        <v/>
      </c>
      <c r="AP379" s="259"/>
    </row>
    <row r="380" spans="1:42" ht="23.25" hidden="1" customHeight="1" outlineLevel="1" thickBot="1" x14ac:dyDescent="0.25">
      <c r="A380" s="161"/>
      <c r="B380" s="174" t="s">
        <v>470</v>
      </c>
      <c r="C380" s="664" t="s">
        <v>497</v>
      </c>
      <c r="D380" s="665"/>
      <c r="E380" s="164"/>
      <c r="F380" s="172" t="str">
        <f>IF(E380="X",1,"")</f>
        <v/>
      </c>
      <c r="G380" s="259"/>
      <c r="H380" s="161"/>
      <c r="I380" s="174" t="s">
        <v>470</v>
      </c>
      <c r="J380" s="664" t="s">
        <v>497</v>
      </c>
      <c r="K380" s="665"/>
      <c r="L380" s="164"/>
      <c r="M380" s="172" t="str">
        <f>IF(L380="X",1,"")</f>
        <v/>
      </c>
      <c r="N380" s="259"/>
      <c r="O380" s="161"/>
      <c r="P380" s="174" t="s">
        <v>470</v>
      </c>
      <c r="Q380" s="664" t="s">
        <v>497</v>
      </c>
      <c r="R380" s="665"/>
      <c r="S380" s="164"/>
      <c r="T380" s="172" t="str">
        <f>IF(S380="X",1,"")</f>
        <v/>
      </c>
      <c r="U380" s="259"/>
      <c r="V380" s="161"/>
      <c r="W380" s="174" t="s">
        <v>470</v>
      </c>
      <c r="X380" s="664" t="s">
        <v>497</v>
      </c>
      <c r="Y380" s="665"/>
      <c r="Z380" s="164"/>
      <c r="AA380" s="172" t="str">
        <f>IF(Z380="X",1,"")</f>
        <v/>
      </c>
      <c r="AB380" s="259"/>
      <c r="AC380" s="161"/>
      <c r="AD380" s="174" t="s">
        <v>470</v>
      </c>
      <c r="AE380" s="664" t="s">
        <v>497</v>
      </c>
      <c r="AF380" s="665"/>
      <c r="AG380" s="164"/>
      <c r="AH380" s="172" t="str">
        <f>IF(AG380="X",1,"")</f>
        <v/>
      </c>
      <c r="AI380" s="259"/>
      <c r="AJ380" s="161"/>
      <c r="AK380" s="174" t="s">
        <v>470</v>
      </c>
      <c r="AL380" s="664" t="s">
        <v>497</v>
      </c>
      <c r="AM380" s="665"/>
      <c r="AN380" s="164"/>
      <c r="AO380" s="172" t="str">
        <f>IF(AN380="X",1,"")</f>
        <v/>
      </c>
      <c r="AP380" s="259"/>
    </row>
    <row r="381" spans="1:42" ht="23.25" hidden="1" customHeight="1" outlineLevel="1" thickBot="1" x14ac:dyDescent="0.25">
      <c r="A381" s="158"/>
      <c r="B381" s="175" t="s">
        <v>503</v>
      </c>
      <c r="C381" s="664" t="s">
        <v>498</v>
      </c>
      <c r="D381" s="665"/>
      <c r="E381" s="164"/>
      <c r="F381" s="172" t="str">
        <f>IF(E381="X",0.1,"")</f>
        <v/>
      </c>
      <c r="G381" s="259"/>
      <c r="H381" s="158"/>
      <c r="I381" s="175" t="s">
        <v>503</v>
      </c>
      <c r="J381" s="664" t="s">
        <v>498</v>
      </c>
      <c r="K381" s="665"/>
      <c r="L381" s="164"/>
      <c r="M381" s="172" t="str">
        <f>IF(L381="X",0.1,"")</f>
        <v/>
      </c>
      <c r="N381" s="259"/>
      <c r="O381" s="158"/>
      <c r="P381" s="175" t="s">
        <v>503</v>
      </c>
      <c r="Q381" s="664" t="s">
        <v>498</v>
      </c>
      <c r="R381" s="665"/>
      <c r="S381" s="164"/>
      <c r="T381" s="172" t="str">
        <f>IF(S381="X",0.1,"")</f>
        <v/>
      </c>
      <c r="U381" s="259"/>
      <c r="V381" s="158"/>
      <c r="W381" s="175" t="s">
        <v>503</v>
      </c>
      <c r="X381" s="664" t="s">
        <v>498</v>
      </c>
      <c r="Y381" s="665"/>
      <c r="Z381" s="164"/>
      <c r="AA381" s="172" t="str">
        <f>IF(Z381="X",0.1,"")</f>
        <v/>
      </c>
      <c r="AB381" s="259"/>
      <c r="AC381" s="158"/>
      <c r="AD381" s="175" t="s">
        <v>503</v>
      </c>
      <c r="AE381" s="664" t="s">
        <v>498</v>
      </c>
      <c r="AF381" s="665"/>
      <c r="AG381" s="164"/>
      <c r="AH381" s="172" t="str">
        <f>IF(AG381="X",0.1,"")</f>
        <v/>
      </c>
      <c r="AI381" s="259"/>
      <c r="AJ381" s="158"/>
      <c r="AK381" s="175" t="s">
        <v>503</v>
      </c>
      <c r="AL381" s="664" t="s">
        <v>498</v>
      </c>
      <c r="AM381" s="665"/>
      <c r="AN381" s="164"/>
      <c r="AO381" s="172" t="str">
        <f>IF(AN381="X",0.1,"")</f>
        <v/>
      </c>
      <c r="AP381" s="259"/>
    </row>
    <row r="382" spans="1:42" ht="37.5" hidden="1" customHeight="1" outlineLevel="1" thickBot="1" x14ac:dyDescent="0.25">
      <c r="A382" s="157"/>
      <c r="B382" s="566" t="s">
        <v>505</v>
      </c>
      <c r="C382" s="568"/>
      <c r="D382" s="566" t="str">
        <f>IF(F382=2,"FUERTE",IF(F382=1,"MODERADO",IF(F382=0.1,"DÉBIL","")))</f>
        <v>FUERTE</v>
      </c>
      <c r="E382" s="568"/>
      <c r="F382" s="172">
        <f>SUM(F379:F381)</f>
        <v>2</v>
      </c>
      <c r="G382" s="259"/>
      <c r="H382" s="157"/>
      <c r="I382" s="566" t="s">
        <v>505</v>
      </c>
      <c r="J382" s="568"/>
      <c r="K382" s="566" t="str">
        <f>IF(M382=2,"FUERTE",IF(M382=1,"MODERADO",IF(M382=0.1,"DÉBIL","")))</f>
        <v>FUERTE</v>
      </c>
      <c r="L382" s="568"/>
      <c r="M382" s="172">
        <f>SUM(M379:M381)</f>
        <v>2</v>
      </c>
      <c r="N382" s="259"/>
      <c r="O382" s="157"/>
      <c r="P382" s="566" t="s">
        <v>505</v>
      </c>
      <c r="Q382" s="568"/>
      <c r="R382" s="566" t="str">
        <f>IF(T382=2,"FUERTE",IF(T382=1,"MODERADO",IF(T382=0.1,"DÉBIL","")))</f>
        <v>FUERTE</v>
      </c>
      <c r="S382" s="568"/>
      <c r="T382" s="172">
        <f>SUM(T379:T381)</f>
        <v>2</v>
      </c>
      <c r="U382" s="259"/>
      <c r="V382" s="157"/>
      <c r="W382" s="566" t="s">
        <v>505</v>
      </c>
      <c r="X382" s="568"/>
      <c r="Y382" s="566" t="str">
        <f>IF(AA382=2,"FUERTE",IF(AA382=1,"MODERADO",IF(AA382=0.1,"DÉBIL","")))</f>
        <v>FUERTE</v>
      </c>
      <c r="Z382" s="568"/>
      <c r="AA382" s="172">
        <f>SUM(AA379:AA381)</f>
        <v>2</v>
      </c>
      <c r="AB382" s="259"/>
      <c r="AC382" s="157"/>
      <c r="AD382" s="566" t="s">
        <v>505</v>
      </c>
      <c r="AE382" s="568"/>
      <c r="AF382" s="566" t="str">
        <f>IF(AH382=2,"FUERTE",IF(AH382=1,"MODERADO",IF(AH382=0.1,"DÉBIL","")))</f>
        <v/>
      </c>
      <c r="AG382" s="568"/>
      <c r="AH382" s="172">
        <f>SUM(AH379:AH381)</f>
        <v>0</v>
      </c>
      <c r="AI382" s="259"/>
      <c r="AJ382" s="157"/>
      <c r="AK382" s="566" t="s">
        <v>505</v>
      </c>
      <c r="AL382" s="568"/>
      <c r="AM382" s="566" t="str">
        <f>IF(AO382=2,"FUERTE",IF(AO382=1,"MODERADO",IF(AO382=0.1,"DÉBIL","")))</f>
        <v/>
      </c>
      <c r="AN382" s="568"/>
      <c r="AO382" s="172">
        <f>SUM(AO379:AO381)</f>
        <v>0</v>
      </c>
      <c r="AP382" s="259"/>
    </row>
    <row r="383" spans="1:42" ht="15.75" hidden="1" outlineLevel="1" thickBot="1" x14ac:dyDescent="0.25">
      <c r="A383" s="158"/>
      <c r="B383" s="165"/>
      <c r="C383" s="165"/>
      <c r="D383" s="165"/>
      <c r="E383" s="165"/>
      <c r="F383" s="171"/>
      <c r="G383" s="259"/>
      <c r="H383" s="158"/>
      <c r="I383" s="165"/>
      <c r="J383" s="165"/>
      <c r="K383" s="165"/>
      <c r="L383" s="165"/>
      <c r="M383" s="171"/>
      <c r="N383" s="259"/>
      <c r="O383" s="158"/>
      <c r="P383" s="165"/>
      <c r="Q383" s="165"/>
      <c r="R383" s="165"/>
      <c r="S383" s="165"/>
      <c r="T383" s="171"/>
      <c r="U383" s="259"/>
      <c r="V383" s="158"/>
      <c r="W383" s="165"/>
      <c r="X383" s="165"/>
      <c r="Y383" s="165"/>
      <c r="Z383" s="165"/>
      <c r="AA383" s="171"/>
      <c r="AB383" s="259"/>
      <c r="AC383" s="158"/>
      <c r="AD383" s="165"/>
      <c r="AE383" s="165"/>
      <c r="AF383" s="165"/>
      <c r="AG383" s="165"/>
      <c r="AH383" s="171"/>
      <c r="AI383" s="259"/>
      <c r="AJ383" s="158"/>
      <c r="AK383" s="165"/>
      <c r="AL383" s="165"/>
      <c r="AM383" s="165"/>
      <c r="AN383" s="165"/>
      <c r="AO383" s="171"/>
      <c r="AP383" s="259"/>
    </row>
    <row r="384" spans="1:42" ht="21.75" hidden="1" customHeight="1" outlineLevel="1" thickBot="1" x14ac:dyDescent="0.25">
      <c r="A384" s="161"/>
      <c r="B384" s="661" t="s">
        <v>499</v>
      </c>
      <c r="C384" s="662"/>
      <c r="D384" s="662"/>
      <c r="E384" s="663"/>
      <c r="F384" s="170"/>
      <c r="G384" s="259"/>
      <c r="H384" s="161"/>
      <c r="I384" s="661" t="s">
        <v>499</v>
      </c>
      <c r="J384" s="662"/>
      <c r="K384" s="662"/>
      <c r="L384" s="663"/>
      <c r="M384" s="170"/>
      <c r="N384" s="259"/>
      <c r="O384" s="161"/>
      <c r="P384" s="661" t="s">
        <v>499</v>
      </c>
      <c r="Q384" s="662"/>
      <c r="R384" s="662"/>
      <c r="S384" s="663"/>
      <c r="T384" s="170"/>
      <c r="U384" s="259"/>
      <c r="V384" s="161"/>
      <c r="W384" s="661" t="s">
        <v>499</v>
      </c>
      <c r="X384" s="662"/>
      <c r="Y384" s="662"/>
      <c r="Z384" s="663"/>
      <c r="AA384" s="170"/>
      <c r="AB384" s="259"/>
      <c r="AC384" s="161"/>
      <c r="AD384" s="661" t="s">
        <v>499</v>
      </c>
      <c r="AE384" s="662"/>
      <c r="AF384" s="662"/>
      <c r="AG384" s="663"/>
      <c r="AH384" s="170"/>
      <c r="AI384" s="259"/>
      <c r="AJ384" s="161"/>
      <c r="AK384" s="661" t="s">
        <v>499</v>
      </c>
      <c r="AL384" s="662"/>
      <c r="AM384" s="662"/>
      <c r="AN384" s="663"/>
      <c r="AO384" s="170"/>
      <c r="AP384" s="259"/>
    </row>
    <row r="385" spans="1:49" ht="75.75" hidden="1" outlineLevel="1" thickBot="1" x14ac:dyDescent="0.25">
      <c r="A385" s="161"/>
      <c r="B385" s="181" t="s">
        <v>500</v>
      </c>
      <c r="C385" s="181" t="s">
        <v>504</v>
      </c>
      <c r="D385" s="181" t="s">
        <v>501</v>
      </c>
      <c r="E385" s="181" t="s">
        <v>502</v>
      </c>
      <c r="F385" s="170"/>
      <c r="G385" s="259"/>
      <c r="H385" s="161"/>
      <c r="I385" s="181" t="s">
        <v>500</v>
      </c>
      <c r="J385" s="181" t="s">
        <v>504</v>
      </c>
      <c r="K385" s="181" t="s">
        <v>501</v>
      </c>
      <c r="L385" s="181" t="s">
        <v>502</v>
      </c>
      <c r="M385" s="170"/>
      <c r="N385" s="259"/>
      <c r="O385" s="161"/>
      <c r="P385" s="181" t="s">
        <v>500</v>
      </c>
      <c r="Q385" s="181" t="s">
        <v>504</v>
      </c>
      <c r="R385" s="181" t="s">
        <v>501</v>
      </c>
      <c r="S385" s="181" t="s">
        <v>502</v>
      </c>
      <c r="T385" s="170"/>
      <c r="U385" s="259"/>
      <c r="V385" s="161"/>
      <c r="W385" s="181" t="s">
        <v>500</v>
      </c>
      <c r="X385" s="181" t="s">
        <v>504</v>
      </c>
      <c r="Y385" s="181" t="s">
        <v>501</v>
      </c>
      <c r="Z385" s="181" t="s">
        <v>502</v>
      </c>
      <c r="AA385" s="170"/>
      <c r="AB385" s="259"/>
      <c r="AC385" s="161"/>
      <c r="AD385" s="181" t="s">
        <v>500</v>
      </c>
      <c r="AE385" s="181" t="s">
        <v>504</v>
      </c>
      <c r="AF385" s="181" t="s">
        <v>501</v>
      </c>
      <c r="AG385" s="181" t="s">
        <v>502</v>
      </c>
      <c r="AH385" s="170"/>
      <c r="AI385" s="259"/>
      <c r="AJ385" s="161"/>
      <c r="AK385" s="181" t="s">
        <v>500</v>
      </c>
      <c r="AL385" s="181" t="s">
        <v>504</v>
      </c>
      <c r="AM385" s="181" t="s">
        <v>501</v>
      </c>
      <c r="AN385" s="181" t="s">
        <v>502</v>
      </c>
      <c r="AO385" s="170"/>
      <c r="AP385" s="259"/>
    </row>
    <row r="386" spans="1:49" ht="39.75" hidden="1" customHeight="1" outlineLevel="1" thickBot="1" x14ac:dyDescent="0.25">
      <c r="A386" s="161"/>
      <c r="B386" s="164" t="str">
        <f>IF(D375=0,"",IF(D375&lt;=85,"DÉBIL",IF(D375&lt;=95,"MODERADO",IF(D375&lt;=100,"FUERTE"))))</f>
        <v>FUERTE</v>
      </c>
      <c r="C386" s="164" t="str">
        <f>D382</f>
        <v>FUERTE</v>
      </c>
      <c r="D386" s="147" t="str">
        <f>IFERROR(IF(D387=0,"DÉBIL",IF(D387&lt;=50,"MODERADO",IF(D387=100,"FUERTE",""))),"")</f>
        <v>FUERTE</v>
      </c>
      <c r="E386" s="164" t="str">
        <f>IF(D386="FUERTE","NO",IF(D386="MODERADO","SI",IF(D386="DÉBIL","SI","")))</f>
        <v>NO</v>
      </c>
      <c r="F386" s="170"/>
      <c r="G386" s="259"/>
      <c r="H386" s="161"/>
      <c r="I386" s="164" t="str">
        <f>IF(K375=0,"",IF(K375&lt;=85,"DÉBIL",IF(K375&lt;=95,"MODERADO",IF(K375&lt;=100,"FUERTE"))))</f>
        <v>FUERTE</v>
      </c>
      <c r="J386" s="164" t="str">
        <f>K382</f>
        <v>FUERTE</v>
      </c>
      <c r="K386" s="147" t="str">
        <f>IFERROR(IF(K387=0,"DÉBIL",IF(K387&lt;=50,"MODERADO",IF(K387=100,"FUERTE",""))),"")</f>
        <v>FUERTE</v>
      </c>
      <c r="L386" s="164" t="str">
        <f>IF(K386="FUERTE","NO",IF(K386="MODERADO","SI",IF(K386="DÉBIL","SI","")))</f>
        <v>NO</v>
      </c>
      <c r="M386" s="170"/>
      <c r="N386" s="259"/>
      <c r="O386" s="161"/>
      <c r="P386" s="164" t="str">
        <f>IF(R375=0,"",IF(R375&lt;=85,"DÉBIL",IF(R375&lt;=95,"MODERADO",IF(R375&lt;=100,"FUERTE"))))</f>
        <v>FUERTE</v>
      </c>
      <c r="Q386" s="164" t="str">
        <f>R382</f>
        <v>FUERTE</v>
      </c>
      <c r="R386" s="147" t="str">
        <f>IFERROR(IF(R387=0,"DÉBIL",IF(R387&lt;=50,"MODERADO",IF(R387=100,"FUERTE",""))),"")</f>
        <v>FUERTE</v>
      </c>
      <c r="S386" s="164" t="str">
        <f>IF(R386="FUERTE","NO",IF(R386="MODERADO","SI",IF(R386="DÉBIL","SI","")))</f>
        <v>NO</v>
      </c>
      <c r="T386" s="170"/>
      <c r="U386" s="259"/>
      <c r="V386" s="161"/>
      <c r="W386" s="164" t="str">
        <f>IF(Y375=0,"",IF(Y375&lt;=85,"DÉBIL",IF(Y375&lt;=95,"MODERADO",IF(Y375&lt;=100,"FUERTE"))))</f>
        <v/>
      </c>
      <c r="X386" s="164" t="str">
        <f>Y382</f>
        <v>FUERTE</v>
      </c>
      <c r="Y386" s="147" t="str">
        <f>IFERROR(IF(Y387=0,"DÉBIL",IF(Y387&lt;=50,"MODERADO",IF(Y387=100,"FUERTE",""))),"")</f>
        <v/>
      </c>
      <c r="Z386" s="164" t="str">
        <f>IF(Y386="FUERTE","NO",IF(Y386="MODERADO","SI",IF(Y386="DÉBIL","SI","")))</f>
        <v/>
      </c>
      <c r="AA386" s="170"/>
      <c r="AB386" s="259"/>
      <c r="AC386" s="161"/>
      <c r="AD386" s="164" t="str">
        <f>IF(AF375=0,"",IF(AF375&lt;=85,"DÉBIL",IF(AF375&lt;=95,"MODERADO",IF(AF375&lt;=100,"FUERTE"))))</f>
        <v/>
      </c>
      <c r="AE386" s="164" t="str">
        <f>AF382</f>
        <v/>
      </c>
      <c r="AF386" s="147" t="str">
        <f>IFERROR(IF(AF387=0,"DÉBIL",IF(AF387&lt;=50,"MODERADO",IF(AF387=100,"FUERTE",""))),"")</f>
        <v/>
      </c>
      <c r="AG386" s="164" t="str">
        <f>IF(AF386="FUERTE","NO",IF(AF386="MODERADO","SI",IF(AF386="DÉBIL","SI","")))</f>
        <v/>
      </c>
      <c r="AH386" s="170"/>
      <c r="AI386" s="259"/>
      <c r="AJ386" s="161"/>
      <c r="AK386" s="164" t="str">
        <f>IF(AM375=0,"",IF(AM375&lt;=85,"DÉBIL",IF(AM375&lt;=95,"MODERADO",IF(AM375&lt;=100,"FUERTE"))))</f>
        <v/>
      </c>
      <c r="AL386" s="164" t="str">
        <f>AM382</f>
        <v/>
      </c>
      <c r="AM386" s="147" t="str">
        <f>IFERROR(IF(AM387=0,"DÉBIL",IF(AM387&lt;=50,"MODERADO",IF(AM387=100,"FUERTE",""))),"")</f>
        <v/>
      </c>
      <c r="AN386" s="164" t="str">
        <f>IF(AM386="FUERTE","NO",IF(AM386="MODERADO","SI",IF(AM386="DÉBIL","SI","")))</f>
        <v/>
      </c>
      <c r="AO386" s="170"/>
      <c r="AP386" s="259"/>
    </row>
    <row r="387" spans="1:49" hidden="1" outlineLevel="1" x14ac:dyDescent="0.2">
      <c r="A387" s="161"/>
      <c r="B387" s="254">
        <f>IF(B386="FUERTE",50,IF(B386="MODERADO",25,IF(B386="DÉBIL",0,"")))</f>
        <v>50</v>
      </c>
      <c r="C387" s="254">
        <f>IF(C386="FUERTE",2,IF(C386="MODERADO",1,IF(C386="DÉBIL",0,"")))</f>
        <v>2</v>
      </c>
      <c r="D387" s="254">
        <f>+C387*B387</f>
        <v>100</v>
      </c>
      <c r="E387" s="254"/>
      <c r="F387" s="170"/>
      <c r="G387" s="259"/>
      <c r="H387" s="161"/>
      <c r="I387" s="254">
        <f>IF(I386="FUERTE",50,IF(I386="MODERADO",25,IF(I386="DÉBIL",0,"")))</f>
        <v>50</v>
      </c>
      <c r="J387" s="254">
        <f>IF(J386="FUERTE",2,IF(J386="MODERADO",1,IF(J386="DÉBIL",0,"")))</f>
        <v>2</v>
      </c>
      <c r="K387" s="254">
        <f>+J387*I387</f>
        <v>100</v>
      </c>
      <c r="L387" s="254"/>
      <c r="M387" s="170"/>
      <c r="N387" s="259"/>
      <c r="O387" s="161"/>
      <c r="P387" s="254">
        <f>IF(P386="FUERTE",50,IF(P386="MODERADO",25,IF(P386="DÉBIL",0,"")))</f>
        <v>50</v>
      </c>
      <c r="Q387" s="254">
        <f>IF(Q386="FUERTE",2,IF(Q386="MODERADO",1,IF(Q386="DÉBIL",0,"")))</f>
        <v>2</v>
      </c>
      <c r="R387" s="254">
        <f>+Q387*P387</f>
        <v>100</v>
      </c>
      <c r="S387" s="254"/>
      <c r="T387" s="170"/>
      <c r="U387" s="259"/>
      <c r="V387" s="161"/>
      <c r="W387" s="254" t="str">
        <f>IF(W386="FUERTE",50,IF(W386="MODERADO",25,IF(W386="DÉBIL",0,"")))</f>
        <v/>
      </c>
      <c r="X387" s="254">
        <f>IF(X386="FUERTE",2,IF(X386="MODERADO",1,IF(X386="DÉBIL",0,"")))</f>
        <v>2</v>
      </c>
      <c r="Y387" s="254" t="e">
        <f>+X387*W387</f>
        <v>#VALUE!</v>
      </c>
      <c r="Z387" s="254"/>
      <c r="AA387" s="170"/>
      <c r="AB387" s="259"/>
      <c r="AC387" s="161"/>
      <c r="AD387" s="254" t="str">
        <f>IF(AD386="FUERTE",50,IF(AD386="MODERADO",25,IF(AD386="DÉBIL",0,"")))</f>
        <v/>
      </c>
      <c r="AE387" s="254" t="str">
        <f>IF(AE386="FUERTE",2,IF(AE386="MODERADO",1,IF(AE386="DÉBIL",0,"")))</f>
        <v/>
      </c>
      <c r="AF387" s="254" t="e">
        <f>+AE387*AD387</f>
        <v>#VALUE!</v>
      </c>
      <c r="AG387" s="254"/>
      <c r="AH387" s="170"/>
      <c r="AI387" s="259"/>
      <c r="AJ387" s="161"/>
      <c r="AK387" s="254" t="str">
        <f>IF(AK386="FUERTE",50,IF(AK386="MODERADO",25,IF(AK386="DÉBIL",0,"")))</f>
        <v/>
      </c>
      <c r="AL387" s="254" t="str">
        <f>IF(AL386="FUERTE",2,IF(AL386="MODERADO",1,IF(AL386="DÉBIL",0,"")))</f>
        <v/>
      </c>
      <c r="AM387" s="254" t="e">
        <f>+AL387*AK387</f>
        <v>#VALUE!</v>
      </c>
      <c r="AN387" s="254"/>
      <c r="AO387" s="170"/>
      <c r="AP387" s="259"/>
    </row>
    <row r="388" spans="1:49" ht="20.25" collapsed="1" x14ac:dyDescent="0.3">
      <c r="A388" s="626" t="s">
        <v>444</v>
      </c>
      <c r="B388" s="627"/>
      <c r="C388" s="627"/>
      <c r="D388" s="627"/>
      <c r="E388" s="627"/>
      <c r="F388" s="628"/>
      <c r="G388" s="258"/>
      <c r="H388" s="626" t="s">
        <v>444</v>
      </c>
      <c r="I388" s="627"/>
      <c r="J388" s="627"/>
      <c r="K388" s="627"/>
      <c r="L388" s="627"/>
      <c r="M388" s="628"/>
      <c r="N388" s="258"/>
      <c r="O388" s="626" t="s">
        <v>444</v>
      </c>
      <c r="P388" s="627"/>
      <c r="Q388" s="627"/>
      <c r="R388" s="627"/>
      <c r="S388" s="627"/>
      <c r="T388" s="628"/>
      <c r="U388" s="258"/>
      <c r="V388" s="626" t="s">
        <v>444</v>
      </c>
      <c r="W388" s="627"/>
      <c r="X388" s="627"/>
      <c r="Y388" s="627"/>
      <c r="Z388" s="627"/>
      <c r="AA388" s="628"/>
      <c r="AB388" s="258"/>
      <c r="AC388" s="626" t="s">
        <v>444</v>
      </c>
      <c r="AD388" s="627"/>
      <c r="AE388" s="627"/>
      <c r="AF388" s="627"/>
      <c r="AG388" s="627"/>
      <c r="AH388" s="628"/>
      <c r="AI388" s="258"/>
      <c r="AJ388" s="626" t="s">
        <v>444</v>
      </c>
      <c r="AK388" s="627"/>
      <c r="AL388" s="627"/>
      <c r="AM388" s="627"/>
      <c r="AN388" s="627"/>
      <c r="AO388" s="628"/>
      <c r="AP388" s="258"/>
      <c r="AQ388" s="166"/>
      <c r="AR388" s="166"/>
      <c r="AS388" s="166"/>
      <c r="AT388" s="166"/>
      <c r="AU388" s="166"/>
      <c r="AV388" s="167"/>
      <c r="AW388" s="258"/>
    </row>
    <row r="389" spans="1:49" ht="19.5" hidden="1" customHeight="1" outlineLevel="1" thickBot="1" x14ac:dyDescent="0.25">
      <c r="A389" s="158"/>
      <c r="B389" s="156"/>
      <c r="C389" s="156"/>
      <c r="D389" s="156"/>
      <c r="E389" s="156"/>
      <c r="F389" s="171"/>
      <c r="G389" s="259"/>
      <c r="H389" s="158"/>
      <c r="I389" s="156"/>
      <c r="J389" s="156"/>
      <c r="K389" s="156"/>
      <c r="L389" s="156"/>
      <c r="M389" s="171"/>
      <c r="N389" s="259"/>
      <c r="O389" s="158"/>
      <c r="P389" s="156"/>
      <c r="Q389" s="156"/>
      <c r="R389" s="156"/>
      <c r="S389" s="156"/>
      <c r="T389" s="171"/>
      <c r="U389" s="259"/>
      <c r="V389" s="158"/>
      <c r="W389" s="156"/>
      <c r="X389" s="156"/>
      <c r="Y389" s="156"/>
      <c r="Z389" s="156"/>
      <c r="AA389" s="171"/>
      <c r="AB389" s="259"/>
      <c r="AC389" s="158"/>
      <c r="AD389" s="156"/>
      <c r="AE389" s="156"/>
      <c r="AF389" s="156"/>
      <c r="AG389" s="156"/>
      <c r="AH389" s="171"/>
      <c r="AI389" s="259"/>
      <c r="AJ389" s="158"/>
      <c r="AK389" s="156"/>
      <c r="AL389" s="156"/>
      <c r="AM389" s="156"/>
      <c r="AN389" s="156"/>
      <c r="AO389" s="171"/>
      <c r="AP389" s="259"/>
      <c r="AQ389" s="158"/>
      <c r="AR389" s="156"/>
      <c r="AS389" s="156"/>
      <c r="AT389" s="156"/>
      <c r="AU389" s="156"/>
      <c r="AV389" s="171"/>
      <c r="AW389" s="259"/>
    </row>
    <row r="390" spans="1:49" ht="75" hidden="1" customHeight="1" outlineLevel="1" thickBot="1" x14ac:dyDescent="0.25">
      <c r="A390" s="161"/>
      <c r="B390" s="176" t="s">
        <v>444</v>
      </c>
      <c r="C390" s="607" t="str">
        <f>'MRC CONTRATACIÓN - COVID19'!$D48</f>
        <v>Posibilidad de recibir o solicitar dádivas o beneficios a nombre propio o de terceros por suscribir contratos con terceros, sin el cumplimiento de los requisitos establecidos en el Manual de contratación y recomendaciones establecidas por los organismos públicos y de control.</v>
      </c>
      <c r="D390" s="608"/>
      <c r="E390" s="609"/>
      <c r="F390" s="170"/>
      <c r="G390" s="259"/>
      <c r="H390" s="161"/>
      <c r="I390" s="176" t="s">
        <v>444</v>
      </c>
      <c r="J390" s="607" t="str">
        <f>$C390</f>
        <v>Posibilidad de recibir o solicitar dádivas o beneficios a nombre propio o de terceros por suscribir contratos con terceros, sin el cumplimiento de los requisitos establecidos en el Manual de contratación y recomendaciones establecidas por los organismos públicos y de control.</v>
      </c>
      <c r="K390" s="608"/>
      <c r="L390" s="609"/>
      <c r="M390" s="170"/>
      <c r="N390" s="259"/>
      <c r="O390" s="161"/>
      <c r="P390" s="176" t="s">
        <v>444</v>
      </c>
      <c r="Q390" s="607" t="str">
        <f>$C390</f>
        <v>Posibilidad de recibir o solicitar dádivas o beneficios a nombre propio o de terceros por suscribir contratos con terceros, sin el cumplimiento de los requisitos establecidos en el Manual de contratación y recomendaciones establecidas por los organismos públicos y de control.</v>
      </c>
      <c r="R390" s="608"/>
      <c r="S390" s="609"/>
      <c r="T390" s="170"/>
      <c r="U390" s="259"/>
      <c r="V390" s="161"/>
      <c r="W390" s="176" t="s">
        <v>444</v>
      </c>
      <c r="X390" s="607" t="str">
        <f>$C390</f>
        <v>Posibilidad de recibir o solicitar dádivas o beneficios a nombre propio o de terceros por suscribir contratos con terceros, sin el cumplimiento de los requisitos establecidos en el Manual de contratación y recomendaciones establecidas por los organismos públicos y de control.</v>
      </c>
      <c r="Y390" s="608"/>
      <c r="Z390" s="609"/>
      <c r="AA390" s="170"/>
      <c r="AB390" s="259"/>
      <c r="AC390" s="161"/>
      <c r="AD390" s="176" t="s">
        <v>444</v>
      </c>
      <c r="AE390" s="607" t="str">
        <f>$C390</f>
        <v>Posibilidad de recibir o solicitar dádivas o beneficios a nombre propio o de terceros por suscribir contratos con terceros, sin el cumplimiento de los requisitos establecidos en el Manual de contratación y recomendaciones establecidas por los organismos públicos y de control.</v>
      </c>
      <c r="AF390" s="608"/>
      <c r="AG390" s="609"/>
      <c r="AH390" s="170"/>
      <c r="AI390" s="259"/>
      <c r="AJ390" s="161"/>
      <c r="AK390" s="176" t="s">
        <v>444</v>
      </c>
      <c r="AL390" s="607" t="str">
        <f>$C390</f>
        <v>Posibilidad de recibir o solicitar dádivas o beneficios a nombre propio o de terceros por suscribir contratos con terceros, sin el cumplimiento de los requisitos establecidos en el Manual de contratación y recomendaciones establecidas por los organismos públicos y de control.</v>
      </c>
      <c r="AM390" s="608"/>
      <c r="AN390" s="609"/>
      <c r="AO390" s="170"/>
      <c r="AP390" s="259"/>
      <c r="AQ390" s="161"/>
      <c r="AR390" s="176" t="s">
        <v>444</v>
      </c>
      <c r="AS390" s="607" t="str">
        <f>$C390</f>
        <v>Posibilidad de recibir o solicitar dádivas o beneficios a nombre propio o de terceros por suscribir contratos con terceros, sin el cumplimiento de los requisitos establecidos en el Manual de contratación y recomendaciones establecidas por los organismos públicos y de control.</v>
      </c>
      <c r="AT390" s="608"/>
      <c r="AU390" s="609"/>
      <c r="AV390" s="170"/>
      <c r="AW390" s="259"/>
    </row>
    <row r="391" spans="1:49" ht="152.25" hidden="1" customHeight="1" outlineLevel="1" thickBot="1" x14ac:dyDescent="0.25">
      <c r="A391" s="161"/>
      <c r="B391" s="177" t="s">
        <v>479</v>
      </c>
      <c r="C391" s="666" t="str">
        <f>'MRC CONTRATACIÓN - COVID19'!$N48</f>
        <v>Con fines de prevención, anualmente la División de Gestión Humana  realiza campañas de Sensibilización en temas referentes al cumplimiento y practica de  los valores de que rigen el actuar del funcionario público dejando registro de la asistencia. En caso de identificar la inasistencia se reprograma para su asistencia.</v>
      </c>
      <c r="D391" s="667"/>
      <c r="E391" s="668"/>
      <c r="F391" s="170"/>
      <c r="G391" s="259"/>
      <c r="H391" s="161"/>
      <c r="I391" s="177" t="s">
        <v>564</v>
      </c>
      <c r="J391" s="666" t="str">
        <f>'MRC CONTRATACIÓN - COVID19'!$N49</f>
        <v>Con el fin de prevenir hechos de fraude o corrupción, El Grupo Gestión Antifraude Anualmente Promueve la campaña Antifraude Anticorrupción en el marco del Plan Anticorrupción y de Atención al Ciudadano; adicionalmente a través de la campaña e-learning se promueve el curso de  la Política Antifraude de obligatorio cumplimiento para todos los colaboradores del FNA; cuando los colaboradores no presentan el curso o no obtienen el puntaje mínimo de aprobación  se abre una segunda convocatoria para que sea realizado, Sopena de sanciones disciplinarias.</v>
      </c>
      <c r="K391" s="667"/>
      <c r="L391" s="668"/>
      <c r="M391" s="170"/>
      <c r="N391" s="259"/>
      <c r="O391" s="161"/>
      <c r="P391" s="177" t="s">
        <v>565</v>
      </c>
      <c r="Q391" s="666" t="str">
        <f>'MRC CONTRATACIÓN - COVID19'!$N50</f>
        <v xml:space="preserve">El FNA cuenta con la línea de denuncias y el correo de denuncias disponibles para que la ciudadanía y los colaboradores de la entidad interpongan sus denuncias. El profesional del Grupo Gestión Antifraude recibe las comunicaciones que llegan por dichos canales y los pone  en conocimiento del coordinador(a) del Grupo Gestión Antifraude quien las asigna para verificación interna. En caso de determinar que la comunicación allegada por los canales de denuncias no corresponde a una denuncia de fraude o corrupción el Profesional del Grupo Antifraude da trasado del comunicado al área pertinente para su respectivo trámite. </v>
      </c>
      <c r="R391" s="667"/>
      <c r="S391" s="668"/>
      <c r="T391" s="170"/>
      <c r="U391" s="259"/>
      <c r="V391" s="161"/>
      <c r="W391" s="177" t="s">
        <v>566</v>
      </c>
      <c r="X391" s="666" t="str">
        <f>'MRC CONTRATACIÓN - COVID19'!$N51</f>
        <v>Con el fin de prevenir hechos de fraude o corrupción, El Grupo Gestión Antifraude Anualmente Promueve la campaña Antifraude Anticorrupción en el marco del Plan Anticorrupción y de Atención al Ciudadano; adicionalmente a través de la campaña e-learning se promueve el curso de  la Política Antifraude de obligatorio cumplimiento para todos los colaboradores del FNA; cuando los colaboradores no presentan el curso o no obtienen el puntaje mínimo de aprobación  se abre una segunda convocatoria para que sea realizado, Sopena de sanciones disciplinarias.</v>
      </c>
      <c r="Y391" s="667"/>
      <c r="Z391" s="668"/>
      <c r="AA391" s="170"/>
      <c r="AB391" s="259"/>
      <c r="AC391" s="161"/>
      <c r="AD391" s="177" t="s">
        <v>616</v>
      </c>
      <c r="AE391" s="666" t="str">
        <f>'MRC CONTRATACIÓN - COVID19'!$N52</f>
        <v>Cada vez que se realiza un proceso contractual, las condiciones bajo las cuales se ejercerán las funciones de supervisión e interventoría se encuentran en el manual de supervisión e interventoría vigente.
1. Los mecanismo de control y verificación los informes de actividades y gestión, para que la ciudadanía esté enterada de los avances logrados con la celebración del acuerdo de voluntades, se encuentran establecidos en el manual de supervisión y las clausulas contractuales.
2. Los supervisores de los contratos deberán verificar que los informes de actividades y gestión de los contratistas, se encuentren debidamente publicados en el SECOP.
3. Los supervisores y las oficinas de contratos, o quienes hagan sus veces, como segunda línea de defensa, encargada del aseguramiento de la gestión contractual en cada una de las entidades, deberán verificar el cumplimiento de los correctivos y acciones de mejora, que procedan a partir de la identificación que las administraciones realicen sobre los incumplimientos en los procesos ya celebrados.</v>
      </c>
      <c r="AF391" s="667"/>
      <c r="AG391" s="668"/>
      <c r="AH391" s="170"/>
      <c r="AI391" s="259"/>
      <c r="AJ391" s="161"/>
      <c r="AK391" s="177" t="s">
        <v>617</v>
      </c>
      <c r="AL391" s="666" t="str">
        <f>'MRC CONTRATACIÓN - COVID19'!$N53</f>
        <v>Cada vez que una dependencia presente un estudio o justificación de la necesidad de contratación, el Grupo de Contratación remite los estudios previos, los Proyectos de Reglas de Participación, y demás documentos  pertinentes al Comité de Contratación, para que sean analizados por parte de sus miembros, quienes recomendarán o no la apertura del proceso contractual, si no se encuentra recomendable la apertura del proceso para publicar en el SECOP II, se deja registro en el Acta de Comité y se comunica la decisión a la dependencia competente.</v>
      </c>
      <c r="AM391" s="667"/>
      <c r="AN391" s="668"/>
      <c r="AO391" s="170"/>
      <c r="AP391" s="259"/>
      <c r="AQ391" s="161"/>
      <c r="AR391" s="177" t="s">
        <v>617</v>
      </c>
      <c r="AS391" s="666" t="str">
        <f>'MRC CONTRATACIÓN - COVID19'!$N54</f>
        <v>Cada vez que una dependencia presente un estudio o justificación de la necesidad de contratación, el Grupo de Contratación remite los estudios previos, los Proyectos de Reglas de Participación, y demás documentos  pertinentes al Comité de Contratación, para que sean analizados por parte de sus miembros, quienes recomendarán o no la apertura del proceso contractual, si no se encuentra recomendable la apertura del proceso para publicar en el SECOP II, se deja registro en el Acta de Comité y se comunica la decisión a la dependencia competente.</v>
      </c>
      <c r="AT391" s="667"/>
      <c r="AU391" s="668"/>
      <c r="AV391" s="170"/>
      <c r="AW391" s="259"/>
    </row>
    <row r="392" spans="1:49" ht="24" hidden="1" customHeight="1" outlineLevel="1" thickBot="1" x14ac:dyDescent="0.25">
      <c r="A392" s="161"/>
      <c r="B392" s="178" t="s">
        <v>618</v>
      </c>
      <c r="C392" s="666" t="s">
        <v>627</v>
      </c>
      <c r="D392" s="667"/>
      <c r="E392" s="668"/>
      <c r="F392" s="170"/>
      <c r="G392" s="259"/>
      <c r="H392" s="161"/>
      <c r="I392" s="178" t="s">
        <v>618</v>
      </c>
      <c r="J392" s="666" t="s">
        <v>627</v>
      </c>
      <c r="K392" s="667"/>
      <c r="L392" s="668"/>
      <c r="M392" s="170"/>
      <c r="N392" s="259"/>
      <c r="O392" s="161"/>
      <c r="P392" s="178" t="s">
        <v>618</v>
      </c>
      <c r="Q392" s="666" t="s">
        <v>627</v>
      </c>
      <c r="R392" s="667"/>
      <c r="S392" s="668"/>
      <c r="T392" s="170"/>
      <c r="U392" s="259"/>
      <c r="V392" s="161"/>
      <c r="W392" s="178" t="s">
        <v>618</v>
      </c>
      <c r="X392" s="666" t="s">
        <v>627</v>
      </c>
      <c r="Y392" s="667"/>
      <c r="Z392" s="668"/>
      <c r="AA392" s="170"/>
      <c r="AB392" s="259"/>
      <c r="AC392" s="161"/>
      <c r="AD392" s="178" t="s">
        <v>618</v>
      </c>
      <c r="AE392" s="666" t="s">
        <v>627</v>
      </c>
      <c r="AF392" s="667"/>
      <c r="AG392" s="668"/>
      <c r="AH392" s="170"/>
      <c r="AI392" s="259"/>
      <c r="AJ392" s="161"/>
      <c r="AK392" s="178" t="s">
        <v>618</v>
      </c>
      <c r="AL392" s="666"/>
      <c r="AM392" s="667"/>
      <c r="AN392" s="668"/>
      <c r="AO392" s="170"/>
      <c r="AP392" s="259"/>
      <c r="AQ392" s="161"/>
      <c r="AR392" s="178" t="s">
        <v>618</v>
      </c>
      <c r="AS392" s="666"/>
      <c r="AT392" s="667"/>
      <c r="AU392" s="668"/>
      <c r="AV392" s="170"/>
      <c r="AW392" s="259"/>
    </row>
    <row r="393" spans="1:49" ht="27.75" hidden="1" customHeight="1" outlineLevel="1" thickBot="1" x14ac:dyDescent="0.25">
      <c r="A393" s="161"/>
      <c r="B393" s="178" t="s">
        <v>628</v>
      </c>
      <c r="C393" s="666" t="s">
        <v>629</v>
      </c>
      <c r="D393" s="667"/>
      <c r="E393" s="668"/>
      <c r="F393" s="170"/>
      <c r="G393" s="259"/>
      <c r="H393" s="161"/>
      <c r="I393" s="178" t="s">
        <v>628</v>
      </c>
      <c r="J393" s="666" t="s">
        <v>630</v>
      </c>
      <c r="K393" s="667"/>
      <c r="L393" s="668"/>
      <c r="M393" s="170"/>
      <c r="N393" s="259"/>
      <c r="O393" s="161"/>
      <c r="P393" s="178" t="s">
        <v>628</v>
      </c>
      <c r="Q393" s="666" t="s">
        <v>630</v>
      </c>
      <c r="R393" s="667"/>
      <c r="S393" s="668"/>
      <c r="T393" s="170"/>
      <c r="U393" s="259"/>
      <c r="V393" s="161"/>
      <c r="W393" s="178" t="s">
        <v>628</v>
      </c>
      <c r="X393" s="666" t="s">
        <v>630</v>
      </c>
      <c r="Y393" s="667"/>
      <c r="Z393" s="668"/>
      <c r="AA393" s="170"/>
      <c r="AB393" s="259"/>
      <c r="AC393" s="161"/>
      <c r="AD393" s="178" t="s">
        <v>628</v>
      </c>
      <c r="AE393" s="666" t="s">
        <v>614</v>
      </c>
      <c r="AF393" s="667"/>
      <c r="AG393" s="668"/>
      <c r="AH393" s="170"/>
      <c r="AI393" s="259"/>
      <c r="AJ393" s="161"/>
      <c r="AK393" s="178" t="s">
        <v>628</v>
      </c>
      <c r="AL393" s="666"/>
      <c r="AM393" s="667"/>
      <c r="AN393" s="668"/>
      <c r="AO393" s="170"/>
      <c r="AP393" s="259"/>
      <c r="AQ393" s="161"/>
      <c r="AR393" s="178" t="s">
        <v>628</v>
      </c>
      <c r="AS393" s="666"/>
      <c r="AT393" s="667"/>
      <c r="AU393" s="668"/>
      <c r="AV393" s="170"/>
      <c r="AW393" s="259"/>
    </row>
    <row r="394" spans="1:49" ht="16.5" hidden="1" outlineLevel="1" thickBot="1" x14ac:dyDescent="0.25">
      <c r="A394" s="161"/>
      <c r="B394" s="179" t="s">
        <v>619</v>
      </c>
      <c r="C394" s="666" t="s">
        <v>602</v>
      </c>
      <c r="D394" s="667"/>
      <c r="E394" s="668"/>
      <c r="F394" s="170"/>
      <c r="G394" s="259"/>
      <c r="H394" s="161"/>
      <c r="I394" s="179" t="s">
        <v>619</v>
      </c>
      <c r="J394" s="675">
        <v>44075</v>
      </c>
      <c r="K394" s="667"/>
      <c r="L394" s="668"/>
      <c r="M394" s="170"/>
      <c r="N394" s="259"/>
      <c r="O394" s="161"/>
      <c r="P394" s="179" t="s">
        <v>619</v>
      </c>
      <c r="Q394" s="675">
        <v>44075</v>
      </c>
      <c r="R394" s="667"/>
      <c r="S394" s="668"/>
      <c r="T394" s="170"/>
      <c r="U394" s="259"/>
      <c r="V394" s="161"/>
      <c r="W394" s="179" t="s">
        <v>619</v>
      </c>
      <c r="X394" s="675">
        <v>44075</v>
      </c>
      <c r="Y394" s="667"/>
      <c r="Z394" s="668"/>
      <c r="AA394" s="170"/>
      <c r="AB394" s="259"/>
      <c r="AC394" s="161"/>
      <c r="AD394" s="179" t="s">
        <v>619</v>
      </c>
      <c r="AE394" s="675">
        <v>44075</v>
      </c>
      <c r="AF394" s="667"/>
      <c r="AG394" s="668"/>
      <c r="AH394" s="170"/>
      <c r="AI394" s="259"/>
      <c r="AJ394" s="161"/>
      <c r="AK394" s="179" t="s">
        <v>619</v>
      </c>
      <c r="AL394" s="666"/>
      <c r="AM394" s="667"/>
      <c r="AN394" s="668"/>
      <c r="AO394" s="170"/>
      <c r="AP394" s="259"/>
      <c r="AQ394" s="161"/>
      <c r="AR394" s="179" t="s">
        <v>619</v>
      </c>
      <c r="AS394" s="666"/>
      <c r="AT394" s="667"/>
      <c r="AU394" s="668"/>
      <c r="AV394" s="170"/>
      <c r="AW394" s="259"/>
    </row>
    <row r="395" spans="1:49" ht="16.5" hidden="1" customHeight="1" outlineLevel="1" thickBot="1" x14ac:dyDescent="0.25">
      <c r="A395" s="161"/>
      <c r="B395" s="162"/>
      <c r="C395" s="162"/>
      <c r="D395" s="162"/>
      <c r="E395" s="163"/>
      <c r="F395" s="170"/>
      <c r="G395" s="259"/>
      <c r="H395" s="161"/>
      <c r="I395" s="162"/>
      <c r="J395" s="162"/>
      <c r="K395" s="162"/>
      <c r="L395" s="163"/>
      <c r="M395" s="170"/>
      <c r="N395" s="259"/>
      <c r="O395" s="161"/>
      <c r="P395" s="162"/>
      <c r="Q395" s="162"/>
      <c r="R395" s="162"/>
      <c r="S395" s="163"/>
      <c r="T395" s="170"/>
      <c r="U395" s="259"/>
      <c r="V395" s="161"/>
      <c r="W395" s="162"/>
      <c r="X395" s="162"/>
      <c r="Y395" s="162"/>
      <c r="Z395" s="163"/>
      <c r="AA395" s="170"/>
      <c r="AB395" s="259"/>
      <c r="AC395" s="161"/>
      <c r="AD395" s="162"/>
      <c r="AE395" s="162"/>
      <c r="AF395" s="162"/>
      <c r="AG395" s="163"/>
      <c r="AH395" s="170"/>
      <c r="AI395" s="259"/>
      <c r="AJ395" s="161"/>
      <c r="AK395" s="162"/>
      <c r="AL395" s="162"/>
      <c r="AM395" s="162"/>
      <c r="AN395" s="163"/>
      <c r="AO395" s="170"/>
      <c r="AP395" s="259"/>
      <c r="AQ395" s="161"/>
      <c r="AR395" s="162"/>
      <c r="AS395" s="162"/>
      <c r="AT395" s="162"/>
      <c r="AU395" s="163"/>
      <c r="AV395" s="170"/>
      <c r="AW395" s="259"/>
    </row>
    <row r="396" spans="1:49" ht="16.5" hidden="1" outlineLevel="1" thickBot="1" x14ac:dyDescent="0.25">
      <c r="A396" s="161"/>
      <c r="B396" s="652" t="s">
        <v>468</v>
      </c>
      <c r="C396" s="653"/>
      <c r="D396" s="653"/>
      <c r="E396" s="654"/>
      <c r="F396" s="170"/>
      <c r="G396" s="259"/>
      <c r="H396" s="161"/>
      <c r="I396" s="652" t="s">
        <v>468</v>
      </c>
      <c r="J396" s="653"/>
      <c r="K396" s="653"/>
      <c r="L396" s="654"/>
      <c r="M396" s="170"/>
      <c r="N396" s="259"/>
      <c r="O396" s="161"/>
      <c r="P396" s="652" t="s">
        <v>468</v>
      </c>
      <c r="Q396" s="653"/>
      <c r="R396" s="653"/>
      <c r="S396" s="654"/>
      <c r="T396" s="170"/>
      <c r="U396" s="259"/>
      <c r="V396" s="161"/>
      <c r="W396" s="652" t="s">
        <v>468</v>
      </c>
      <c r="X396" s="653"/>
      <c r="Y396" s="653"/>
      <c r="Z396" s="654"/>
      <c r="AA396" s="170"/>
      <c r="AB396" s="259"/>
      <c r="AC396" s="161"/>
      <c r="AD396" s="652" t="s">
        <v>468</v>
      </c>
      <c r="AE396" s="653"/>
      <c r="AF396" s="653"/>
      <c r="AG396" s="654"/>
      <c r="AH396" s="170"/>
      <c r="AI396" s="259"/>
      <c r="AJ396" s="161"/>
      <c r="AK396" s="652" t="s">
        <v>468</v>
      </c>
      <c r="AL396" s="653"/>
      <c r="AM396" s="653"/>
      <c r="AN396" s="654"/>
      <c r="AO396" s="170"/>
      <c r="AP396" s="259"/>
      <c r="AQ396" s="161"/>
      <c r="AR396" s="652" t="s">
        <v>468</v>
      </c>
      <c r="AS396" s="653"/>
      <c r="AT396" s="653"/>
      <c r="AU396" s="654"/>
      <c r="AV396" s="170"/>
      <c r="AW396" s="259"/>
    </row>
    <row r="397" spans="1:49" ht="42" hidden="1" customHeight="1" outlineLevel="1" thickBot="1" x14ac:dyDescent="0.25">
      <c r="A397" s="161"/>
      <c r="B397" s="669" t="s">
        <v>449</v>
      </c>
      <c r="C397" s="670"/>
      <c r="D397" s="263" t="s">
        <v>450</v>
      </c>
      <c r="E397" s="180" t="s">
        <v>467</v>
      </c>
      <c r="F397" s="172"/>
      <c r="G397" s="259"/>
      <c r="H397" s="161"/>
      <c r="I397" s="669" t="s">
        <v>449</v>
      </c>
      <c r="J397" s="670"/>
      <c r="K397" s="263" t="s">
        <v>450</v>
      </c>
      <c r="L397" s="180" t="s">
        <v>467</v>
      </c>
      <c r="M397" s="172"/>
      <c r="N397" s="259"/>
      <c r="O397" s="161"/>
      <c r="P397" s="669" t="s">
        <v>449</v>
      </c>
      <c r="Q397" s="670"/>
      <c r="R397" s="263" t="s">
        <v>450</v>
      </c>
      <c r="S397" s="180" t="s">
        <v>467</v>
      </c>
      <c r="T397" s="172"/>
      <c r="U397" s="259"/>
      <c r="V397" s="161"/>
      <c r="W397" s="669" t="s">
        <v>449</v>
      </c>
      <c r="X397" s="670"/>
      <c r="Y397" s="263" t="s">
        <v>450</v>
      </c>
      <c r="Z397" s="180" t="s">
        <v>467</v>
      </c>
      <c r="AA397" s="172"/>
      <c r="AB397" s="259"/>
      <c r="AC397" s="161"/>
      <c r="AD397" s="669" t="s">
        <v>449</v>
      </c>
      <c r="AE397" s="670"/>
      <c r="AF397" s="263" t="s">
        <v>450</v>
      </c>
      <c r="AG397" s="180" t="s">
        <v>467</v>
      </c>
      <c r="AH397" s="172"/>
      <c r="AI397" s="259"/>
      <c r="AJ397" s="161"/>
      <c r="AK397" s="669" t="s">
        <v>449</v>
      </c>
      <c r="AL397" s="670"/>
      <c r="AM397" s="263" t="s">
        <v>450</v>
      </c>
      <c r="AN397" s="180" t="s">
        <v>467</v>
      </c>
      <c r="AO397" s="172"/>
      <c r="AP397" s="259"/>
      <c r="AQ397" s="161"/>
      <c r="AR397" s="669" t="s">
        <v>449</v>
      </c>
      <c r="AS397" s="670"/>
      <c r="AT397" s="263" t="s">
        <v>450</v>
      </c>
      <c r="AU397" s="180" t="s">
        <v>467</v>
      </c>
      <c r="AV397" s="172"/>
      <c r="AW397" s="259"/>
    </row>
    <row r="398" spans="1:49" ht="26.25" hidden="1" customHeight="1" outlineLevel="1" x14ac:dyDescent="0.2">
      <c r="A398" s="161"/>
      <c r="B398" s="635" t="s">
        <v>481</v>
      </c>
      <c r="C398" s="638" t="s">
        <v>480</v>
      </c>
      <c r="D398" s="150" t="s">
        <v>451</v>
      </c>
      <c r="E398" s="138" t="s">
        <v>509</v>
      </c>
      <c r="F398" s="172">
        <f>IF(E398="X",15,0)</f>
        <v>15</v>
      </c>
      <c r="G398" s="259"/>
      <c r="H398" s="161"/>
      <c r="I398" s="635" t="s">
        <v>481</v>
      </c>
      <c r="J398" s="638" t="s">
        <v>480</v>
      </c>
      <c r="K398" s="150" t="s">
        <v>451</v>
      </c>
      <c r="L398" s="138" t="s">
        <v>509</v>
      </c>
      <c r="M398" s="172">
        <f>IF(L398="X",15,0)</f>
        <v>15</v>
      </c>
      <c r="N398" s="259"/>
      <c r="O398" s="161"/>
      <c r="P398" s="635" t="s">
        <v>481</v>
      </c>
      <c r="Q398" s="638" t="s">
        <v>480</v>
      </c>
      <c r="R398" s="150" t="s">
        <v>451</v>
      </c>
      <c r="S398" s="138" t="s">
        <v>509</v>
      </c>
      <c r="T398" s="172">
        <f>IF(S398="X",15,0)</f>
        <v>15</v>
      </c>
      <c r="U398" s="259"/>
      <c r="V398" s="161"/>
      <c r="W398" s="635" t="s">
        <v>481</v>
      </c>
      <c r="X398" s="638" t="s">
        <v>480</v>
      </c>
      <c r="Y398" s="150" t="s">
        <v>451</v>
      </c>
      <c r="Z398" s="138" t="s">
        <v>509</v>
      </c>
      <c r="AA398" s="172">
        <f>IF(Z398="X",15,0)</f>
        <v>15</v>
      </c>
      <c r="AB398" s="259"/>
      <c r="AC398" s="161"/>
      <c r="AD398" s="635" t="s">
        <v>481</v>
      </c>
      <c r="AE398" s="638" t="s">
        <v>480</v>
      </c>
      <c r="AF398" s="150" t="s">
        <v>451</v>
      </c>
      <c r="AG398" s="138" t="s">
        <v>509</v>
      </c>
      <c r="AH398" s="172">
        <f>IF(AG398="X",15,0)</f>
        <v>15</v>
      </c>
      <c r="AI398" s="259"/>
      <c r="AJ398" s="161"/>
      <c r="AK398" s="635" t="s">
        <v>481</v>
      </c>
      <c r="AL398" s="638" t="s">
        <v>480</v>
      </c>
      <c r="AM398" s="150" t="s">
        <v>451</v>
      </c>
      <c r="AN398" s="138" t="s">
        <v>509</v>
      </c>
      <c r="AO398" s="172">
        <f>IF(AN398="X",15,0)</f>
        <v>15</v>
      </c>
      <c r="AP398" s="259"/>
      <c r="AQ398" s="161"/>
      <c r="AR398" s="635" t="s">
        <v>481</v>
      </c>
      <c r="AS398" s="638" t="s">
        <v>480</v>
      </c>
      <c r="AT398" s="150" t="s">
        <v>451</v>
      </c>
      <c r="AU398" s="138" t="s">
        <v>509</v>
      </c>
      <c r="AV398" s="172">
        <f>IF(AU398="X",15,0)</f>
        <v>15</v>
      </c>
      <c r="AW398" s="259"/>
    </row>
    <row r="399" spans="1:49" ht="27" hidden="1" customHeight="1" outlineLevel="1" thickBot="1" x14ac:dyDescent="0.25">
      <c r="A399" s="161"/>
      <c r="B399" s="636"/>
      <c r="C399" s="639"/>
      <c r="D399" s="151" t="s">
        <v>452</v>
      </c>
      <c r="E399" s="139"/>
      <c r="F399" s="172"/>
      <c r="G399" s="259"/>
      <c r="H399" s="161"/>
      <c r="I399" s="636"/>
      <c r="J399" s="639"/>
      <c r="K399" s="151" t="s">
        <v>452</v>
      </c>
      <c r="L399" s="139"/>
      <c r="M399" s="172"/>
      <c r="N399" s="259"/>
      <c r="O399" s="161"/>
      <c r="P399" s="636"/>
      <c r="Q399" s="639"/>
      <c r="R399" s="151" t="s">
        <v>452</v>
      </c>
      <c r="S399" s="139"/>
      <c r="T399" s="172"/>
      <c r="U399" s="259"/>
      <c r="V399" s="161"/>
      <c r="W399" s="636"/>
      <c r="X399" s="639"/>
      <c r="Y399" s="151" t="s">
        <v>452</v>
      </c>
      <c r="Z399" s="139"/>
      <c r="AA399" s="172"/>
      <c r="AB399" s="259"/>
      <c r="AC399" s="161"/>
      <c r="AD399" s="636"/>
      <c r="AE399" s="639"/>
      <c r="AF399" s="151" t="s">
        <v>452</v>
      </c>
      <c r="AG399" s="139"/>
      <c r="AH399" s="172"/>
      <c r="AI399" s="259"/>
      <c r="AJ399" s="161"/>
      <c r="AK399" s="636"/>
      <c r="AL399" s="639"/>
      <c r="AM399" s="151" t="s">
        <v>452</v>
      </c>
      <c r="AN399" s="139"/>
      <c r="AO399" s="172"/>
      <c r="AP399" s="259"/>
      <c r="AQ399" s="161"/>
      <c r="AR399" s="636"/>
      <c r="AS399" s="639"/>
      <c r="AT399" s="151" t="s">
        <v>452</v>
      </c>
      <c r="AU399" s="139"/>
      <c r="AV399" s="172"/>
      <c r="AW399" s="259"/>
    </row>
    <row r="400" spans="1:49" ht="27" hidden="1" customHeight="1" outlineLevel="1" x14ac:dyDescent="0.2">
      <c r="A400" s="161"/>
      <c r="B400" s="636"/>
      <c r="C400" s="640" t="s">
        <v>487</v>
      </c>
      <c r="D400" s="150" t="s">
        <v>453</v>
      </c>
      <c r="E400" s="138" t="s">
        <v>509</v>
      </c>
      <c r="F400" s="172">
        <f>IF(E400="X",15,0)</f>
        <v>15</v>
      </c>
      <c r="G400" s="259"/>
      <c r="H400" s="161"/>
      <c r="I400" s="636"/>
      <c r="J400" s="640" t="s">
        <v>487</v>
      </c>
      <c r="K400" s="150" t="s">
        <v>453</v>
      </c>
      <c r="L400" s="138" t="s">
        <v>509</v>
      </c>
      <c r="M400" s="172">
        <f>IF(L400="X",15,0)</f>
        <v>15</v>
      </c>
      <c r="N400" s="259"/>
      <c r="O400" s="161"/>
      <c r="P400" s="636"/>
      <c r="Q400" s="640" t="s">
        <v>487</v>
      </c>
      <c r="R400" s="150" t="s">
        <v>453</v>
      </c>
      <c r="S400" s="138" t="s">
        <v>509</v>
      </c>
      <c r="T400" s="172">
        <f>IF(S400="X",15,0)</f>
        <v>15</v>
      </c>
      <c r="U400" s="259"/>
      <c r="V400" s="161"/>
      <c r="W400" s="636"/>
      <c r="X400" s="640" t="s">
        <v>487</v>
      </c>
      <c r="Y400" s="150" t="s">
        <v>453</v>
      </c>
      <c r="Z400" s="138" t="s">
        <v>509</v>
      </c>
      <c r="AA400" s="172">
        <f>IF(Z400="X",15,0)</f>
        <v>15</v>
      </c>
      <c r="AB400" s="259"/>
      <c r="AC400" s="161"/>
      <c r="AD400" s="636"/>
      <c r="AE400" s="640" t="s">
        <v>487</v>
      </c>
      <c r="AF400" s="150" t="s">
        <v>453</v>
      </c>
      <c r="AG400" s="138" t="s">
        <v>509</v>
      </c>
      <c r="AH400" s="172">
        <f>IF(AG400="X",15,0)</f>
        <v>15</v>
      </c>
      <c r="AI400" s="259"/>
      <c r="AJ400" s="161"/>
      <c r="AK400" s="636"/>
      <c r="AL400" s="640" t="s">
        <v>487</v>
      </c>
      <c r="AM400" s="150" t="s">
        <v>453</v>
      </c>
      <c r="AN400" s="138" t="s">
        <v>509</v>
      </c>
      <c r="AO400" s="172">
        <f>IF(AN400="X",15,0)</f>
        <v>15</v>
      </c>
      <c r="AP400" s="259"/>
      <c r="AQ400" s="161"/>
      <c r="AR400" s="636"/>
      <c r="AS400" s="640" t="s">
        <v>487</v>
      </c>
      <c r="AT400" s="150" t="s">
        <v>453</v>
      </c>
      <c r="AU400" s="138" t="s">
        <v>509</v>
      </c>
      <c r="AV400" s="172">
        <f>IF(AU400="X",15,0)</f>
        <v>15</v>
      </c>
      <c r="AW400" s="259"/>
    </row>
    <row r="401" spans="1:49" ht="38.25" hidden="1" customHeight="1" outlineLevel="1" thickBot="1" x14ac:dyDescent="0.25">
      <c r="A401" s="161"/>
      <c r="B401" s="637"/>
      <c r="C401" s="641"/>
      <c r="D401" s="151" t="s">
        <v>454</v>
      </c>
      <c r="E401" s="139"/>
      <c r="F401" s="172"/>
      <c r="G401" s="259"/>
      <c r="H401" s="161"/>
      <c r="I401" s="637"/>
      <c r="J401" s="641"/>
      <c r="K401" s="151" t="s">
        <v>454</v>
      </c>
      <c r="L401" s="139"/>
      <c r="M401" s="172"/>
      <c r="N401" s="259"/>
      <c r="O401" s="161"/>
      <c r="P401" s="637"/>
      <c r="Q401" s="641"/>
      <c r="R401" s="151" t="s">
        <v>454</v>
      </c>
      <c r="S401" s="139"/>
      <c r="T401" s="172"/>
      <c r="U401" s="259"/>
      <c r="V401" s="161"/>
      <c r="W401" s="637"/>
      <c r="X401" s="641"/>
      <c r="Y401" s="151" t="s">
        <v>454</v>
      </c>
      <c r="Z401" s="139"/>
      <c r="AA401" s="172"/>
      <c r="AB401" s="259"/>
      <c r="AC401" s="161"/>
      <c r="AD401" s="637"/>
      <c r="AE401" s="641"/>
      <c r="AF401" s="151" t="s">
        <v>454</v>
      </c>
      <c r="AG401" s="139"/>
      <c r="AH401" s="172"/>
      <c r="AI401" s="259"/>
      <c r="AJ401" s="161"/>
      <c r="AK401" s="637"/>
      <c r="AL401" s="641"/>
      <c r="AM401" s="151" t="s">
        <v>454</v>
      </c>
      <c r="AN401" s="139"/>
      <c r="AO401" s="172"/>
      <c r="AP401" s="259"/>
      <c r="AQ401" s="161"/>
      <c r="AR401" s="637"/>
      <c r="AS401" s="641"/>
      <c r="AT401" s="151" t="s">
        <v>454</v>
      </c>
      <c r="AU401" s="139"/>
      <c r="AV401" s="172"/>
      <c r="AW401" s="259"/>
    </row>
    <row r="402" spans="1:49" ht="38.25" hidden="1" customHeight="1" outlineLevel="1" x14ac:dyDescent="0.2">
      <c r="A402" s="161"/>
      <c r="B402" s="642" t="s">
        <v>483</v>
      </c>
      <c r="C402" s="644" t="s">
        <v>490</v>
      </c>
      <c r="D402" s="148" t="s">
        <v>455</v>
      </c>
      <c r="E402" s="136" t="s">
        <v>509</v>
      </c>
      <c r="F402" s="172">
        <f>IF(E402="X",15,0)</f>
        <v>15</v>
      </c>
      <c r="G402" s="259"/>
      <c r="H402" s="161"/>
      <c r="I402" s="642" t="s">
        <v>483</v>
      </c>
      <c r="J402" s="644" t="s">
        <v>490</v>
      </c>
      <c r="K402" s="148" t="s">
        <v>455</v>
      </c>
      <c r="L402" s="136" t="s">
        <v>509</v>
      </c>
      <c r="M402" s="172">
        <f>IF(L402="X",15,0)</f>
        <v>15</v>
      </c>
      <c r="N402" s="259"/>
      <c r="O402" s="161"/>
      <c r="P402" s="642" t="s">
        <v>483</v>
      </c>
      <c r="Q402" s="644" t="s">
        <v>490</v>
      </c>
      <c r="R402" s="148" t="s">
        <v>455</v>
      </c>
      <c r="S402" s="136" t="s">
        <v>509</v>
      </c>
      <c r="T402" s="172">
        <f>IF(S402="X",15,0)</f>
        <v>15</v>
      </c>
      <c r="U402" s="259"/>
      <c r="V402" s="161"/>
      <c r="W402" s="642" t="s">
        <v>483</v>
      </c>
      <c r="X402" s="644" t="s">
        <v>490</v>
      </c>
      <c r="Y402" s="148" t="s">
        <v>455</v>
      </c>
      <c r="Z402" s="136" t="s">
        <v>509</v>
      </c>
      <c r="AA402" s="172">
        <f>IF(Z402="X",15,0)</f>
        <v>15</v>
      </c>
      <c r="AB402" s="259"/>
      <c r="AC402" s="161"/>
      <c r="AD402" s="642" t="s">
        <v>483</v>
      </c>
      <c r="AE402" s="644" t="s">
        <v>490</v>
      </c>
      <c r="AF402" s="148" t="s">
        <v>455</v>
      </c>
      <c r="AG402" s="136" t="s">
        <v>509</v>
      </c>
      <c r="AH402" s="172">
        <f>IF(AG402="X",15,0)</f>
        <v>15</v>
      </c>
      <c r="AI402" s="259"/>
      <c r="AJ402" s="161"/>
      <c r="AK402" s="642" t="s">
        <v>483</v>
      </c>
      <c r="AL402" s="644" t="s">
        <v>490</v>
      </c>
      <c r="AM402" s="148" t="s">
        <v>455</v>
      </c>
      <c r="AN402" s="136" t="s">
        <v>509</v>
      </c>
      <c r="AO402" s="172">
        <f>IF(AN402="X",15,0)</f>
        <v>15</v>
      </c>
      <c r="AP402" s="259"/>
      <c r="AQ402" s="161"/>
      <c r="AR402" s="642" t="s">
        <v>483</v>
      </c>
      <c r="AS402" s="644" t="s">
        <v>490</v>
      </c>
      <c r="AT402" s="148" t="s">
        <v>455</v>
      </c>
      <c r="AU402" s="136" t="s">
        <v>509</v>
      </c>
      <c r="AV402" s="172">
        <f>IF(AU402="X",15,0)</f>
        <v>15</v>
      </c>
      <c r="AW402" s="259"/>
    </row>
    <row r="403" spans="1:49" ht="30.75" hidden="1" customHeight="1" outlineLevel="1" thickBot="1" x14ac:dyDescent="0.25">
      <c r="A403" s="161"/>
      <c r="B403" s="643"/>
      <c r="C403" s="645"/>
      <c r="D403" s="149" t="s">
        <v>456</v>
      </c>
      <c r="E403" s="137"/>
      <c r="F403" s="172"/>
      <c r="G403" s="259"/>
      <c r="H403" s="161"/>
      <c r="I403" s="643"/>
      <c r="J403" s="645"/>
      <c r="K403" s="149" t="s">
        <v>456</v>
      </c>
      <c r="L403" s="137"/>
      <c r="M403" s="172"/>
      <c r="N403" s="259"/>
      <c r="O403" s="161"/>
      <c r="P403" s="643"/>
      <c r="Q403" s="645"/>
      <c r="R403" s="149" t="s">
        <v>456</v>
      </c>
      <c r="S403" s="137"/>
      <c r="T403" s="172"/>
      <c r="U403" s="259"/>
      <c r="V403" s="161"/>
      <c r="W403" s="643"/>
      <c r="X403" s="645"/>
      <c r="Y403" s="149" t="s">
        <v>456</v>
      </c>
      <c r="Z403" s="137"/>
      <c r="AA403" s="172"/>
      <c r="AB403" s="259"/>
      <c r="AC403" s="161"/>
      <c r="AD403" s="643"/>
      <c r="AE403" s="645"/>
      <c r="AF403" s="149" t="s">
        <v>456</v>
      </c>
      <c r="AG403" s="137"/>
      <c r="AH403" s="172"/>
      <c r="AI403" s="259"/>
      <c r="AJ403" s="161"/>
      <c r="AK403" s="643"/>
      <c r="AL403" s="645"/>
      <c r="AM403" s="149" t="s">
        <v>456</v>
      </c>
      <c r="AN403" s="137"/>
      <c r="AO403" s="172"/>
      <c r="AP403" s="259"/>
      <c r="AQ403" s="161"/>
      <c r="AR403" s="643"/>
      <c r="AS403" s="645"/>
      <c r="AT403" s="149" t="s">
        <v>456</v>
      </c>
      <c r="AU403" s="137"/>
      <c r="AV403" s="172"/>
      <c r="AW403" s="259"/>
    </row>
    <row r="404" spans="1:49" ht="30.75" hidden="1" customHeight="1" outlineLevel="1" x14ac:dyDescent="0.2">
      <c r="A404" s="161"/>
      <c r="B404" s="646" t="s">
        <v>482</v>
      </c>
      <c r="C404" s="640" t="s">
        <v>491</v>
      </c>
      <c r="D404" s="150" t="s">
        <v>457</v>
      </c>
      <c r="E404" s="138" t="s">
        <v>509</v>
      </c>
      <c r="F404" s="172">
        <f>IF(E404="X",15,0)</f>
        <v>15</v>
      </c>
      <c r="G404" s="259"/>
      <c r="H404" s="161"/>
      <c r="I404" s="646" t="s">
        <v>482</v>
      </c>
      <c r="J404" s="640" t="s">
        <v>491</v>
      </c>
      <c r="K404" s="150" t="s">
        <v>457</v>
      </c>
      <c r="L404" s="138" t="s">
        <v>509</v>
      </c>
      <c r="M404" s="172">
        <f>IF(L404="X",15,0)</f>
        <v>15</v>
      </c>
      <c r="N404" s="259"/>
      <c r="O404" s="161"/>
      <c r="P404" s="646" t="s">
        <v>482</v>
      </c>
      <c r="Q404" s="640" t="s">
        <v>491</v>
      </c>
      <c r="R404" s="150" t="s">
        <v>457</v>
      </c>
      <c r="S404" s="138" t="s">
        <v>509</v>
      </c>
      <c r="T404" s="172">
        <f>IF(S404="X",15,0)</f>
        <v>15</v>
      </c>
      <c r="U404" s="259"/>
      <c r="V404" s="161"/>
      <c r="W404" s="646" t="s">
        <v>482</v>
      </c>
      <c r="X404" s="640" t="s">
        <v>491</v>
      </c>
      <c r="Y404" s="150" t="s">
        <v>457</v>
      </c>
      <c r="Z404" s="138" t="s">
        <v>509</v>
      </c>
      <c r="AA404" s="172">
        <f>IF(Z404="X",15,0)</f>
        <v>15</v>
      </c>
      <c r="AB404" s="259"/>
      <c r="AC404" s="161"/>
      <c r="AD404" s="646" t="s">
        <v>482</v>
      </c>
      <c r="AE404" s="640" t="s">
        <v>491</v>
      </c>
      <c r="AF404" s="150" t="s">
        <v>457</v>
      </c>
      <c r="AG404" s="138" t="s">
        <v>509</v>
      </c>
      <c r="AH404" s="172">
        <f>IF(AG404="X",15,0)</f>
        <v>15</v>
      </c>
      <c r="AI404" s="259"/>
      <c r="AJ404" s="161"/>
      <c r="AK404" s="646" t="s">
        <v>482</v>
      </c>
      <c r="AL404" s="640" t="s">
        <v>491</v>
      </c>
      <c r="AM404" s="150" t="s">
        <v>457</v>
      </c>
      <c r="AN404" s="138" t="s">
        <v>509</v>
      </c>
      <c r="AO404" s="172">
        <f>IF(AN404="X",15,0)</f>
        <v>15</v>
      </c>
      <c r="AP404" s="259"/>
      <c r="AQ404" s="161"/>
      <c r="AR404" s="646" t="s">
        <v>482</v>
      </c>
      <c r="AS404" s="640" t="s">
        <v>491</v>
      </c>
      <c r="AT404" s="150" t="s">
        <v>457</v>
      </c>
      <c r="AU404" s="138" t="s">
        <v>509</v>
      </c>
      <c r="AV404" s="172">
        <f>IF(AU404="X",15,0)</f>
        <v>15</v>
      </c>
      <c r="AW404" s="259"/>
    </row>
    <row r="405" spans="1:49" ht="30.75" hidden="1" customHeight="1" outlineLevel="1" x14ac:dyDescent="0.2">
      <c r="A405" s="161"/>
      <c r="B405" s="647"/>
      <c r="C405" s="649"/>
      <c r="D405" s="152" t="s">
        <v>458</v>
      </c>
      <c r="E405" s="140"/>
      <c r="F405" s="172">
        <f>IF(E405="X",10,0)</f>
        <v>0</v>
      </c>
      <c r="G405" s="259"/>
      <c r="H405" s="161"/>
      <c r="I405" s="647"/>
      <c r="J405" s="649"/>
      <c r="K405" s="152" t="s">
        <v>458</v>
      </c>
      <c r="L405" s="140"/>
      <c r="M405" s="172">
        <f>IF(L405="X",10,0)</f>
        <v>0</v>
      </c>
      <c r="N405" s="259"/>
      <c r="O405" s="161"/>
      <c r="P405" s="647"/>
      <c r="Q405" s="649"/>
      <c r="R405" s="152" t="s">
        <v>458</v>
      </c>
      <c r="S405" s="140"/>
      <c r="T405" s="172">
        <f>IF(S405="X",10,0)</f>
        <v>0</v>
      </c>
      <c r="U405" s="259"/>
      <c r="V405" s="161"/>
      <c r="W405" s="647"/>
      <c r="X405" s="649"/>
      <c r="Y405" s="152" t="s">
        <v>458</v>
      </c>
      <c r="Z405" s="140"/>
      <c r="AA405" s="172">
        <f>IF(Z405="X",10,0)</f>
        <v>0</v>
      </c>
      <c r="AB405" s="259"/>
      <c r="AC405" s="161"/>
      <c r="AD405" s="647"/>
      <c r="AE405" s="649"/>
      <c r="AF405" s="152" t="s">
        <v>458</v>
      </c>
      <c r="AG405" s="140"/>
      <c r="AH405" s="172">
        <f>IF(AG405="X",10,0)</f>
        <v>0</v>
      </c>
      <c r="AI405" s="259"/>
      <c r="AJ405" s="161"/>
      <c r="AK405" s="647"/>
      <c r="AL405" s="649"/>
      <c r="AM405" s="152" t="s">
        <v>458</v>
      </c>
      <c r="AN405" s="140"/>
      <c r="AO405" s="172">
        <f>IF(AN405="X",10,0)</f>
        <v>0</v>
      </c>
      <c r="AP405" s="259"/>
      <c r="AQ405" s="161"/>
      <c r="AR405" s="647"/>
      <c r="AS405" s="649"/>
      <c r="AT405" s="152" t="s">
        <v>458</v>
      </c>
      <c r="AU405" s="140"/>
      <c r="AV405" s="172">
        <f>IF(AU405="X",10,0)</f>
        <v>0</v>
      </c>
      <c r="AW405" s="259"/>
    </row>
    <row r="406" spans="1:49" ht="33" hidden="1" customHeight="1" outlineLevel="1" thickBot="1" x14ac:dyDescent="0.25">
      <c r="A406" s="161"/>
      <c r="B406" s="648"/>
      <c r="C406" s="641"/>
      <c r="D406" s="151" t="s">
        <v>459</v>
      </c>
      <c r="E406" s="139"/>
      <c r="F406" s="172"/>
      <c r="G406" s="259"/>
      <c r="H406" s="161"/>
      <c r="I406" s="648"/>
      <c r="J406" s="641"/>
      <c r="K406" s="151" t="s">
        <v>459</v>
      </c>
      <c r="L406" s="139"/>
      <c r="M406" s="172"/>
      <c r="N406" s="259"/>
      <c r="O406" s="161"/>
      <c r="P406" s="648"/>
      <c r="Q406" s="641"/>
      <c r="R406" s="151" t="s">
        <v>459</v>
      </c>
      <c r="S406" s="139"/>
      <c r="T406" s="172"/>
      <c r="U406" s="259"/>
      <c r="V406" s="161"/>
      <c r="W406" s="648"/>
      <c r="X406" s="641"/>
      <c r="Y406" s="151" t="s">
        <v>459</v>
      </c>
      <c r="Z406" s="139"/>
      <c r="AA406" s="172"/>
      <c r="AB406" s="259"/>
      <c r="AC406" s="161"/>
      <c r="AD406" s="648"/>
      <c r="AE406" s="641"/>
      <c r="AF406" s="151" t="s">
        <v>459</v>
      </c>
      <c r="AG406" s="139"/>
      <c r="AH406" s="172"/>
      <c r="AI406" s="259"/>
      <c r="AJ406" s="161"/>
      <c r="AK406" s="648"/>
      <c r="AL406" s="641"/>
      <c r="AM406" s="151" t="s">
        <v>459</v>
      </c>
      <c r="AN406" s="139"/>
      <c r="AO406" s="172"/>
      <c r="AP406" s="259"/>
      <c r="AQ406" s="161"/>
      <c r="AR406" s="648"/>
      <c r="AS406" s="641"/>
      <c r="AT406" s="151" t="s">
        <v>459</v>
      </c>
      <c r="AU406" s="139"/>
      <c r="AV406" s="172"/>
      <c r="AW406" s="259"/>
    </row>
    <row r="407" spans="1:49" ht="33" hidden="1" customHeight="1" outlineLevel="1" x14ac:dyDescent="0.2">
      <c r="A407" s="161"/>
      <c r="B407" s="642" t="s">
        <v>484</v>
      </c>
      <c r="C407" s="644" t="s">
        <v>492</v>
      </c>
      <c r="D407" s="148" t="s">
        <v>460</v>
      </c>
      <c r="E407" s="136" t="s">
        <v>509</v>
      </c>
      <c r="F407" s="172">
        <f>IF(E407="X",15,0)</f>
        <v>15</v>
      </c>
      <c r="G407" s="259"/>
      <c r="H407" s="161"/>
      <c r="I407" s="642" t="s">
        <v>484</v>
      </c>
      <c r="J407" s="644" t="s">
        <v>492</v>
      </c>
      <c r="K407" s="148" t="s">
        <v>460</v>
      </c>
      <c r="L407" s="136" t="s">
        <v>509</v>
      </c>
      <c r="M407" s="172">
        <f>IF(L407="X",15,0)</f>
        <v>15</v>
      </c>
      <c r="N407" s="259"/>
      <c r="O407" s="161"/>
      <c r="P407" s="642" t="s">
        <v>484</v>
      </c>
      <c r="Q407" s="644" t="s">
        <v>492</v>
      </c>
      <c r="R407" s="148" t="s">
        <v>460</v>
      </c>
      <c r="S407" s="136" t="s">
        <v>509</v>
      </c>
      <c r="T407" s="172">
        <f>IF(S407="X",15,0)</f>
        <v>15</v>
      </c>
      <c r="U407" s="259"/>
      <c r="V407" s="161"/>
      <c r="W407" s="642" t="s">
        <v>484</v>
      </c>
      <c r="X407" s="644" t="s">
        <v>492</v>
      </c>
      <c r="Y407" s="148" t="s">
        <v>460</v>
      </c>
      <c r="Z407" s="136" t="s">
        <v>509</v>
      </c>
      <c r="AA407" s="172">
        <f>IF(Z407="X",15,0)</f>
        <v>15</v>
      </c>
      <c r="AB407" s="259"/>
      <c r="AC407" s="161"/>
      <c r="AD407" s="642" t="s">
        <v>484</v>
      </c>
      <c r="AE407" s="644" t="s">
        <v>492</v>
      </c>
      <c r="AF407" s="148" t="s">
        <v>460</v>
      </c>
      <c r="AG407" s="136" t="s">
        <v>509</v>
      </c>
      <c r="AH407" s="172">
        <f>IF(AG407="X",15,0)</f>
        <v>15</v>
      </c>
      <c r="AI407" s="259"/>
      <c r="AJ407" s="161"/>
      <c r="AK407" s="642" t="s">
        <v>484</v>
      </c>
      <c r="AL407" s="644" t="s">
        <v>492</v>
      </c>
      <c r="AM407" s="148" t="s">
        <v>460</v>
      </c>
      <c r="AN407" s="136" t="s">
        <v>509</v>
      </c>
      <c r="AO407" s="172">
        <f>IF(AN407="X",15,0)</f>
        <v>15</v>
      </c>
      <c r="AP407" s="259"/>
      <c r="AQ407" s="161"/>
      <c r="AR407" s="642" t="s">
        <v>484</v>
      </c>
      <c r="AS407" s="644" t="s">
        <v>492</v>
      </c>
      <c r="AT407" s="148" t="s">
        <v>460</v>
      </c>
      <c r="AU407" s="136" t="s">
        <v>509</v>
      </c>
      <c r="AV407" s="172">
        <f>IF(AU407="X",15,0)</f>
        <v>15</v>
      </c>
      <c r="AW407" s="259"/>
    </row>
    <row r="408" spans="1:49" ht="45" hidden="1" customHeight="1" outlineLevel="1" thickBot="1" x14ac:dyDescent="0.25">
      <c r="A408" s="161"/>
      <c r="B408" s="643"/>
      <c r="C408" s="645"/>
      <c r="D408" s="149" t="s">
        <v>461</v>
      </c>
      <c r="E408" s="137"/>
      <c r="F408" s="172"/>
      <c r="G408" s="259"/>
      <c r="H408" s="161"/>
      <c r="I408" s="643"/>
      <c r="J408" s="645"/>
      <c r="K408" s="149" t="s">
        <v>461</v>
      </c>
      <c r="L408" s="137"/>
      <c r="M408" s="172"/>
      <c r="N408" s="259"/>
      <c r="O408" s="161"/>
      <c r="P408" s="643"/>
      <c r="Q408" s="645"/>
      <c r="R408" s="149" t="s">
        <v>461</v>
      </c>
      <c r="S408" s="137"/>
      <c r="T408" s="172"/>
      <c r="U408" s="259"/>
      <c r="V408" s="161"/>
      <c r="W408" s="643"/>
      <c r="X408" s="645"/>
      <c r="Y408" s="149" t="s">
        <v>461</v>
      </c>
      <c r="Z408" s="137"/>
      <c r="AA408" s="172"/>
      <c r="AB408" s="259"/>
      <c r="AC408" s="161"/>
      <c r="AD408" s="643"/>
      <c r="AE408" s="645"/>
      <c r="AF408" s="149" t="s">
        <v>461</v>
      </c>
      <c r="AG408" s="137"/>
      <c r="AH408" s="172"/>
      <c r="AI408" s="259"/>
      <c r="AJ408" s="161"/>
      <c r="AK408" s="643"/>
      <c r="AL408" s="645"/>
      <c r="AM408" s="149" t="s">
        <v>461</v>
      </c>
      <c r="AN408" s="137"/>
      <c r="AO408" s="172"/>
      <c r="AP408" s="259"/>
      <c r="AQ408" s="161"/>
      <c r="AR408" s="643"/>
      <c r="AS408" s="645"/>
      <c r="AT408" s="149" t="s">
        <v>461</v>
      </c>
      <c r="AU408" s="137"/>
      <c r="AV408" s="172"/>
      <c r="AW408" s="259"/>
    </row>
    <row r="409" spans="1:49" ht="35.25" hidden="1" customHeight="1" outlineLevel="1" x14ac:dyDescent="0.2">
      <c r="A409" s="161"/>
      <c r="B409" s="646" t="s">
        <v>485</v>
      </c>
      <c r="C409" s="640" t="s">
        <v>488</v>
      </c>
      <c r="D409" s="153" t="s">
        <v>462</v>
      </c>
      <c r="E409" s="138" t="s">
        <v>509</v>
      </c>
      <c r="F409" s="172">
        <f>IF(E409="X",15,0)</f>
        <v>15</v>
      </c>
      <c r="G409" s="259"/>
      <c r="H409" s="161"/>
      <c r="I409" s="646" t="s">
        <v>485</v>
      </c>
      <c r="J409" s="640" t="s">
        <v>488</v>
      </c>
      <c r="K409" s="153" t="s">
        <v>462</v>
      </c>
      <c r="L409" s="138" t="s">
        <v>509</v>
      </c>
      <c r="M409" s="172">
        <f>IF(L409="X",15,0)</f>
        <v>15</v>
      </c>
      <c r="N409" s="259"/>
      <c r="O409" s="161"/>
      <c r="P409" s="646" t="s">
        <v>485</v>
      </c>
      <c r="Q409" s="640" t="s">
        <v>488</v>
      </c>
      <c r="R409" s="153" t="s">
        <v>462</v>
      </c>
      <c r="S409" s="138" t="s">
        <v>509</v>
      </c>
      <c r="T409" s="172">
        <f>IF(S409="X",15,0)</f>
        <v>15</v>
      </c>
      <c r="U409" s="259"/>
      <c r="V409" s="161"/>
      <c r="W409" s="646" t="s">
        <v>485</v>
      </c>
      <c r="X409" s="640" t="s">
        <v>488</v>
      </c>
      <c r="Y409" s="153" t="s">
        <v>462</v>
      </c>
      <c r="Z409" s="138" t="s">
        <v>509</v>
      </c>
      <c r="AA409" s="172">
        <f>IF(Z409="X",15,0)</f>
        <v>15</v>
      </c>
      <c r="AB409" s="259"/>
      <c r="AC409" s="161"/>
      <c r="AD409" s="646" t="s">
        <v>485</v>
      </c>
      <c r="AE409" s="640" t="s">
        <v>488</v>
      </c>
      <c r="AF409" s="153" t="s">
        <v>462</v>
      </c>
      <c r="AG409" s="138" t="s">
        <v>509</v>
      </c>
      <c r="AH409" s="172">
        <f>IF(AG409="X",15,0)</f>
        <v>15</v>
      </c>
      <c r="AI409" s="259"/>
      <c r="AJ409" s="161"/>
      <c r="AK409" s="646" t="s">
        <v>485</v>
      </c>
      <c r="AL409" s="640" t="s">
        <v>488</v>
      </c>
      <c r="AM409" s="153" t="s">
        <v>462</v>
      </c>
      <c r="AN409" s="138" t="s">
        <v>509</v>
      </c>
      <c r="AO409" s="172">
        <f>IF(AN409="X",15,0)</f>
        <v>15</v>
      </c>
      <c r="AP409" s="259"/>
      <c r="AQ409" s="161"/>
      <c r="AR409" s="646" t="s">
        <v>485</v>
      </c>
      <c r="AS409" s="640" t="s">
        <v>488</v>
      </c>
      <c r="AT409" s="153" t="s">
        <v>462</v>
      </c>
      <c r="AU409" s="138" t="s">
        <v>509</v>
      </c>
      <c r="AV409" s="172">
        <f>IF(AU409="X",15,0)</f>
        <v>15</v>
      </c>
      <c r="AW409" s="259"/>
    </row>
    <row r="410" spans="1:49" ht="42" hidden="1" customHeight="1" outlineLevel="1" thickBot="1" x14ac:dyDescent="0.25">
      <c r="A410" s="161"/>
      <c r="B410" s="648"/>
      <c r="C410" s="641"/>
      <c r="D410" s="154" t="s">
        <v>463</v>
      </c>
      <c r="E410" s="139"/>
      <c r="F410" s="172"/>
      <c r="G410" s="259"/>
      <c r="H410" s="161"/>
      <c r="I410" s="648"/>
      <c r="J410" s="641"/>
      <c r="K410" s="154" t="s">
        <v>463</v>
      </c>
      <c r="L410" s="139"/>
      <c r="M410" s="172"/>
      <c r="N410" s="259"/>
      <c r="O410" s="161"/>
      <c r="P410" s="648"/>
      <c r="Q410" s="641"/>
      <c r="R410" s="154" t="s">
        <v>463</v>
      </c>
      <c r="S410" s="139"/>
      <c r="T410" s="172"/>
      <c r="U410" s="259"/>
      <c r="V410" s="161"/>
      <c r="W410" s="648"/>
      <c r="X410" s="641"/>
      <c r="Y410" s="154" t="s">
        <v>463</v>
      </c>
      <c r="Z410" s="139"/>
      <c r="AA410" s="172"/>
      <c r="AB410" s="259"/>
      <c r="AC410" s="161"/>
      <c r="AD410" s="648"/>
      <c r="AE410" s="641"/>
      <c r="AF410" s="154" t="s">
        <v>463</v>
      </c>
      <c r="AG410" s="139"/>
      <c r="AH410" s="172"/>
      <c r="AI410" s="259"/>
      <c r="AJ410" s="161"/>
      <c r="AK410" s="648"/>
      <c r="AL410" s="641"/>
      <c r="AM410" s="154" t="s">
        <v>463</v>
      </c>
      <c r="AN410" s="139"/>
      <c r="AO410" s="172"/>
      <c r="AP410" s="259"/>
      <c r="AQ410" s="161"/>
      <c r="AR410" s="648"/>
      <c r="AS410" s="641"/>
      <c r="AT410" s="154" t="s">
        <v>463</v>
      </c>
      <c r="AU410" s="139"/>
      <c r="AV410" s="172"/>
      <c r="AW410" s="259"/>
    </row>
    <row r="411" spans="1:49" ht="24" hidden="1" customHeight="1" outlineLevel="1" x14ac:dyDescent="0.2">
      <c r="A411" s="161"/>
      <c r="B411" s="642" t="s">
        <v>486</v>
      </c>
      <c r="C411" s="644" t="s">
        <v>489</v>
      </c>
      <c r="D411" s="148" t="s">
        <v>464</v>
      </c>
      <c r="E411" s="136" t="s">
        <v>509</v>
      </c>
      <c r="F411" s="172">
        <f>IF(E411="X",10,0)</f>
        <v>10</v>
      </c>
      <c r="G411" s="259"/>
      <c r="H411" s="161"/>
      <c r="I411" s="642" t="s">
        <v>486</v>
      </c>
      <c r="J411" s="644" t="s">
        <v>489</v>
      </c>
      <c r="K411" s="148" t="s">
        <v>464</v>
      </c>
      <c r="L411" s="136" t="s">
        <v>509</v>
      </c>
      <c r="M411" s="172">
        <f>IF(L411="X",10,0)</f>
        <v>10</v>
      </c>
      <c r="N411" s="259"/>
      <c r="O411" s="161"/>
      <c r="P411" s="642" t="s">
        <v>486</v>
      </c>
      <c r="Q411" s="644" t="s">
        <v>489</v>
      </c>
      <c r="R411" s="148" t="s">
        <v>464</v>
      </c>
      <c r="S411" s="136" t="s">
        <v>509</v>
      </c>
      <c r="T411" s="172">
        <f>IF(S411="X",10,0)</f>
        <v>10</v>
      </c>
      <c r="U411" s="259"/>
      <c r="V411" s="161"/>
      <c r="W411" s="642" t="s">
        <v>486</v>
      </c>
      <c r="X411" s="644" t="s">
        <v>489</v>
      </c>
      <c r="Y411" s="148" t="s">
        <v>464</v>
      </c>
      <c r="Z411" s="136" t="s">
        <v>509</v>
      </c>
      <c r="AA411" s="172">
        <f>IF(Z411="X",10,0)</f>
        <v>10</v>
      </c>
      <c r="AB411" s="259"/>
      <c r="AC411" s="161"/>
      <c r="AD411" s="642" t="s">
        <v>486</v>
      </c>
      <c r="AE411" s="644" t="s">
        <v>489</v>
      </c>
      <c r="AF411" s="148" t="s">
        <v>464</v>
      </c>
      <c r="AG411" s="136" t="s">
        <v>509</v>
      </c>
      <c r="AH411" s="172">
        <f>IF(AG411="X",10,0)</f>
        <v>10</v>
      </c>
      <c r="AI411" s="259"/>
      <c r="AJ411" s="161"/>
      <c r="AK411" s="642" t="s">
        <v>486</v>
      </c>
      <c r="AL411" s="644" t="s">
        <v>489</v>
      </c>
      <c r="AM411" s="148" t="s">
        <v>464</v>
      </c>
      <c r="AN411" s="136" t="s">
        <v>509</v>
      </c>
      <c r="AO411" s="172">
        <f>IF(AN411="X",10,0)</f>
        <v>10</v>
      </c>
      <c r="AP411" s="259"/>
      <c r="AQ411" s="161"/>
      <c r="AR411" s="642" t="s">
        <v>486</v>
      </c>
      <c r="AS411" s="644" t="s">
        <v>489</v>
      </c>
      <c r="AT411" s="148" t="s">
        <v>464</v>
      </c>
      <c r="AU411" s="136" t="s">
        <v>509</v>
      </c>
      <c r="AV411" s="172">
        <f>IF(AU411="X",10,0)</f>
        <v>10</v>
      </c>
      <c r="AW411" s="259"/>
    </row>
    <row r="412" spans="1:49" ht="24" hidden="1" customHeight="1" outlineLevel="1" x14ac:dyDescent="0.2">
      <c r="A412" s="161"/>
      <c r="B412" s="655"/>
      <c r="C412" s="656"/>
      <c r="D412" s="155" t="s">
        <v>465</v>
      </c>
      <c r="E412" s="143"/>
      <c r="F412" s="172">
        <f>IF(E412="X",5,0)</f>
        <v>0</v>
      </c>
      <c r="G412" s="259"/>
      <c r="H412" s="161"/>
      <c r="I412" s="655"/>
      <c r="J412" s="656"/>
      <c r="K412" s="155" t="s">
        <v>465</v>
      </c>
      <c r="L412" s="143"/>
      <c r="M412" s="172">
        <f>IF(L412="X",5,0)</f>
        <v>0</v>
      </c>
      <c r="N412" s="259"/>
      <c r="O412" s="161"/>
      <c r="P412" s="655"/>
      <c r="Q412" s="656"/>
      <c r="R412" s="155" t="s">
        <v>465</v>
      </c>
      <c r="S412" s="143"/>
      <c r="T412" s="172">
        <f>IF(S412="X",5,0)</f>
        <v>0</v>
      </c>
      <c r="U412" s="259"/>
      <c r="V412" s="161"/>
      <c r="W412" s="655"/>
      <c r="X412" s="656"/>
      <c r="Y412" s="155" t="s">
        <v>465</v>
      </c>
      <c r="Z412" s="143"/>
      <c r="AA412" s="172">
        <f>IF(Z412="X",5,0)</f>
        <v>0</v>
      </c>
      <c r="AB412" s="259"/>
      <c r="AC412" s="161"/>
      <c r="AD412" s="655"/>
      <c r="AE412" s="656"/>
      <c r="AF412" s="155" t="s">
        <v>465</v>
      </c>
      <c r="AG412" s="143"/>
      <c r="AH412" s="172">
        <f>IF(AG412="X",5,0)</f>
        <v>0</v>
      </c>
      <c r="AI412" s="259"/>
      <c r="AJ412" s="161"/>
      <c r="AK412" s="655"/>
      <c r="AL412" s="656"/>
      <c r="AM412" s="155" t="s">
        <v>465</v>
      </c>
      <c r="AN412" s="143"/>
      <c r="AO412" s="172">
        <f>IF(AN412="X",5,0)</f>
        <v>0</v>
      </c>
      <c r="AP412" s="259"/>
      <c r="AQ412" s="161"/>
      <c r="AR412" s="655"/>
      <c r="AS412" s="656"/>
      <c r="AT412" s="155" t="s">
        <v>465</v>
      </c>
      <c r="AU412" s="143"/>
      <c r="AV412" s="172">
        <f>IF(AU412="X",5,0)</f>
        <v>0</v>
      </c>
      <c r="AW412" s="259"/>
    </row>
    <row r="413" spans="1:49" ht="15.75" hidden="1" customHeight="1" outlineLevel="1" thickBot="1" x14ac:dyDescent="0.25">
      <c r="A413" s="161"/>
      <c r="B413" s="643"/>
      <c r="C413" s="645"/>
      <c r="D413" s="149" t="s">
        <v>466</v>
      </c>
      <c r="E413" s="137"/>
      <c r="F413" s="172"/>
      <c r="G413" s="259"/>
      <c r="H413" s="161"/>
      <c r="I413" s="643"/>
      <c r="J413" s="645"/>
      <c r="K413" s="149" t="s">
        <v>466</v>
      </c>
      <c r="L413" s="137"/>
      <c r="M413" s="172"/>
      <c r="N413" s="259"/>
      <c r="O413" s="161"/>
      <c r="P413" s="643"/>
      <c r="Q413" s="645"/>
      <c r="R413" s="149" t="s">
        <v>466</v>
      </c>
      <c r="S413" s="137"/>
      <c r="T413" s="172"/>
      <c r="U413" s="259"/>
      <c r="V413" s="161"/>
      <c r="W413" s="643"/>
      <c r="X413" s="645"/>
      <c r="Y413" s="149" t="s">
        <v>466</v>
      </c>
      <c r="Z413" s="137"/>
      <c r="AA413" s="172"/>
      <c r="AB413" s="259"/>
      <c r="AC413" s="161"/>
      <c r="AD413" s="643"/>
      <c r="AE413" s="645"/>
      <c r="AF413" s="149" t="s">
        <v>466</v>
      </c>
      <c r="AG413" s="137"/>
      <c r="AH413" s="172"/>
      <c r="AI413" s="259"/>
      <c r="AJ413" s="161"/>
      <c r="AK413" s="643"/>
      <c r="AL413" s="645"/>
      <c r="AM413" s="149" t="s">
        <v>466</v>
      </c>
      <c r="AN413" s="137"/>
      <c r="AO413" s="172"/>
      <c r="AP413" s="259"/>
      <c r="AQ413" s="161"/>
      <c r="AR413" s="643"/>
      <c r="AS413" s="645"/>
      <c r="AT413" s="149" t="s">
        <v>466</v>
      </c>
      <c r="AU413" s="137"/>
      <c r="AV413" s="172"/>
      <c r="AW413" s="259"/>
    </row>
    <row r="414" spans="1:49" ht="19.5" hidden="1" customHeight="1" outlineLevel="1" thickBot="1" x14ac:dyDescent="0.25">
      <c r="A414" s="157"/>
      <c r="B414" s="159"/>
      <c r="C414" s="159"/>
      <c r="D414" s="159"/>
      <c r="E414" s="160"/>
      <c r="F414" s="170"/>
      <c r="G414" s="259"/>
      <c r="H414" s="157"/>
      <c r="I414" s="159"/>
      <c r="J414" s="159"/>
      <c r="K414" s="159"/>
      <c r="L414" s="160"/>
      <c r="M414" s="170"/>
      <c r="N414" s="259"/>
      <c r="O414" s="157"/>
      <c r="P414" s="159"/>
      <c r="Q414" s="159"/>
      <c r="R414" s="159"/>
      <c r="S414" s="160"/>
      <c r="T414" s="170"/>
      <c r="U414" s="259"/>
      <c r="V414" s="157"/>
      <c r="W414" s="159"/>
      <c r="X414" s="159"/>
      <c r="Y414" s="159"/>
      <c r="Z414" s="160"/>
      <c r="AA414" s="170"/>
      <c r="AB414" s="259"/>
      <c r="AC414" s="157"/>
      <c r="AD414" s="159"/>
      <c r="AE414" s="159"/>
      <c r="AF414" s="159"/>
      <c r="AG414" s="160"/>
      <c r="AH414" s="170"/>
      <c r="AI414" s="259"/>
      <c r="AJ414" s="157"/>
      <c r="AK414" s="159"/>
      <c r="AL414" s="159"/>
      <c r="AM414" s="159"/>
      <c r="AN414" s="160"/>
      <c r="AO414" s="170"/>
      <c r="AP414" s="259"/>
      <c r="AQ414" s="157"/>
      <c r="AR414" s="159"/>
      <c r="AS414" s="159"/>
      <c r="AT414" s="159"/>
      <c r="AU414" s="160"/>
      <c r="AV414" s="170"/>
      <c r="AW414" s="259"/>
    </row>
    <row r="415" spans="1:49" ht="19.5" hidden="1" customHeight="1" outlineLevel="1" thickBot="1" x14ac:dyDescent="0.25">
      <c r="A415" s="161"/>
      <c r="B415" s="657" t="s">
        <v>469</v>
      </c>
      <c r="C415" s="658"/>
      <c r="D415" s="659" t="s">
        <v>471</v>
      </c>
      <c r="E415" s="660"/>
      <c r="F415" s="170"/>
      <c r="G415" s="259"/>
      <c r="H415" s="161"/>
      <c r="I415" s="657" t="s">
        <v>469</v>
      </c>
      <c r="J415" s="658"/>
      <c r="K415" s="659" t="s">
        <v>471</v>
      </c>
      <c r="L415" s="660"/>
      <c r="M415" s="170"/>
      <c r="N415" s="259"/>
      <c r="O415" s="161"/>
      <c r="P415" s="657" t="s">
        <v>469</v>
      </c>
      <c r="Q415" s="658"/>
      <c r="R415" s="659" t="s">
        <v>471</v>
      </c>
      <c r="S415" s="660"/>
      <c r="T415" s="170"/>
      <c r="U415" s="259"/>
      <c r="V415" s="161"/>
      <c r="W415" s="657" t="s">
        <v>469</v>
      </c>
      <c r="X415" s="658"/>
      <c r="Y415" s="659" t="s">
        <v>471</v>
      </c>
      <c r="Z415" s="660"/>
      <c r="AA415" s="170"/>
      <c r="AB415" s="259"/>
      <c r="AC415" s="161"/>
      <c r="AD415" s="657" t="s">
        <v>469</v>
      </c>
      <c r="AE415" s="658"/>
      <c r="AF415" s="659" t="s">
        <v>471</v>
      </c>
      <c r="AG415" s="660"/>
      <c r="AH415" s="170"/>
      <c r="AI415" s="259"/>
      <c r="AJ415" s="161"/>
      <c r="AK415" s="657" t="s">
        <v>469</v>
      </c>
      <c r="AL415" s="658"/>
      <c r="AM415" s="659" t="s">
        <v>471</v>
      </c>
      <c r="AN415" s="660"/>
      <c r="AO415" s="170"/>
      <c r="AP415" s="259"/>
      <c r="AQ415" s="161"/>
      <c r="AR415" s="657" t="s">
        <v>469</v>
      </c>
      <c r="AS415" s="658"/>
      <c r="AT415" s="659" t="s">
        <v>471</v>
      </c>
      <c r="AU415" s="660"/>
      <c r="AV415" s="170"/>
      <c r="AW415" s="259"/>
    </row>
    <row r="416" spans="1:49" ht="19.5" hidden="1" customHeight="1" outlineLevel="1" thickBot="1" x14ac:dyDescent="0.25">
      <c r="A416" s="161"/>
      <c r="B416" s="671" t="s">
        <v>470</v>
      </c>
      <c r="C416" s="672"/>
      <c r="D416" s="659" t="s">
        <v>472</v>
      </c>
      <c r="E416" s="660"/>
      <c r="F416" s="170"/>
      <c r="G416" s="259"/>
      <c r="H416" s="161"/>
      <c r="I416" s="671" t="s">
        <v>470</v>
      </c>
      <c r="J416" s="672"/>
      <c r="K416" s="659" t="s">
        <v>472</v>
      </c>
      <c r="L416" s="660"/>
      <c r="M416" s="170"/>
      <c r="N416" s="259"/>
      <c r="O416" s="161"/>
      <c r="P416" s="671" t="s">
        <v>470</v>
      </c>
      <c r="Q416" s="672"/>
      <c r="R416" s="659" t="s">
        <v>472</v>
      </c>
      <c r="S416" s="660"/>
      <c r="T416" s="170"/>
      <c r="U416" s="259"/>
      <c r="V416" s="161"/>
      <c r="W416" s="671" t="s">
        <v>470</v>
      </c>
      <c r="X416" s="672"/>
      <c r="Y416" s="659" t="s">
        <v>472</v>
      </c>
      <c r="Z416" s="660"/>
      <c r="AA416" s="170"/>
      <c r="AB416" s="259"/>
      <c r="AC416" s="161"/>
      <c r="AD416" s="671" t="s">
        <v>470</v>
      </c>
      <c r="AE416" s="672"/>
      <c r="AF416" s="659" t="s">
        <v>472</v>
      </c>
      <c r="AG416" s="660"/>
      <c r="AH416" s="170"/>
      <c r="AI416" s="259"/>
      <c r="AJ416" s="161"/>
      <c r="AK416" s="671" t="s">
        <v>470</v>
      </c>
      <c r="AL416" s="672"/>
      <c r="AM416" s="659" t="s">
        <v>472</v>
      </c>
      <c r="AN416" s="660"/>
      <c r="AO416" s="170"/>
      <c r="AP416" s="259"/>
      <c r="AQ416" s="161"/>
      <c r="AR416" s="671" t="s">
        <v>470</v>
      </c>
      <c r="AS416" s="672"/>
      <c r="AT416" s="659" t="s">
        <v>472</v>
      </c>
      <c r="AU416" s="660"/>
      <c r="AV416" s="170"/>
      <c r="AW416" s="259"/>
    </row>
    <row r="417" spans="1:49" ht="32.25" hidden="1" customHeight="1" outlineLevel="1" thickBot="1" x14ac:dyDescent="0.25">
      <c r="A417" s="161"/>
      <c r="B417" s="673" t="s">
        <v>503</v>
      </c>
      <c r="C417" s="674"/>
      <c r="D417" s="659" t="s">
        <v>473</v>
      </c>
      <c r="E417" s="660"/>
      <c r="F417" s="170"/>
      <c r="G417" s="259"/>
      <c r="H417" s="161"/>
      <c r="I417" s="673" t="s">
        <v>503</v>
      </c>
      <c r="J417" s="674"/>
      <c r="K417" s="659" t="s">
        <v>473</v>
      </c>
      <c r="L417" s="660"/>
      <c r="M417" s="170"/>
      <c r="N417" s="259"/>
      <c r="O417" s="161"/>
      <c r="P417" s="673" t="s">
        <v>503</v>
      </c>
      <c r="Q417" s="674"/>
      <c r="R417" s="659" t="s">
        <v>473</v>
      </c>
      <c r="S417" s="660"/>
      <c r="T417" s="170"/>
      <c r="U417" s="259"/>
      <c r="V417" s="161"/>
      <c r="W417" s="673" t="s">
        <v>503</v>
      </c>
      <c r="X417" s="674"/>
      <c r="Y417" s="659" t="s">
        <v>473</v>
      </c>
      <c r="Z417" s="660"/>
      <c r="AA417" s="170"/>
      <c r="AB417" s="259"/>
      <c r="AC417" s="161"/>
      <c r="AD417" s="673" t="s">
        <v>503</v>
      </c>
      <c r="AE417" s="674"/>
      <c r="AF417" s="659" t="s">
        <v>473</v>
      </c>
      <c r="AG417" s="660"/>
      <c r="AH417" s="170"/>
      <c r="AI417" s="259"/>
      <c r="AJ417" s="161"/>
      <c r="AK417" s="673" t="s">
        <v>503</v>
      </c>
      <c r="AL417" s="674"/>
      <c r="AM417" s="659" t="s">
        <v>473</v>
      </c>
      <c r="AN417" s="660"/>
      <c r="AO417" s="170"/>
      <c r="AP417" s="259"/>
      <c r="AQ417" s="161"/>
      <c r="AR417" s="673" t="s">
        <v>503</v>
      </c>
      <c r="AS417" s="674"/>
      <c r="AT417" s="659" t="s">
        <v>473</v>
      </c>
      <c r="AU417" s="660"/>
      <c r="AV417" s="170"/>
      <c r="AW417" s="259"/>
    </row>
    <row r="418" spans="1:49" ht="27" hidden="1" customHeight="1" outlineLevel="1" thickBot="1" x14ac:dyDescent="0.25">
      <c r="A418" s="158"/>
      <c r="B418" s="566" t="s">
        <v>506</v>
      </c>
      <c r="C418" s="568"/>
      <c r="D418" s="566">
        <f>SUM(F398:F413)</f>
        <v>100</v>
      </c>
      <c r="E418" s="568"/>
      <c r="F418" s="171"/>
      <c r="G418" s="259"/>
      <c r="H418" s="158"/>
      <c r="I418" s="566" t="s">
        <v>506</v>
      </c>
      <c r="J418" s="568"/>
      <c r="K418" s="566">
        <f>SUM(M398:M413)</f>
        <v>100</v>
      </c>
      <c r="L418" s="568"/>
      <c r="M418" s="171"/>
      <c r="N418" s="259"/>
      <c r="O418" s="158"/>
      <c r="P418" s="566" t="s">
        <v>506</v>
      </c>
      <c r="Q418" s="568"/>
      <c r="R418" s="566">
        <f>SUM(T398:T413)</f>
        <v>100</v>
      </c>
      <c r="S418" s="568"/>
      <c r="T418" s="171"/>
      <c r="U418" s="259"/>
      <c r="V418" s="158"/>
      <c r="W418" s="566" t="s">
        <v>506</v>
      </c>
      <c r="X418" s="568"/>
      <c r="Y418" s="566">
        <f>SUM(AA398:AA413)</f>
        <v>100</v>
      </c>
      <c r="Z418" s="568"/>
      <c r="AA418" s="171"/>
      <c r="AB418" s="259"/>
      <c r="AC418" s="158"/>
      <c r="AD418" s="566" t="s">
        <v>506</v>
      </c>
      <c r="AE418" s="568"/>
      <c r="AF418" s="566">
        <f>SUM(AH398:AH413)</f>
        <v>100</v>
      </c>
      <c r="AG418" s="568"/>
      <c r="AH418" s="171"/>
      <c r="AI418" s="259"/>
      <c r="AJ418" s="158"/>
      <c r="AK418" s="566" t="s">
        <v>506</v>
      </c>
      <c r="AL418" s="568"/>
      <c r="AM418" s="566">
        <f>SUM(AO398:AO413)</f>
        <v>100</v>
      </c>
      <c r="AN418" s="568"/>
      <c r="AO418" s="171"/>
      <c r="AP418" s="259"/>
      <c r="AQ418" s="158"/>
      <c r="AR418" s="566" t="s">
        <v>506</v>
      </c>
      <c r="AS418" s="568"/>
      <c r="AT418" s="566">
        <f>SUM(AV398:AV413)</f>
        <v>100</v>
      </c>
      <c r="AU418" s="568"/>
      <c r="AV418" s="171"/>
      <c r="AW418" s="259"/>
    </row>
    <row r="419" spans="1:49" ht="23.25" hidden="1" customHeight="1" outlineLevel="1" thickBot="1" x14ac:dyDescent="0.25">
      <c r="A419" s="158"/>
      <c r="B419" s="157"/>
      <c r="C419" s="157"/>
      <c r="D419" s="157"/>
      <c r="E419" s="157"/>
      <c r="F419" s="171"/>
      <c r="G419" s="259"/>
      <c r="H419" s="158"/>
      <c r="I419" s="157"/>
      <c r="J419" s="157"/>
      <c r="K419" s="157"/>
      <c r="L419" s="157"/>
      <c r="M419" s="171"/>
      <c r="N419" s="259"/>
      <c r="O419" s="158"/>
      <c r="P419" s="157"/>
      <c r="Q419" s="157"/>
      <c r="R419" s="157"/>
      <c r="S419" s="157"/>
      <c r="T419" s="171"/>
      <c r="U419" s="259"/>
      <c r="V419" s="158"/>
      <c r="W419" s="157"/>
      <c r="X419" s="157"/>
      <c r="Y419" s="157"/>
      <c r="Z419" s="157"/>
      <c r="AA419" s="171"/>
      <c r="AB419" s="259"/>
      <c r="AC419" s="158"/>
      <c r="AD419" s="157"/>
      <c r="AE419" s="157"/>
      <c r="AF419" s="157"/>
      <c r="AG419" s="157"/>
      <c r="AH419" s="171"/>
      <c r="AI419" s="259"/>
      <c r="AJ419" s="158"/>
      <c r="AK419" s="157"/>
      <c r="AL419" s="157"/>
      <c r="AM419" s="157"/>
      <c r="AN419" s="157"/>
      <c r="AO419" s="171"/>
      <c r="AP419" s="259"/>
      <c r="AQ419" s="158"/>
      <c r="AR419" s="157"/>
      <c r="AS419" s="157"/>
      <c r="AT419" s="157"/>
      <c r="AU419" s="157"/>
      <c r="AV419" s="171"/>
      <c r="AW419" s="259"/>
    </row>
    <row r="420" spans="1:49" ht="36" hidden="1" customHeight="1" outlineLevel="1" thickBot="1" x14ac:dyDescent="0.25">
      <c r="A420" s="161"/>
      <c r="B420" s="652" t="s">
        <v>493</v>
      </c>
      <c r="C420" s="653"/>
      <c r="D420" s="653"/>
      <c r="E420" s="654"/>
      <c r="F420" s="170"/>
      <c r="G420" s="259"/>
      <c r="H420" s="161"/>
      <c r="I420" s="652" t="s">
        <v>493</v>
      </c>
      <c r="J420" s="653"/>
      <c r="K420" s="653"/>
      <c r="L420" s="654"/>
      <c r="M420" s="170"/>
      <c r="N420" s="259"/>
      <c r="O420" s="161"/>
      <c r="P420" s="652" t="s">
        <v>493</v>
      </c>
      <c r="Q420" s="653"/>
      <c r="R420" s="653"/>
      <c r="S420" s="654"/>
      <c r="T420" s="170"/>
      <c r="U420" s="259"/>
      <c r="V420" s="161"/>
      <c r="W420" s="652" t="s">
        <v>493</v>
      </c>
      <c r="X420" s="653"/>
      <c r="Y420" s="653"/>
      <c r="Z420" s="654"/>
      <c r="AA420" s="170"/>
      <c r="AB420" s="259"/>
      <c r="AC420" s="161"/>
      <c r="AD420" s="652" t="s">
        <v>493</v>
      </c>
      <c r="AE420" s="653"/>
      <c r="AF420" s="653"/>
      <c r="AG420" s="654"/>
      <c r="AH420" s="170"/>
      <c r="AI420" s="259"/>
      <c r="AJ420" s="161"/>
      <c r="AK420" s="652" t="s">
        <v>493</v>
      </c>
      <c r="AL420" s="653"/>
      <c r="AM420" s="653"/>
      <c r="AN420" s="654"/>
      <c r="AO420" s="170"/>
      <c r="AP420" s="259"/>
      <c r="AQ420" s="161"/>
      <c r="AR420" s="652" t="s">
        <v>493</v>
      </c>
      <c r="AS420" s="653"/>
      <c r="AT420" s="653"/>
      <c r="AU420" s="654"/>
      <c r="AV420" s="170"/>
      <c r="AW420" s="259"/>
    </row>
    <row r="421" spans="1:49" ht="32.25" hidden="1" outlineLevel="1" thickBot="1" x14ac:dyDescent="0.3">
      <c r="A421" s="161"/>
      <c r="B421" s="183" t="s">
        <v>494</v>
      </c>
      <c r="C421" s="650" t="s">
        <v>495</v>
      </c>
      <c r="D421" s="651"/>
      <c r="E421" s="180" t="s">
        <v>467</v>
      </c>
      <c r="F421" s="170"/>
      <c r="G421" s="259"/>
      <c r="H421" s="161"/>
      <c r="I421" s="183" t="s">
        <v>494</v>
      </c>
      <c r="J421" s="650" t="s">
        <v>495</v>
      </c>
      <c r="K421" s="651"/>
      <c r="L421" s="180" t="s">
        <v>467</v>
      </c>
      <c r="M421" s="170"/>
      <c r="N421" s="259"/>
      <c r="O421" s="161"/>
      <c r="P421" s="183" t="s">
        <v>494</v>
      </c>
      <c r="Q421" s="650" t="s">
        <v>495</v>
      </c>
      <c r="R421" s="651"/>
      <c r="S421" s="180" t="s">
        <v>467</v>
      </c>
      <c r="T421" s="170"/>
      <c r="U421" s="259"/>
      <c r="V421" s="161"/>
      <c r="W421" s="183" t="s">
        <v>494</v>
      </c>
      <c r="X421" s="650" t="s">
        <v>495</v>
      </c>
      <c r="Y421" s="651"/>
      <c r="Z421" s="180" t="s">
        <v>467</v>
      </c>
      <c r="AA421" s="170"/>
      <c r="AB421" s="259"/>
      <c r="AC421" s="161"/>
      <c r="AD421" s="183" t="s">
        <v>494</v>
      </c>
      <c r="AE421" s="650" t="s">
        <v>495</v>
      </c>
      <c r="AF421" s="651"/>
      <c r="AG421" s="180" t="s">
        <v>467</v>
      </c>
      <c r="AH421" s="170"/>
      <c r="AI421" s="259"/>
      <c r="AJ421" s="161"/>
      <c r="AK421" s="183" t="s">
        <v>494</v>
      </c>
      <c r="AL421" s="650" t="s">
        <v>495</v>
      </c>
      <c r="AM421" s="651"/>
      <c r="AN421" s="180" t="s">
        <v>467</v>
      </c>
      <c r="AO421" s="170"/>
      <c r="AP421" s="259"/>
      <c r="AQ421" s="161"/>
      <c r="AR421" s="183" t="s">
        <v>494</v>
      </c>
      <c r="AS421" s="650" t="s">
        <v>495</v>
      </c>
      <c r="AT421" s="651"/>
      <c r="AU421" s="180" t="s">
        <v>467</v>
      </c>
      <c r="AV421" s="170"/>
      <c r="AW421" s="259"/>
    </row>
    <row r="422" spans="1:49" ht="23.25" hidden="1" customHeight="1" outlineLevel="1" thickBot="1" x14ac:dyDescent="0.25">
      <c r="A422" s="161"/>
      <c r="B422" s="173" t="s">
        <v>469</v>
      </c>
      <c r="C422" s="664" t="s">
        <v>496</v>
      </c>
      <c r="D422" s="665"/>
      <c r="E422" s="164" t="s">
        <v>509</v>
      </c>
      <c r="F422" s="172">
        <f>IF(E422="X",2,"")</f>
        <v>2</v>
      </c>
      <c r="G422" s="259"/>
      <c r="H422" s="161"/>
      <c r="I422" s="173" t="s">
        <v>469</v>
      </c>
      <c r="J422" s="664" t="s">
        <v>496</v>
      </c>
      <c r="K422" s="665"/>
      <c r="L422" s="164" t="s">
        <v>509</v>
      </c>
      <c r="M422" s="172">
        <f>IF(L422="X",2,"")</f>
        <v>2</v>
      </c>
      <c r="N422" s="259"/>
      <c r="O422" s="161"/>
      <c r="P422" s="173" t="s">
        <v>469</v>
      </c>
      <c r="Q422" s="664" t="s">
        <v>496</v>
      </c>
      <c r="R422" s="665"/>
      <c r="S422" s="164" t="s">
        <v>509</v>
      </c>
      <c r="T422" s="172">
        <f>IF(S422="X",2,"")</f>
        <v>2</v>
      </c>
      <c r="U422" s="259"/>
      <c r="V422" s="161"/>
      <c r="W422" s="173" t="s">
        <v>469</v>
      </c>
      <c r="X422" s="664" t="s">
        <v>496</v>
      </c>
      <c r="Y422" s="665"/>
      <c r="Z422" s="164" t="s">
        <v>509</v>
      </c>
      <c r="AA422" s="172">
        <f>IF(Z422="X",2,"")</f>
        <v>2</v>
      </c>
      <c r="AB422" s="259"/>
      <c r="AC422" s="161"/>
      <c r="AD422" s="173" t="s">
        <v>469</v>
      </c>
      <c r="AE422" s="664" t="s">
        <v>496</v>
      </c>
      <c r="AF422" s="665"/>
      <c r="AG422" s="164" t="s">
        <v>509</v>
      </c>
      <c r="AH422" s="172">
        <f>IF(AG422="X",2,"")</f>
        <v>2</v>
      </c>
      <c r="AI422" s="259"/>
      <c r="AJ422" s="161"/>
      <c r="AK422" s="173" t="s">
        <v>469</v>
      </c>
      <c r="AL422" s="664" t="s">
        <v>496</v>
      </c>
      <c r="AM422" s="665"/>
      <c r="AN422" s="164" t="s">
        <v>509</v>
      </c>
      <c r="AO422" s="172">
        <f>IF(AN422="X",2,"")</f>
        <v>2</v>
      </c>
      <c r="AP422" s="259"/>
      <c r="AQ422" s="161"/>
      <c r="AR422" s="173" t="s">
        <v>469</v>
      </c>
      <c r="AS422" s="664" t="s">
        <v>496</v>
      </c>
      <c r="AT422" s="665"/>
      <c r="AU422" s="164" t="s">
        <v>509</v>
      </c>
      <c r="AV422" s="172">
        <f>IF(AU422="X",2,"")</f>
        <v>2</v>
      </c>
      <c r="AW422" s="259"/>
    </row>
    <row r="423" spans="1:49" ht="23.25" hidden="1" customHeight="1" outlineLevel="1" thickBot="1" x14ac:dyDescent="0.25">
      <c r="A423" s="161"/>
      <c r="B423" s="174" t="s">
        <v>470</v>
      </c>
      <c r="C423" s="664" t="s">
        <v>497</v>
      </c>
      <c r="D423" s="665"/>
      <c r="E423" s="164"/>
      <c r="F423" s="172" t="str">
        <f>IF(E423="X",1,"")</f>
        <v/>
      </c>
      <c r="G423" s="259"/>
      <c r="H423" s="161"/>
      <c r="I423" s="174" t="s">
        <v>470</v>
      </c>
      <c r="J423" s="664" t="s">
        <v>497</v>
      </c>
      <c r="K423" s="665"/>
      <c r="L423" s="164"/>
      <c r="M423" s="172" t="str">
        <f>IF(L423="X",1,"")</f>
        <v/>
      </c>
      <c r="N423" s="259"/>
      <c r="O423" s="161"/>
      <c r="P423" s="174" t="s">
        <v>470</v>
      </c>
      <c r="Q423" s="664" t="s">
        <v>497</v>
      </c>
      <c r="R423" s="665"/>
      <c r="S423" s="164"/>
      <c r="T423" s="172" t="str">
        <f>IF(S423="X",1,"")</f>
        <v/>
      </c>
      <c r="U423" s="259"/>
      <c r="V423" s="161"/>
      <c r="W423" s="174" t="s">
        <v>470</v>
      </c>
      <c r="X423" s="664" t="s">
        <v>497</v>
      </c>
      <c r="Y423" s="665"/>
      <c r="Z423" s="164"/>
      <c r="AA423" s="172" t="str">
        <f>IF(Z423="X",1,"")</f>
        <v/>
      </c>
      <c r="AB423" s="259"/>
      <c r="AC423" s="161"/>
      <c r="AD423" s="174" t="s">
        <v>470</v>
      </c>
      <c r="AE423" s="664" t="s">
        <v>497</v>
      </c>
      <c r="AF423" s="665"/>
      <c r="AG423" s="164"/>
      <c r="AH423" s="172" t="str">
        <f>IF(AG423="X",1,"")</f>
        <v/>
      </c>
      <c r="AI423" s="259"/>
      <c r="AJ423" s="161"/>
      <c r="AK423" s="174" t="s">
        <v>470</v>
      </c>
      <c r="AL423" s="664" t="s">
        <v>497</v>
      </c>
      <c r="AM423" s="665"/>
      <c r="AN423" s="164"/>
      <c r="AO423" s="172" t="str">
        <f>IF(AN423="X",1,"")</f>
        <v/>
      </c>
      <c r="AP423" s="259"/>
      <c r="AQ423" s="161"/>
      <c r="AR423" s="174" t="s">
        <v>470</v>
      </c>
      <c r="AS423" s="664" t="s">
        <v>497</v>
      </c>
      <c r="AT423" s="665"/>
      <c r="AU423" s="164"/>
      <c r="AV423" s="172" t="str">
        <f>IF(AU423="X",1,"")</f>
        <v/>
      </c>
      <c r="AW423" s="259"/>
    </row>
    <row r="424" spans="1:49" ht="23.25" hidden="1" customHeight="1" outlineLevel="1" thickBot="1" x14ac:dyDescent="0.25">
      <c r="A424" s="158"/>
      <c r="B424" s="175" t="s">
        <v>503</v>
      </c>
      <c r="C424" s="664" t="s">
        <v>498</v>
      </c>
      <c r="D424" s="665"/>
      <c r="E424" s="164"/>
      <c r="F424" s="172" t="str">
        <f>IF(E424="X",0.1,"")</f>
        <v/>
      </c>
      <c r="G424" s="259"/>
      <c r="H424" s="158"/>
      <c r="I424" s="175" t="s">
        <v>503</v>
      </c>
      <c r="J424" s="664" t="s">
        <v>498</v>
      </c>
      <c r="K424" s="665"/>
      <c r="L424" s="164"/>
      <c r="M424" s="172" t="str">
        <f>IF(L424="X",0.1,"")</f>
        <v/>
      </c>
      <c r="N424" s="259"/>
      <c r="O424" s="158"/>
      <c r="P424" s="175" t="s">
        <v>503</v>
      </c>
      <c r="Q424" s="664" t="s">
        <v>498</v>
      </c>
      <c r="R424" s="665"/>
      <c r="S424" s="164"/>
      <c r="T424" s="172" t="str">
        <f>IF(S424="X",0.1,"")</f>
        <v/>
      </c>
      <c r="U424" s="259"/>
      <c r="V424" s="158"/>
      <c r="W424" s="175" t="s">
        <v>503</v>
      </c>
      <c r="X424" s="664" t="s">
        <v>498</v>
      </c>
      <c r="Y424" s="665"/>
      <c r="Z424" s="164"/>
      <c r="AA424" s="172" t="str">
        <f>IF(Z424="X",0.1,"")</f>
        <v/>
      </c>
      <c r="AB424" s="259"/>
      <c r="AC424" s="158"/>
      <c r="AD424" s="175" t="s">
        <v>503</v>
      </c>
      <c r="AE424" s="664" t="s">
        <v>498</v>
      </c>
      <c r="AF424" s="665"/>
      <c r="AG424" s="164"/>
      <c r="AH424" s="172" t="str">
        <f>IF(AG424="X",0.1,"")</f>
        <v/>
      </c>
      <c r="AI424" s="259"/>
      <c r="AJ424" s="158"/>
      <c r="AK424" s="175" t="s">
        <v>503</v>
      </c>
      <c r="AL424" s="664" t="s">
        <v>498</v>
      </c>
      <c r="AM424" s="665"/>
      <c r="AN424" s="164"/>
      <c r="AO424" s="172" t="str">
        <f>IF(AN424="X",0.1,"")</f>
        <v/>
      </c>
      <c r="AP424" s="259"/>
      <c r="AQ424" s="158"/>
      <c r="AR424" s="175" t="s">
        <v>503</v>
      </c>
      <c r="AS424" s="664" t="s">
        <v>498</v>
      </c>
      <c r="AT424" s="665"/>
      <c r="AU424" s="164"/>
      <c r="AV424" s="172" t="str">
        <f>IF(AU424="X",0.1,"")</f>
        <v/>
      </c>
      <c r="AW424" s="259"/>
    </row>
    <row r="425" spans="1:49" ht="37.5" hidden="1" customHeight="1" outlineLevel="1" thickBot="1" x14ac:dyDescent="0.25">
      <c r="A425" s="157"/>
      <c r="B425" s="566" t="s">
        <v>505</v>
      </c>
      <c r="C425" s="568"/>
      <c r="D425" s="566" t="str">
        <f>IF(F425=2,"FUERTE",IF(F425=1,"MODERADO",IF(F425=0.1,"DÉBIL","")))</f>
        <v>FUERTE</v>
      </c>
      <c r="E425" s="568"/>
      <c r="F425" s="172">
        <f>SUM(F422:F424)</f>
        <v>2</v>
      </c>
      <c r="G425" s="259"/>
      <c r="H425" s="157"/>
      <c r="I425" s="566" t="s">
        <v>505</v>
      </c>
      <c r="J425" s="568"/>
      <c r="K425" s="566" t="str">
        <f>IF(M425=2,"FUERTE",IF(M425=1,"MODERADO",IF(M425=0.1,"DÉBIL","")))</f>
        <v>FUERTE</v>
      </c>
      <c r="L425" s="568"/>
      <c r="M425" s="172">
        <f>SUM(M422:M424)</f>
        <v>2</v>
      </c>
      <c r="N425" s="259"/>
      <c r="O425" s="157"/>
      <c r="P425" s="566" t="s">
        <v>505</v>
      </c>
      <c r="Q425" s="568"/>
      <c r="R425" s="566" t="str">
        <f>IF(T425=2,"FUERTE",IF(T425=1,"MODERADO",IF(T425=0.1,"DÉBIL","")))</f>
        <v>FUERTE</v>
      </c>
      <c r="S425" s="568"/>
      <c r="T425" s="172">
        <f>SUM(T422:T424)</f>
        <v>2</v>
      </c>
      <c r="U425" s="259"/>
      <c r="V425" s="157"/>
      <c r="W425" s="566" t="s">
        <v>505</v>
      </c>
      <c r="X425" s="568"/>
      <c r="Y425" s="566" t="str">
        <f>IF(AA425=2,"FUERTE",IF(AA425=1,"MODERADO",IF(AA425=0.1,"DÉBIL","")))</f>
        <v>FUERTE</v>
      </c>
      <c r="Z425" s="568"/>
      <c r="AA425" s="172">
        <f>SUM(AA422:AA424)</f>
        <v>2</v>
      </c>
      <c r="AB425" s="259"/>
      <c r="AC425" s="157"/>
      <c r="AD425" s="566" t="s">
        <v>505</v>
      </c>
      <c r="AE425" s="568"/>
      <c r="AF425" s="566" t="str">
        <f>IF(AH425=2,"FUERTE",IF(AH425=1,"MODERADO",IF(AH425=0.1,"DÉBIL","")))</f>
        <v>FUERTE</v>
      </c>
      <c r="AG425" s="568"/>
      <c r="AH425" s="172">
        <f>SUM(AH422:AH424)</f>
        <v>2</v>
      </c>
      <c r="AI425" s="259"/>
      <c r="AJ425" s="157"/>
      <c r="AK425" s="566" t="s">
        <v>505</v>
      </c>
      <c r="AL425" s="568"/>
      <c r="AM425" s="566" t="str">
        <f>IF(AO425=2,"FUERTE",IF(AO425=1,"MODERADO",IF(AO425=0.1,"DÉBIL","")))</f>
        <v>FUERTE</v>
      </c>
      <c r="AN425" s="568"/>
      <c r="AO425" s="172">
        <f>SUM(AO422:AO424)</f>
        <v>2</v>
      </c>
      <c r="AP425" s="259"/>
      <c r="AQ425" s="157"/>
      <c r="AR425" s="566" t="s">
        <v>505</v>
      </c>
      <c r="AS425" s="568"/>
      <c r="AT425" s="566" t="str">
        <f>IF(AV425=2,"FUERTE",IF(AV425=1,"MODERADO",IF(AV425=0.1,"DÉBIL","")))</f>
        <v>FUERTE</v>
      </c>
      <c r="AU425" s="568"/>
      <c r="AV425" s="172">
        <f>SUM(AV422:AV424)</f>
        <v>2</v>
      </c>
      <c r="AW425" s="259"/>
    </row>
    <row r="426" spans="1:49" ht="15.75" hidden="1" outlineLevel="1" thickBot="1" x14ac:dyDescent="0.25">
      <c r="A426" s="158"/>
      <c r="B426" s="165"/>
      <c r="C426" s="165"/>
      <c r="D426" s="165"/>
      <c r="E426" s="165"/>
      <c r="F426" s="171"/>
      <c r="G426" s="259"/>
      <c r="H426" s="158"/>
      <c r="I426" s="165"/>
      <c r="J426" s="165"/>
      <c r="K426" s="165"/>
      <c r="L426" s="165"/>
      <c r="M426" s="171"/>
      <c r="N426" s="259"/>
      <c r="O426" s="158"/>
      <c r="P426" s="165"/>
      <c r="Q426" s="165"/>
      <c r="R426" s="165"/>
      <c r="S426" s="165"/>
      <c r="T426" s="171"/>
      <c r="U426" s="259"/>
      <c r="V426" s="158"/>
      <c r="W426" s="165"/>
      <c r="X426" s="165"/>
      <c r="Y426" s="165"/>
      <c r="Z426" s="165"/>
      <c r="AA426" s="171"/>
      <c r="AB426" s="259"/>
      <c r="AC426" s="158"/>
      <c r="AD426" s="165"/>
      <c r="AE426" s="165"/>
      <c r="AF426" s="165"/>
      <c r="AG426" s="165"/>
      <c r="AH426" s="171"/>
      <c r="AI426" s="259"/>
      <c r="AJ426" s="158"/>
      <c r="AK426" s="165"/>
      <c r="AL426" s="165"/>
      <c r="AM426" s="165"/>
      <c r="AN426" s="165"/>
      <c r="AO426" s="171"/>
      <c r="AP426" s="259"/>
      <c r="AQ426" s="158"/>
      <c r="AR426" s="165"/>
      <c r="AS426" s="165"/>
      <c r="AT426" s="165"/>
      <c r="AU426" s="165"/>
      <c r="AV426" s="171"/>
      <c r="AW426" s="259"/>
    </row>
    <row r="427" spans="1:49" ht="28.5" hidden="1" customHeight="1" outlineLevel="1" thickBot="1" x14ac:dyDescent="0.25">
      <c r="A427" s="161"/>
      <c r="B427" s="652" t="s">
        <v>499</v>
      </c>
      <c r="C427" s="653"/>
      <c r="D427" s="653"/>
      <c r="E427" s="654"/>
      <c r="F427" s="170"/>
      <c r="G427" s="259"/>
      <c r="H427" s="161"/>
      <c r="I427" s="652" t="s">
        <v>499</v>
      </c>
      <c r="J427" s="653"/>
      <c r="K427" s="653"/>
      <c r="L427" s="654"/>
      <c r="M427" s="170"/>
      <c r="N427" s="259"/>
      <c r="O427" s="161"/>
      <c r="P427" s="652" t="s">
        <v>499</v>
      </c>
      <c r="Q427" s="653"/>
      <c r="R427" s="653"/>
      <c r="S427" s="654"/>
      <c r="T427" s="170"/>
      <c r="U427" s="259"/>
      <c r="V427" s="161"/>
      <c r="W427" s="652" t="s">
        <v>499</v>
      </c>
      <c r="X427" s="653"/>
      <c r="Y427" s="653"/>
      <c r="Z427" s="654"/>
      <c r="AA427" s="170"/>
      <c r="AB427" s="259"/>
      <c r="AC427" s="161"/>
      <c r="AD427" s="652" t="s">
        <v>499</v>
      </c>
      <c r="AE427" s="653"/>
      <c r="AF427" s="653"/>
      <c r="AG427" s="654"/>
      <c r="AH427" s="170"/>
      <c r="AI427" s="259"/>
      <c r="AJ427" s="161"/>
      <c r="AK427" s="652" t="s">
        <v>499</v>
      </c>
      <c r="AL427" s="653"/>
      <c r="AM427" s="653"/>
      <c r="AN427" s="654"/>
      <c r="AO427" s="170"/>
      <c r="AP427" s="259"/>
      <c r="AQ427" s="161"/>
      <c r="AR427" s="652" t="s">
        <v>499</v>
      </c>
      <c r="AS427" s="653"/>
      <c r="AT427" s="653"/>
      <c r="AU427" s="654"/>
      <c r="AV427" s="170"/>
      <c r="AW427" s="259"/>
    </row>
    <row r="428" spans="1:49" ht="84.75" hidden="1" customHeight="1" outlineLevel="1" thickBot="1" x14ac:dyDescent="0.25">
      <c r="A428" s="161"/>
      <c r="B428" s="180" t="s">
        <v>500</v>
      </c>
      <c r="C428" s="180" t="s">
        <v>504</v>
      </c>
      <c r="D428" s="180" t="s">
        <v>501</v>
      </c>
      <c r="E428" s="180" t="s">
        <v>502</v>
      </c>
      <c r="F428" s="170"/>
      <c r="G428" s="259"/>
      <c r="H428" s="161"/>
      <c r="I428" s="184" t="s">
        <v>500</v>
      </c>
      <c r="J428" s="184" t="s">
        <v>504</v>
      </c>
      <c r="K428" s="184" t="s">
        <v>501</v>
      </c>
      <c r="L428" s="184" t="s">
        <v>502</v>
      </c>
      <c r="M428" s="170"/>
      <c r="N428" s="259"/>
      <c r="O428" s="161"/>
      <c r="P428" s="184" t="s">
        <v>500</v>
      </c>
      <c r="Q428" s="184" t="s">
        <v>504</v>
      </c>
      <c r="R428" s="184" t="s">
        <v>501</v>
      </c>
      <c r="S428" s="184" t="s">
        <v>502</v>
      </c>
      <c r="T428" s="170"/>
      <c r="U428" s="259"/>
      <c r="V428" s="161"/>
      <c r="W428" s="184" t="s">
        <v>500</v>
      </c>
      <c r="X428" s="184" t="s">
        <v>504</v>
      </c>
      <c r="Y428" s="184" t="s">
        <v>501</v>
      </c>
      <c r="Z428" s="184" t="s">
        <v>502</v>
      </c>
      <c r="AA428" s="170"/>
      <c r="AB428" s="259"/>
      <c r="AC428" s="161"/>
      <c r="AD428" s="184" t="s">
        <v>500</v>
      </c>
      <c r="AE428" s="184" t="s">
        <v>504</v>
      </c>
      <c r="AF428" s="184" t="s">
        <v>501</v>
      </c>
      <c r="AG428" s="184" t="s">
        <v>502</v>
      </c>
      <c r="AH428" s="170"/>
      <c r="AI428" s="259"/>
      <c r="AJ428" s="161"/>
      <c r="AK428" s="184" t="s">
        <v>500</v>
      </c>
      <c r="AL428" s="184" t="s">
        <v>504</v>
      </c>
      <c r="AM428" s="184" t="s">
        <v>501</v>
      </c>
      <c r="AN428" s="184" t="s">
        <v>502</v>
      </c>
      <c r="AO428" s="170"/>
      <c r="AP428" s="259"/>
      <c r="AQ428" s="161"/>
      <c r="AR428" s="184" t="s">
        <v>500</v>
      </c>
      <c r="AS428" s="184" t="s">
        <v>504</v>
      </c>
      <c r="AT428" s="184" t="s">
        <v>501</v>
      </c>
      <c r="AU428" s="184" t="s">
        <v>502</v>
      </c>
      <c r="AV428" s="170"/>
      <c r="AW428" s="259"/>
    </row>
    <row r="429" spans="1:49" ht="50.25" hidden="1" customHeight="1" outlineLevel="1" thickBot="1" x14ac:dyDescent="0.25">
      <c r="A429" s="161"/>
      <c r="B429" s="164" t="str">
        <f>IF(D418=0,"",IF(D418&lt;=85,"DÉBIL",IF(D418&lt;=95,"MODERADO",IF(D418&lt;=100,"FUERTE"))))</f>
        <v>FUERTE</v>
      </c>
      <c r="C429" s="164" t="str">
        <f>D425</f>
        <v>FUERTE</v>
      </c>
      <c r="D429" s="147" t="str">
        <f>IFERROR(IF(D430=0,"DÉBIL",IF(D430&lt;=50,"MODERADO",IF(D430=100,"FUERTE",""))),"")</f>
        <v>FUERTE</v>
      </c>
      <c r="E429" s="164" t="str">
        <f>IF(D429="FUERTE","NO",IF(D429="MODERADO","SI",IF(D429="DÉBIL","SI","")))</f>
        <v>NO</v>
      </c>
      <c r="F429" s="170"/>
      <c r="G429" s="259"/>
      <c r="H429" s="161"/>
      <c r="I429" s="164" t="str">
        <f>IF(K418=0,"",IF(K418&lt;=85,"DÉBIL",IF(K418&lt;=95,"MODERADO",IF(K418&lt;=100,"FUERTE"))))</f>
        <v>FUERTE</v>
      </c>
      <c r="J429" s="164" t="str">
        <f>K425</f>
        <v>FUERTE</v>
      </c>
      <c r="K429" s="147" t="str">
        <f>IFERROR(IF(K430=0,"DÉBIL",IF(K430&lt;=50,"MODERADO",IF(K430=100,"FUERTE",""))),"")</f>
        <v>FUERTE</v>
      </c>
      <c r="L429" s="164" t="str">
        <f>IF(K429="FUERTE","NO",IF(K429="MODERADO","SI",IF(K429="DÉBIL","SI","")))</f>
        <v>NO</v>
      </c>
      <c r="M429" s="170"/>
      <c r="N429" s="259"/>
      <c r="O429" s="161"/>
      <c r="P429" s="164" t="str">
        <f>IF(R418=0,"",IF(R418&lt;=85,"DÉBIL",IF(R418&lt;=95,"MODERADO",IF(R418&lt;=100,"FUERTE"))))</f>
        <v>FUERTE</v>
      </c>
      <c r="Q429" s="164" t="str">
        <f>R425</f>
        <v>FUERTE</v>
      </c>
      <c r="R429" s="147" t="str">
        <f>IFERROR(IF(R430=0,"DÉBIL",IF(R430&lt;=50,"MODERADO",IF(R430=100,"FUERTE",""))),"")</f>
        <v>FUERTE</v>
      </c>
      <c r="S429" s="164" t="str">
        <f>IF(R429="FUERTE","NO",IF(R429="MODERADO","SI",IF(R429="DÉBIL","SI","")))</f>
        <v>NO</v>
      </c>
      <c r="T429" s="170"/>
      <c r="U429" s="259"/>
      <c r="V429" s="161"/>
      <c r="W429" s="164" t="str">
        <f>IF(Y418=0,"",IF(Y418&lt;=85,"DÉBIL",IF(Y418&lt;=95,"MODERADO",IF(Y418&lt;=100,"FUERTE"))))</f>
        <v>FUERTE</v>
      </c>
      <c r="X429" s="164" t="str">
        <f>Y425</f>
        <v>FUERTE</v>
      </c>
      <c r="Y429" s="147" t="str">
        <f>IFERROR(IF(Y430=0,"DÉBIL",IF(Y430&lt;=50,"MODERADO",IF(Y430=100,"FUERTE",""))),"")</f>
        <v>FUERTE</v>
      </c>
      <c r="Z429" s="164" t="str">
        <f>IF(Y429="FUERTE","NO",IF(Y429="MODERADO","SI",IF(Y429="DÉBIL","SI","")))</f>
        <v>NO</v>
      </c>
      <c r="AA429" s="170"/>
      <c r="AB429" s="259"/>
      <c r="AC429" s="161"/>
      <c r="AD429" s="164" t="str">
        <f>IF(AF418=0,"",IF(AF418&lt;=85,"DÉBIL",IF(AF418&lt;=95,"MODERADO",IF(AF418&lt;=100,"FUERTE"))))</f>
        <v>FUERTE</v>
      </c>
      <c r="AE429" s="164" t="str">
        <f>AF425</f>
        <v>FUERTE</v>
      </c>
      <c r="AF429" s="147" t="str">
        <f>IFERROR(IF(AF430=0,"DÉBIL",IF(AF430&lt;=50,"MODERADO",IF(AF430=100,"FUERTE",""))),"")</f>
        <v>FUERTE</v>
      </c>
      <c r="AG429" s="164" t="str">
        <f>IF(AF429="FUERTE","NO",IF(AF429="MODERADO","SI",IF(AF429="DÉBIL","SI","")))</f>
        <v>NO</v>
      </c>
      <c r="AH429" s="170"/>
      <c r="AI429" s="259"/>
      <c r="AJ429" s="161"/>
      <c r="AK429" s="164" t="str">
        <f>IF(AM418=0,"",IF(AM418&lt;=85,"DÉBIL",IF(AM418&lt;=95,"MODERADO",IF(AM418&lt;=100,"FUERTE"))))</f>
        <v>FUERTE</v>
      </c>
      <c r="AL429" s="164" t="str">
        <f>AM425</f>
        <v>FUERTE</v>
      </c>
      <c r="AM429" s="147" t="str">
        <f>IFERROR(IF(AM430=0,"DÉBIL",IF(AM430&lt;=50,"MODERADO",IF(AM430=100,"FUERTE",""))),"")</f>
        <v>FUERTE</v>
      </c>
      <c r="AN429" s="164" t="str">
        <f>IF(AM429="FUERTE","NO",IF(AM429="MODERADO","SI",IF(AM429="DÉBIL","SI","")))</f>
        <v>NO</v>
      </c>
      <c r="AO429" s="170"/>
      <c r="AP429" s="259"/>
      <c r="AQ429" s="161"/>
      <c r="AR429" s="164" t="str">
        <f>IF(AT418=0,"",IF(AT418&lt;=85,"DÉBIL",IF(AT418&lt;=95,"MODERADO",IF(AT418&lt;=100,"FUERTE"))))</f>
        <v>FUERTE</v>
      </c>
      <c r="AS429" s="164" t="str">
        <f>AT425</f>
        <v>FUERTE</v>
      </c>
      <c r="AT429" s="147" t="str">
        <f>IFERROR(IF(AT430=0,"DÉBIL",IF(AT430&lt;=50,"MODERADO",IF(AT430=100,"FUERTE",""))),"")</f>
        <v>FUERTE</v>
      </c>
      <c r="AU429" s="164" t="str">
        <f>IF(AT429="FUERTE","NO",IF(AT429="MODERADO","SI",IF(AT429="DÉBIL","SI","")))</f>
        <v>NO</v>
      </c>
      <c r="AV429" s="170"/>
      <c r="AW429" s="259"/>
    </row>
    <row r="430" spans="1:49" hidden="1" outlineLevel="1" x14ac:dyDescent="0.2">
      <c r="A430" s="161"/>
      <c r="B430" s="254">
        <f>IF(B429="FUERTE",50,IF(B429="MODERADO",25,IF(B429="DÉBIL",0,"")))</f>
        <v>50</v>
      </c>
      <c r="C430" s="254">
        <f>IF(C429="FUERTE",2,IF(C429="MODERADO",1,IF(C429="DÉBIL",0,"")))</f>
        <v>2</v>
      </c>
      <c r="D430" s="254">
        <f>+C430*B430</f>
        <v>100</v>
      </c>
      <c r="E430" s="254"/>
      <c r="F430" s="170"/>
      <c r="G430" s="259"/>
      <c r="H430" s="161"/>
      <c r="I430" s="254">
        <f>IF(I429="FUERTE",50,IF(I429="MODERADO",25,IF(I429="DÉBIL",0,"")))</f>
        <v>50</v>
      </c>
      <c r="J430" s="254">
        <f>IF(J429="FUERTE",2,IF(J429="MODERADO",1,IF(J429="DÉBIL",0,"")))</f>
        <v>2</v>
      </c>
      <c r="K430" s="254">
        <f>+J430*I430</f>
        <v>100</v>
      </c>
      <c r="L430" s="254"/>
      <c r="M430" s="170"/>
      <c r="N430" s="259"/>
      <c r="O430" s="161"/>
      <c r="P430" s="254">
        <f>IF(P429="FUERTE",50,IF(P429="MODERADO",25,IF(P429="DÉBIL",0,"")))</f>
        <v>50</v>
      </c>
      <c r="Q430" s="254">
        <f>IF(Q429="FUERTE",2,IF(Q429="MODERADO",1,IF(Q429="DÉBIL",0,"")))</f>
        <v>2</v>
      </c>
      <c r="R430" s="254">
        <f>+Q430*P430</f>
        <v>100</v>
      </c>
      <c r="S430" s="254"/>
      <c r="T430" s="170"/>
      <c r="U430" s="259"/>
      <c r="V430" s="161"/>
      <c r="W430" s="254">
        <f>IF(W429="FUERTE",50,IF(W429="MODERADO",25,IF(W429="DÉBIL",0,"")))</f>
        <v>50</v>
      </c>
      <c r="X430" s="254">
        <f>IF(X429="FUERTE",2,IF(X429="MODERADO",1,IF(X429="DÉBIL",0,"")))</f>
        <v>2</v>
      </c>
      <c r="Y430" s="254">
        <f>+X430*W430</f>
        <v>100</v>
      </c>
      <c r="Z430" s="254"/>
      <c r="AA430" s="170"/>
      <c r="AB430" s="259"/>
      <c r="AC430" s="161"/>
      <c r="AD430" s="254">
        <f>IF(AD429="FUERTE",50,IF(AD429="MODERADO",25,IF(AD429="DÉBIL",0,"")))</f>
        <v>50</v>
      </c>
      <c r="AE430" s="254">
        <f>IF(AE429="FUERTE",2,IF(AE429="MODERADO",1,IF(AE429="DÉBIL",0,"")))</f>
        <v>2</v>
      </c>
      <c r="AF430" s="254">
        <f>+AE430*AD430</f>
        <v>100</v>
      </c>
      <c r="AG430" s="254"/>
      <c r="AH430" s="170"/>
      <c r="AI430" s="259"/>
      <c r="AJ430" s="161"/>
      <c r="AK430" s="254">
        <f>IF(AK429="FUERTE",50,IF(AK429="MODERADO",25,IF(AK429="DÉBIL",0,"")))</f>
        <v>50</v>
      </c>
      <c r="AL430" s="254">
        <f>IF(AL429="FUERTE",2,IF(AL429="MODERADO",1,IF(AL429="DÉBIL",0,"")))</f>
        <v>2</v>
      </c>
      <c r="AM430" s="254">
        <f>+AL430*AK430</f>
        <v>100</v>
      </c>
      <c r="AN430" s="254"/>
      <c r="AO430" s="170"/>
      <c r="AP430" s="259"/>
      <c r="AQ430" s="161"/>
      <c r="AR430" s="254">
        <f>IF(AR429="FUERTE",50,IF(AR429="MODERADO",25,IF(AR429="DÉBIL",0,"")))</f>
        <v>50</v>
      </c>
      <c r="AS430" s="254">
        <f>IF(AS429="FUERTE",2,IF(AS429="MODERADO",1,IF(AS429="DÉBIL",0,"")))</f>
        <v>2</v>
      </c>
      <c r="AT430" s="254">
        <f>+AS430*AR430</f>
        <v>100</v>
      </c>
      <c r="AU430" s="254"/>
      <c r="AV430" s="170"/>
      <c r="AW430" s="259"/>
    </row>
    <row r="431" spans="1:49" ht="20.25" collapsed="1" x14ac:dyDescent="0.3">
      <c r="A431" s="626" t="s">
        <v>445</v>
      </c>
      <c r="B431" s="627"/>
      <c r="C431" s="627"/>
      <c r="D431" s="627"/>
      <c r="E431" s="627"/>
      <c r="F431" s="628"/>
      <c r="G431" s="258"/>
      <c r="H431" s="626" t="s">
        <v>445</v>
      </c>
      <c r="I431" s="627"/>
      <c r="J431" s="627"/>
      <c r="K431" s="627"/>
      <c r="L431" s="627"/>
      <c r="M431" s="628"/>
      <c r="N431" s="258"/>
      <c r="O431" s="626" t="s">
        <v>445</v>
      </c>
      <c r="P431" s="627"/>
      <c r="Q431" s="627"/>
      <c r="R431" s="627"/>
      <c r="S431" s="627"/>
      <c r="T431" s="628"/>
      <c r="U431" s="258"/>
      <c r="V431" s="626" t="s">
        <v>445</v>
      </c>
      <c r="W431" s="627"/>
      <c r="X431" s="627"/>
      <c r="Y431" s="627"/>
      <c r="Z431" s="627"/>
      <c r="AA431" s="628"/>
      <c r="AB431" s="258"/>
      <c r="AC431" s="626" t="s">
        <v>445</v>
      </c>
      <c r="AD431" s="627"/>
      <c r="AE431" s="627"/>
      <c r="AF431" s="627"/>
      <c r="AG431" s="627"/>
      <c r="AH431" s="628"/>
      <c r="AI431" s="258"/>
      <c r="AJ431" s="626" t="s">
        <v>445</v>
      </c>
      <c r="AK431" s="627"/>
      <c r="AL431" s="627"/>
      <c r="AM431" s="627"/>
      <c r="AN431" s="627"/>
      <c r="AO431" s="628"/>
      <c r="AP431" s="258"/>
      <c r="AQ431" s="166"/>
      <c r="AR431" s="166"/>
      <c r="AS431" s="166"/>
      <c r="AT431" s="166"/>
      <c r="AU431" s="166"/>
      <c r="AV431" s="167"/>
      <c r="AW431" s="258"/>
    </row>
    <row r="432" spans="1:49" ht="31.5" hidden="1" customHeight="1" outlineLevel="1" thickBot="1" x14ac:dyDescent="0.25">
      <c r="A432" s="158"/>
      <c r="B432" s="156"/>
      <c r="C432" s="156"/>
      <c r="D432" s="156"/>
      <c r="E432" s="156"/>
      <c r="F432" s="171"/>
      <c r="G432" s="258"/>
      <c r="H432" s="158"/>
      <c r="I432" s="156"/>
      <c r="J432" s="156"/>
      <c r="K432" s="156"/>
      <c r="L432" s="156"/>
      <c r="M432" s="171"/>
      <c r="N432" s="258"/>
      <c r="O432" s="158"/>
      <c r="P432" s="156"/>
      <c r="Q432" s="156"/>
      <c r="R432" s="156"/>
      <c r="S432" s="156"/>
      <c r="T432" s="171"/>
      <c r="U432" s="258"/>
      <c r="V432" s="158"/>
      <c r="W432" s="156"/>
      <c r="X432" s="156"/>
      <c r="Y432" s="156"/>
      <c r="Z432" s="156"/>
      <c r="AA432" s="171"/>
      <c r="AB432" s="258"/>
      <c r="AC432" s="158"/>
      <c r="AD432" s="156"/>
      <c r="AE432" s="156"/>
      <c r="AF432" s="156"/>
      <c r="AG432" s="156"/>
      <c r="AH432" s="171"/>
      <c r="AI432" s="258"/>
      <c r="AJ432" s="158"/>
      <c r="AK432" s="156"/>
      <c r="AL432" s="156"/>
      <c r="AM432" s="156"/>
      <c r="AN432" s="156"/>
      <c r="AO432" s="171"/>
      <c r="AP432" s="258"/>
    </row>
    <row r="433" spans="1:42" ht="73.5" hidden="1" customHeight="1" outlineLevel="1" thickBot="1" x14ac:dyDescent="0.25">
      <c r="A433" s="161"/>
      <c r="B433" s="141" t="s">
        <v>445</v>
      </c>
      <c r="C433" s="629" t="str">
        <f>'MRC CONTRATACIÓN - COVID19'!$D55</f>
        <v>Posibilidad de recibir o solicitar  dádivas u otros beneficios a nombre propio o de terceros con el fin de Suscribir contratos con terceros que no contengan declaratorias o clausulas que exijan  a los potenciales proveedores que asuman un compromiso de integridad y anticorrupción en el correspondiente contrato.</v>
      </c>
      <c r="D433" s="630"/>
      <c r="E433" s="631"/>
      <c r="F433" s="170"/>
      <c r="G433" s="259"/>
      <c r="H433" s="161"/>
      <c r="I433" s="141" t="s">
        <v>445</v>
      </c>
      <c r="J433" s="629" t="str">
        <f>$C433</f>
        <v>Posibilidad de recibir o solicitar  dádivas u otros beneficios a nombre propio o de terceros con el fin de Suscribir contratos con terceros que no contengan declaratorias o clausulas que exijan  a los potenciales proveedores que asuman un compromiso de integridad y anticorrupción en el correspondiente contrato.</v>
      </c>
      <c r="K433" s="630"/>
      <c r="L433" s="631"/>
      <c r="M433" s="170"/>
      <c r="N433" s="259"/>
      <c r="O433" s="161"/>
      <c r="P433" s="141" t="s">
        <v>445</v>
      </c>
      <c r="Q433" s="629" t="str">
        <f>$C433</f>
        <v>Posibilidad de recibir o solicitar  dádivas u otros beneficios a nombre propio o de terceros con el fin de Suscribir contratos con terceros que no contengan declaratorias o clausulas que exijan  a los potenciales proveedores que asuman un compromiso de integridad y anticorrupción en el correspondiente contrato.</v>
      </c>
      <c r="R433" s="630"/>
      <c r="S433" s="631"/>
      <c r="T433" s="170"/>
      <c r="U433" s="259"/>
      <c r="V433" s="161"/>
      <c r="W433" s="141" t="s">
        <v>445</v>
      </c>
      <c r="X433" s="629" t="str">
        <f>$C433</f>
        <v>Posibilidad de recibir o solicitar  dádivas u otros beneficios a nombre propio o de terceros con el fin de Suscribir contratos con terceros que no contengan declaratorias o clausulas que exijan  a los potenciales proveedores que asuman un compromiso de integridad y anticorrupción en el correspondiente contrato.</v>
      </c>
      <c r="Y433" s="630"/>
      <c r="Z433" s="631"/>
      <c r="AA433" s="170"/>
      <c r="AB433" s="259"/>
      <c r="AC433" s="161"/>
      <c r="AD433" s="141" t="s">
        <v>445</v>
      </c>
      <c r="AE433" s="629" t="str">
        <f>$C433</f>
        <v>Posibilidad de recibir o solicitar  dádivas u otros beneficios a nombre propio o de terceros con el fin de Suscribir contratos con terceros que no contengan declaratorias o clausulas que exijan  a los potenciales proveedores que asuman un compromiso de integridad y anticorrupción en el correspondiente contrato.</v>
      </c>
      <c r="AF433" s="630"/>
      <c r="AG433" s="631"/>
      <c r="AH433" s="170"/>
      <c r="AI433" s="259"/>
      <c r="AJ433" s="161"/>
      <c r="AK433" s="141" t="s">
        <v>445</v>
      </c>
      <c r="AL433" s="629" t="str">
        <f>$C433</f>
        <v>Posibilidad de recibir o solicitar  dádivas u otros beneficios a nombre propio o de terceros con el fin de Suscribir contratos con terceros que no contengan declaratorias o clausulas que exijan  a los potenciales proveedores que asuman un compromiso de integridad y anticorrupción en el correspondiente contrato.</v>
      </c>
      <c r="AM433" s="630"/>
      <c r="AN433" s="631"/>
      <c r="AO433" s="170"/>
      <c r="AP433" s="259"/>
    </row>
    <row r="434" spans="1:42" ht="291.75" hidden="1" customHeight="1" outlineLevel="1" thickBot="1" x14ac:dyDescent="0.25">
      <c r="A434" s="161"/>
      <c r="B434" s="168" t="s">
        <v>479</v>
      </c>
      <c r="C434" s="632" t="str">
        <f>'MRC CONTRATACIÓN - COVID19'!$N55</f>
        <v>El profesional del Grupo de Contratación actualmente estructura los documentos contractuales con las siguientes cláusulas:
1. Apoyar la acción del Estado colombiano para fortalecer la transparencia y la rendición de cuentas de la administración pública; en los documentos:  (Reglas de participación. Programa Presidencial contra la corrupción y Estudios previos, Compromiso Anticorrupción). 2. El contratista, manifiesta que no se encuentra en causal de inhabilidad alguna para celebrar el contrato objeto del Proceso de Contratación; en los documentos:  (Manual de contratación. Capacidad para contratar con el FNA y Condiciones Generales del Contrato. Inhabilidades e incompatibilidades)  3. Se compromete a no ofrecer y no dar dádivas, sobornos o cualquier forma de halago, retribuciones o prebenda a servidores públicos del FNA, directamente o a través de sus empleados, contratistas o tercero; en los documentos (Estudios previos criterios de selección )4. Se compromete a no efectuar acuerdos, o realizar actos o conductas que tengan por objeto o efecto la colusión en el Proceso de Contratación., en los documentos (Reglas de participación supervisión.) 5. Se compromete a revelar la información que sobre el Proceso de Contratación nos soliciten los organismos de control; en los documentos (Reglas de participación,  Facultades de Supervisión). 6. El contratista se compromete a comunicar (cuando aplique)  a sus trabajadores y contratistas el contenido del presente Compromiso Anticorrupción, explicar su importancia y las consecuencias de su incumplimiento por nuestra parte, y la de nuestros servidores públicos y contratistas; en los documentos:  (Estudios previos criterios de selección ) 7. Se informa que el contratista es conocedor de las consecuencias derivadas del incumplimiento del presente compromiso anticorrupción; en los documentos (Reglas de Participación Compromiso Anticorrupción).</v>
      </c>
      <c r="D434" s="633"/>
      <c r="E434" s="634"/>
      <c r="F434" s="170"/>
      <c r="G434" s="259"/>
      <c r="H434" s="161"/>
      <c r="I434" s="168" t="s">
        <v>564</v>
      </c>
      <c r="J434" s="632" t="str">
        <f>'MRC CONTRATACIÓN - COVID19'!$N56</f>
        <v>El profesional del Grupo de Contratación actualmente estructura los documentos contractuales con las siguientes cláusulas:
1. Apoyar la acción del Estado colombiano para fortalecer la transparencia y la rendición de cuentas de la administración pública; en los documentos:  (Reglas de participación. Programa Presidencial contra la corrupción y Estudios previos, Compromiso Anticorrupción). 2. El contratista, manifiesta que no se encuentra en causal de inhabilidad alguna para celebrar el contrato objeto del Proceso de Contratación; en los documentos:  (Manual de contratación. Capacidad para contratar con el FNA y Condiciones Generales del Contrato. Inhabilidades e incompatibilidades)  3. Se compromete a no ofrecer y no dar dádivas, sobornos o cualquier forma de halago, retribuciones o prebenda a servidores públicos del FNA, directamente o a través de sus empleados, contratistas o tercero; en los documentos (Estudios previos criterios de selección )4. Se compromete a no efectuar acuerdos, o realizar actos o conductas que tengan por objeto o efecto la colusión en el Proceso de Contratación., en los documentos (Reglas de participación supervisión.) 5. Se compromete a revelar la información que sobre el Proceso de Contratación nos soliciten los organismos de control; en los documentos (Reglas de participación,  Facultades de Supervisión). 6. El contratista se compromete a comunicar (cuando aplique)  a sus trabajadores y contratistas el contenido del presente Compromiso Anticorrupción, explicar su importancia y las consecuencias de su incumplimiento por nuestra parte, y la de nuestros servidores públicos y contratistas; en los documentos:  (Estudios previos criterios de selección ) 7. Se informa que el contratista es conocedor de las consecuencias derivadas del incumplimiento del presente compromiso anticorrupción; en los documentos (Reglas de Participación Compromiso Anticorrupción).</v>
      </c>
      <c r="K434" s="633"/>
      <c r="L434" s="634"/>
      <c r="M434" s="170"/>
      <c r="N434" s="259"/>
      <c r="O434" s="161"/>
      <c r="P434" s="168" t="s">
        <v>565</v>
      </c>
      <c r="Q434" s="632" t="str">
        <f>'MRC CONTRATACIÓN - COVID19'!$N57</f>
        <v>El profesional del Grupo de Contratación actualmente estructura los documentos contractuales con las siguientes cláusulas:
1. Apoyar la acción del Estado colombiano para fortalecer la transparencia y la rendición de cuentas de la administración pública; en los documentos:  (Reglas de participación. Programa Presidencial contra la corrupción y Estudios previos, Compromiso Anticorrupción). 2. El contratista, manifiesta que no se encuentra en causal de inhabilidad alguna para celebrar el contrato objeto del Proceso de Contratación; en los documentos:  (Manual de contratación. Capacidad para contratar con el FNA y Condiciones Generales del Contrato. Inhabilidades e incompatibilidades)  3. Se compromete a no ofrecer y no dar dádivas, sobornos o cualquier forma de halago, retribuciones o prebenda a servidores públicos del FNA, directamente o a través de sus empleados, contratistas o tercero; en los documentos (Estudios previos criterios de selección )4. Se compromete a no efectuar acuerdos, o realizar actos o conductas que tengan por objeto o efecto la colusión en el Proceso de Contratación., en los documentos (Reglas de participación supervisión.) 5. Se compromete a revelar la información que sobre el Proceso de Contratación nos soliciten los organismos de control; en los documentos (Reglas de participación,  Facultades de Supervisión). 6. El contratista se compromete a comunicar (cuando aplique)  a sus trabajadores y contratistas el contenido del presente Compromiso Anticorrupción, explicar su importancia y las consecuencias de su incumplimiento por nuestra parte, y la de nuestros servidores públicos y contratistas; en los documentos:  (Estudios previos criterios de selección ) 7. Se informa que el contratista es conocedor de las consecuencias derivadas del incumplimiento del presente compromiso anticorrupción; en los documentos (Reglas de Participación Compromiso Anticorrupción).</v>
      </c>
      <c r="R434" s="633"/>
      <c r="S434" s="634"/>
      <c r="T434" s="170"/>
      <c r="U434" s="259"/>
      <c r="V434" s="161"/>
      <c r="W434" s="168" t="s">
        <v>566</v>
      </c>
      <c r="X434" s="632">
        <f>'MRC CONTRATACIÓN - COVID19'!$N458</f>
        <v>0</v>
      </c>
      <c r="Y434" s="633"/>
      <c r="Z434" s="634"/>
      <c r="AA434" s="170"/>
      <c r="AB434" s="259"/>
      <c r="AC434" s="161"/>
      <c r="AD434" s="168" t="s">
        <v>616</v>
      </c>
      <c r="AE434" s="632">
        <f>'MRC CONTRATACIÓN - COVID19'!$N459</f>
        <v>0</v>
      </c>
      <c r="AF434" s="633"/>
      <c r="AG434" s="634"/>
      <c r="AH434" s="170"/>
      <c r="AI434" s="259"/>
      <c r="AJ434" s="161"/>
      <c r="AK434" s="168" t="s">
        <v>617</v>
      </c>
      <c r="AL434" s="632"/>
      <c r="AM434" s="633"/>
      <c r="AN434" s="634"/>
      <c r="AO434" s="170"/>
      <c r="AP434" s="259"/>
    </row>
    <row r="435" spans="1:42" ht="24" hidden="1" customHeight="1" outlineLevel="1" thickBot="1" x14ac:dyDescent="0.25">
      <c r="A435" s="161"/>
      <c r="B435" s="169" t="s">
        <v>618</v>
      </c>
      <c r="C435" s="632" t="s">
        <v>627</v>
      </c>
      <c r="D435" s="633"/>
      <c r="E435" s="634"/>
      <c r="F435" s="170"/>
      <c r="G435" s="259"/>
      <c r="H435" s="161"/>
      <c r="I435" s="169" t="s">
        <v>618</v>
      </c>
      <c r="J435" s="632" t="s">
        <v>627</v>
      </c>
      <c r="K435" s="633"/>
      <c r="L435" s="634"/>
      <c r="M435" s="170"/>
      <c r="N435" s="259"/>
      <c r="O435" s="161"/>
      <c r="P435" s="169" t="s">
        <v>618</v>
      </c>
      <c r="Q435" s="632" t="s">
        <v>627</v>
      </c>
      <c r="R435" s="633"/>
      <c r="S435" s="634"/>
      <c r="T435" s="170"/>
      <c r="U435" s="259"/>
      <c r="V435" s="161"/>
      <c r="W435" s="169" t="s">
        <v>618</v>
      </c>
      <c r="X435" s="632"/>
      <c r="Y435" s="633"/>
      <c r="Z435" s="634"/>
      <c r="AA435" s="170"/>
      <c r="AB435" s="259"/>
      <c r="AC435" s="161"/>
      <c r="AD435" s="169" t="s">
        <v>618</v>
      </c>
      <c r="AE435" s="632"/>
      <c r="AF435" s="633"/>
      <c r="AG435" s="634"/>
      <c r="AH435" s="170"/>
      <c r="AI435" s="259"/>
      <c r="AJ435" s="161"/>
      <c r="AK435" s="169" t="s">
        <v>618</v>
      </c>
      <c r="AL435" s="632"/>
      <c r="AM435" s="633"/>
      <c r="AN435" s="634"/>
      <c r="AO435" s="170"/>
      <c r="AP435" s="259"/>
    </row>
    <row r="436" spans="1:42" ht="27.75" hidden="1" customHeight="1" outlineLevel="1" thickBot="1" x14ac:dyDescent="0.25">
      <c r="A436" s="161"/>
      <c r="B436" s="169" t="s">
        <v>628</v>
      </c>
      <c r="C436" s="632" t="s">
        <v>614</v>
      </c>
      <c r="D436" s="633"/>
      <c r="E436" s="634"/>
      <c r="F436" s="170"/>
      <c r="G436" s="259"/>
      <c r="H436" s="161"/>
      <c r="I436" s="169" t="s">
        <v>628</v>
      </c>
      <c r="J436" s="632" t="s">
        <v>614</v>
      </c>
      <c r="K436" s="633"/>
      <c r="L436" s="634"/>
      <c r="M436" s="170"/>
      <c r="N436" s="259"/>
      <c r="O436" s="161"/>
      <c r="P436" s="169" t="s">
        <v>628</v>
      </c>
      <c r="Q436" s="632" t="s">
        <v>614</v>
      </c>
      <c r="R436" s="633"/>
      <c r="S436" s="634"/>
      <c r="T436" s="170"/>
      <c r="U436" s="259"/>
      <c r="V436" s="161"/>
      <c r="W436" s="169" t="s">
        <v>628</v>
      </c>
      <c r="X436" s="632"/>
      <c r="Y436" s="633"/>
      <c r="Z436" s="634"/>
      <c r="AA436" s="170"/>
      <c r="AB436" s="259"/>
      <c r="AC436" s="161"/>
      <c r="AD436" s="169" t="s">
        <v>628</v>
      </c>
      <c r="AE436" s="632"/>
      <c r="AF436" s="633"/>
      <c r="AG436" s="634"/>
      <c r="AH436" s="170"/>
      <c r="AI436" s="259"/>
      <c r="AJ436" s="161"/>
      <c r="AK436" s="169" t="s">
        <v>628</v>
      </c>
      <c r="AL436" s="632"/>
      <c r="AM436" s="633"/>
      <c r="AN436" s="634"/>
      <c r="AO436" s="170"/>
      <c r="AP436" s="259"/>
    </row>
    <row r="437" spans="1:42" ht="16.5" hidden="1" outlineLevel="1" thickBot="1" x14ac:dyDescent="0.25">
      <c r="A437" s="161"/>
      <c r="B437" s="142" t="s">
        <v>619</v>
      </c>
      <c r="C437" s="632" t="s">
        <v>602</v>
      </c>
      <c r="D437" s="633"/>
      <c r="E437" s="634"/>
      <c r="F437" s="170"/>
      <c r="G437" s="259"/>
      <c r="H437" s="161"/>
      <c r="I437" s="142" t="s">
        <v>619</v>
      </c>
      <c r="J437" s="632" t="s">
        <v>602</v>
      </c>
      <c r="K437" s="633"/>
      <c r="L437" s="634"/>
      <c r="M437" s="170"/>
      <c r="N437" s="259"/>
      <c r="O437" s="161"/>
      <c r="P437" s="142" t="s">
        <v>619</v>
      </c>
      <c r="Q437" s="632" t="s">
        <v>602</v>
      </c>
      <c r="R437" s="633"/>
      <c r="S437" s="634"/>
      <c r="T437" s="170"/>
      <c r="U437" s="259"/>
      <c r="V437" s="161"/>
      <c r="W437" s="142" t="s">
        <v>619</v>
      </c>
      <c r="X437" s="632"/>
      <c r="Y437" s="633"/>
      <c r="Z437" s="634"/>
      <c r="AA437" s="170"/>
      <c r="AB437" s="259"/>
      <c r="AC437" s="161"/>
      <c r="AD437" s="142" t="s">
        <v>619</v>
      </c>
      <c r="AE437" s="632"/>
      <c r="AF437" s="633"/>
      <c r="AG437" s="634"/>
      <c r="AH437" s="170"/>
      <c r="AI437" s="259"/>
      <c r="AJ437" s="161"/>
      <c r="AK437" s="142" t="s">
        <v>619</v>
      </c>
      <c r="AL437" s="632"/>
      <c r="AM437" s="633"/>
      <c r="AN437" s="634"/>
      <c r="AO437" s="170"/>
      <c r="AP437" s="259"/>
    </row>
    <row r="438" spans="1:42" ht="16.5" hidden="1" customHeight="1" outlineLevel="1" thickBot="1" x14ac:dyDescent="0.25">
      <c r="A438" s="161"/>
      <c r="B438" s="162"/>
      <c r="C438" s="162"/>
      <c r="D438" s="162"/>
      <c r="E438" s="163"/>
      <c r="F438" s="170"/>
      <c r="G438" s="259"/>
      <c r="H438" s="161"/>
      <c r="I438" s="162"/>
      <c r="J438" s="162"/>
      <c r="K438" s="162"/>
      <c r="L438" s="163"/>
      <c r="M438" s="170"/>
      <c r="N438" s="259"/>
      <c r="O438" s="161"/>
      <c r="P438" s="162"/>
      <c r="Q438" s="162"/>
      <c r="R438" s="162"/>
      <c r="S438" s="163"/>
      <c r="T438" s="170"/>
      <c r="U438" s="259"/>
      <c r="V438" s="161"/>
      <c r="W438" s="162"/>
      <c r="X438" s="162"/>
      <c r="Y438" s="162"/>
      <c r="Z438" s="163"/>
      <c r="AA438" s="170"/>
      <c r="AB438" s="259"/>
      <c r="AC438" s="161"/>
      <c r="AD438" s="162"/>
      <c r="AE438" s="162"/>
      <c r="AF438" s="162"/>
      <c r="AG438" s="163"/>
      <c r="AH438" s="170"/>
      <c r="AI438" s="259"/>
      <c r="AJ438" s="161"/>
      <c r="AK438" s="162"/>
      <c r="AL438" s="162"/>
      <c r="AM438" s="162"/>
      <c r="AN438" s="163"/>
      <c r="AO438" s="170"/>
      <c r="AP438" s="259"/>
    </row>
    <row r="439" spans="1:42" ht="16.5" hidden="1" outlineLevel="1" thickBot="1" x14ac:dyDescent="0.25">
      <c r="A439" s="161"/>
      <c r="B439" s="661" t="s">
        <v>468</v>
      </c>
      <c r="C439" s="662"/>
      <c r="D439" s="662"/>
      <c r="E439" s="663"/>
      <c r="F439" s="170"/>
      <c r="G439" s="259"/>
      <c r="H439" s="161"/>
      <c r="I439" s="661" t="s">
        <v>468</v>
      </c>
      <c r="J439" s="662"/>
      <c r="K439" s="662"/>
      <c r="L439" s="663"/>
      <c r="M439" s="170"/>
      <c r="N439" s="259"/>
      <c r="O439" s="161"/>
      <c r="P439" s="661" t="s">
        <v>468</v>
      </c>
      <c r="Q439" s="662"/>
      <c r="R439" s="662"/>
      <c r="S439" s="663"/>
      <c r="T439" s="170"/>
      <c r="U439" s="259"/>
      <c r="V439" s="161"/>
      <c r="W439" s="661" t="s">
        <v>468</v>
      </c>
      <c r="X439" s="662"/>
      <c r="Y439" s="662"/>
      <c r="Z439" s="663"/>
      <c r="AA439" s="170"/>
      <c r="AB439" s="259"/>
      <c r="AC439" s="161"/>
      <c r="AD439" s="661" t="s">
        <v>468</v>
      </c>
      <c r="AE439" s="662"/>
      <c r="AF439" s="662"/>
      <c r="AG439" s="663"/>
      <c r="AH439" s="170"/>
      <c r="AI439" s="259"/>
      <c r="AJ439" s="161"/>
      <c r="AK439" s="661" t="s">
        <v>468</v>
      </c>
      <c r="AL439" s="662"/>
      <c r="AM439" s="662"/>
      <c r="AN439" s="663"/>
      <c r="AO439" s="170"/>
      <c r="AP439" s="259"/>
    </row>
    <row r="440" spans="1:42" ht="26.25" hidden="1" customHeight="1" outlineLevel="1" thickBot="1" x14ac:dyDescent="0.25">
      <c r="A440" s="161"/>
      <c r="B440" s="479" t="s">
        <v>449</v>
      </c>
      <c r="C440" s="480"/>
      <c r="D440" s="262" t="s">
        <v>450</v>
      </c>
      <c r="E440" s="261" t="s">
        <v>467</v>
      </c>
      <c r="F440" s="172"/>
      <c r="G440" s="259"/>
      <c r="H440" s="161"/>
      <c r="I440" s="479" t="s">
        <v>449</v>
      </c>
      <c r="J440" s="480"/>
      <c r="K440" s="262" t="s">
        <v>450</v>
      </c>
      <c r="L440" s="261" t="s">
        <v>467</v>
      </c>
      <c r="M440" s="172"/>
      <c r="N440" s="259"/>
      <c r="O440" s="161"/>
      <c r="P440" s="479" t="s">
        <v>449</v>
      </c>
      <c r="Q440" s="480"/>
      <c r="R440" s="262" t="s">
        <v>450</v>
      </c>
      <c r="S440" s="261" t="s">
        <v>467</v>
      </c>
      <c r="T440" s="172"/>
      <c r="U440" s="259"/>
      <c r="V440" s="161"/>
      <c r="W440" s="479" t="s">
        <v>449</v>
      </c>
      <c r="X440" s="480"/>
      <c r="Y440" s="262" t="s">
        <v>450</v>
      </c>
      <c r="Z440" s="261" t="s">
        <v>467</v>
      </c>
      <c r="AA440" s="172"/>
      <c r="AB440" s="259"/>
      <c r="AC440" s="161"/>
      <c r="AD440" s="479" t="s">
        <v>449</v>
      </c>
      <c r="AE440" s="480"/>
      <c r="AF440" s="262" t="s">
        <v>450</v>
      </c>
      <c r="AG440" s="261" t="s">
        <v>467</v>
      </c>
      <c r="AH440" s="172"/>
      <c r="AI440" s="259"/>
      <c r="AJ440" s="161"/>
      <c r="AK440" s="479" t="s">
        <v>449</v>
      </c>
      <c r="AL440" s="480"/>
      <c r="AM440" s="262" t="s">
        <v>450</v>
      </c>
      <c r="AN440" s="261" t="s">
        <v>467</v>
      </c>
      <c r="AO440" s="172"/>
      <c r="AP440" s="259"/>
    </row>
    <row r="441" spans="1:42" ht="26.25" hidden="1" customHeight="1" outlineLevel="1" x14ac:dyDescent="0.2">
      <c r="A441" s="161"/>
      <c r="B441" s="635" t="s">
        <v>481</v>
      </c>
      <c r="C441" s="638" t="s">
        <v>480</v>
      </c>
      <c r="D441" s="150" t="s">
        <v>451</v>
      </c>
      <c r="E441" s="138" t="s">
        <v>509</v>
      </c>
      <c r="F441" s="172">
        <f>IF(E441="X",15,0)</f>
        <v>15</v>
      </c>
      <c r="G441" s="259"/>
      <c r="H441" s="161"/>
      <c r="I441" s="635" t="s">
        <v>481</v>
      </c>
      <c r="J441" s="638" t="s">
        <v>480</v>
      </c>
      <c r="K441" s="150" t="s">
        <v>451</v>
      </c>
      <c r="L441" s="138" t="s">
        <v>509</v>
      </c>
      <c r="M441" s="172">
        <f>IF(L441="X",15,0)</f>
        <v>15</v>
      </c>
      <c r="N441" s="259"/>
      <c r="O441" s="161"/>
      <c r="P441" s="635" t="s">
        <v>481</v>
      </c>
      <c r="Q441" s="638" t="s">
        <v>480</v>
      </c>
      <c r="R441" s="150" t="s">
        <v>451</v>
      </c>
      <c r="S441" s="138" t="s">
        <v>509</v>
      </c>
      <c r="T441" s="172">
        <f>IF(S441="X",15,0)</f>
        <v>15</v>
      </c>
      <c r="U441" s="259"/>
      <c r="V441" s="161"/>
      <c r="W441" s="635" t="s">
        <v>481</v>
      </c>
      <c r="X441" s="638" t="s">
        <v>480</v>
      </c>
      <c r="Y441" s="150" t="s">
        <v>451</v>
      </c>
      <c r="Z441" s="138"/>
      <c r="AA441" s="172">
        <f>IF(Z441="X",15,0)</f>
        <v>0</v>
      </c>
      <c r="AB441" s="259"/>
      <c r="AC441" s="161"/>
      <c r="AD441" s="635" t="s">
        <v>481</v>
      </c>
      <c r="AE441" s="638" t="s">
        <v>480</v>
      </c>
      <c r="AF441" s="150" t="s">
        <v>451</v>
      </c>
      <c r="AG441" s="138"/>
      <c r="AH441" s="172">
        <f>IF(AG441="X",15,0)</f>
        <v>0</v>
      </c>
      <c r="AI441" s="259"/>
      <c r="AJ441" s="161"/>
      <c r="AK441" s="635" t="s">
        <v>481</v>
      </c>
      <c r="AL441" s="638" t="s">
        <v>480</v>
      </c>
      <c r="AM441" s="150" t="s">
        <v>451</v>
      </c>
      <c r="AN441" s="138"/>
      <c r="AO441" s="172">
        <f>IF(AN441="X",15,0)</f>
        <v>0</v>
      </c>
      <c r="AP441" s="259"/>
    </row>
    <row r="442" spans="1:42" ht="27" hidden="1" customHeight="1" outlineLevel="1" thickBot="1" x14ac:dyDescent="0.25">
      <c r="A442" s="161"/>
      <c r="B442" s="636"/>
      <c r="C442" s="639"/>
      <c r="D442" s="151" t="s">
        <v>452</v>
      </c>
      <c r="E442" s="139"/>
      <c r="F442" s="172"/>
      <c r="G442" s="259"/>
      <c r="H442" s="161"/>
      <c r="I442" s="636"/>
      <c r="J442" s="639"/>
      <c r="K442" s="151" t="s">
        <v>452</v>
      </c>
      <c r="L442" s="139"/>
      <c r="M442" s="172"/>
      <c r="N442" s="259"/>
      <c r="O442" s="161"/>
      <c r="P442" s="636"/>
      <c r="Q442" s="639"/>
      <c r="R442" s="151" t="s">
        <v>452</v>
      </c>
      <c r="S442" s="139"/>
      <c r="T442" s="172"/>
      <c r="U442" s="259"/>
      <c r="V442" s="161"/>
      <c r="W442" s="636"/>
      <c r="X442" s="639"/>
      <c r="Y442" s="151" t="s">
        <v>452</v>
      </c>
      <c r="Z442" s="139"/>
      <c r="AA442" s="172"/>
      <c r="AB442" s="259"/>
      <c r="AC442" s="161"/>
      <c r="AD442" s="636"/>
      <c r="AE442" s="639"/>
      <c r="AF442" s="151" t="s">
        <v>452</v>
      </c>
      <c r="AG442" s="139"/>
      <c r="AH442" s="172"/>
      <c r="AI442" s="259"/>
      <c r="AJ442" s="161"/>
      <c r="AK442" s="636"/>
      <c r="AL442" s="639"/>
      <c r="AM442" s="151" t="s">
        <v>452</v>
      </c>
      <c r="AN442" s="139"/>
      <c r="AO442" s="172"/>
      <c r="AP442" s="259"/>
    </row>
    <row r="443" spans="1:42" ht="27" hidden="1" customHeight="1" outlineLevel="1" x14ac:dyDescent="0.2">
      <c r="A443" s="161"/>
      <c r="B443" s="636"/>
      <c r="C443" s="640" t="s">
        <v>487</v>
      </c>
      <c r="D443" s="150" t="s">
        <v>453</v>
      </c>
      <c r="E443" s="138" t="s">
        <v>509</v>
      </c>
      <c r="F443" s="172">
        <f>IF(E443="X",15,0)</f>
        <v>15</v>
      </c>
      <c r="G443" s="259"/>
      <c r="H443" s="161"/>
      <c r="I443" s="636"/>
      <c r="J443" s="640" t="s">
        <v>487</v>
      </c>
      <c r="K443" s="150" t="s">
        <v>453</v>
      </c>
      <c r="L443" s="138" t="s">
        <v>509</v>
      </c>
      <c r="M443" s="172">
        <f>IF(L443="X",15,0)</f>
        <v>15</v>
      </c>
      <c r="N443" s="259"/>
      <c r="O443" s="161"/>
      <c r="P443" s="636"/>
      <c r="Q443" s="640" t="s">
        <v>487</v>
      </c>
      <c r="R443" s="150" t="s">
        <v>453</v>
      </c>
      <c r="S443" s="138" t="s">
        <v>509</v>
      </c>
      <c r="T443" s="172">
        <f>IF(S443="X",15,0)</f>
        <v>15</v>
      </c>
      <c r="U443" s="259"/>
      <c r="V443" s="161"/>
      <c r="W443" s="636"/>
      <c r="X443" s="640" t="s">
        <v>487</v>
      </c>
      <c r="Y443" s="150" t="s">
        <v>453</v>
      </c>
      <c r="Z443" s="138"/>
      <c r="AA443" s="172">
        <f>IF(Z443="X",15,0)</f>
        <v>0</v>
      </c>
      <c r="AB443" s="259"/>
      <c r="AC443" s="161"/>
      <c r="AD443" s="636"/>
      <c r="AE443" s="640" t="s">
        <v>487</v>
      </c>
      <c r="AF443" s="150" t="s">
        <v>453</v>
      </c>
      <c r="AG443" s="138"/>
      <c r="AH443" s="172">
        <f>IF(AG443="X",15,0)</f>
        <v>0</v>
      </c>
      <c r="AI443" s="259"/>
      <c r="AJ443" s="161"/>
      <c r="AK443" s="636"/>
      <c r="AL443" s="640" t="s">
        <v>487</v>
      </c>
      <c r="AM443" s="150" t="s">
        <v>453</v>
      </c>
      <c r="AN443" s="138"/>
      <c r="AO443" s="172">
        <f>IF(AN443="X",15,0)</f>
        <v>0</v>
      </c>
      <c r="AP443" s="259"/>
    </row>
    <row r="444" spans="1:42" ht="38.25" hidden="1" customHeight="1" outlineLevel="1" thickBot="1" x14ac:dyDescent="0.25">
      <c r="A444" s="161"/>
      <c r="B444" s="637"/>
      <c r="C444" s="641"/>
      <c r="D444" s="151" t="s">
        <v>454</v>
      </c>
      <c r="E444" s="139"/>
      <c r="F444" s="172"/>
      <c r="G444" s="259"/>
      <c r="H444" s="161"/>
      <c r="I444" s="637"/>
      <c r="J444" s="641"/>
      <c r="K444" s="151" t="s">
        <v>454</v>
      </c>
      <c r="L444" s="139"/>
      <c r="M444" s="172"/>
      <c r="N444" s="259"/>
      <c r="O444" s="161"/>
      <c r="P444" s="637"/>
      <c r="Q444" s="641"/>
      <c r="R444" s="151" t="s">
        <v>454</v>
      </c>
      <c r="S444" s="139"/>
      <c r="T444" s="172"/>
      <c r="U444" s="259"/>
      <c r="V444" s="161"/>
      <c r="W444" s="637"/>
      <c r="X444" s="641"/>
      <c r="Y444" s="151" t="s">
        <v>454</v>
      </c>
      <c r="Z444" s="139"/>
      <c r="AA444" s="172"/>
      <c r="AB444" s="259"/>
      <c r="AC444" s="161"/>
      <c r="AD444" s="637"/>
      <c r="AE444" s="641"/>
      <c r="AF444" s="151" t="s">
        <v>454</v>
      </c>
      <c r="AG444" s="139"/>
      <c r="AH444" s="172"/>
      <c r="AI444" s="259"/>
      <c r="AJ444" s="161"/>
      <c r="AK444" s="637"/>
      <c r="AL444" s="641"/>
      <c r="AM444" s="151" t="s">
        <v>454</v>
      </c>
      <c r="AN444" s="139"/>
      <c r="AO444" s="172"/>
      <c r="AP444" s="259"/>
    </row>
    <row r="445" spans="1:42" ht="38.25" hidden="1" customHeight="1" outlineLevel="1" x14ac:dyDescent="0.2">
      <c r="A445" s="161"/>
      <c r="B445" s="642" t="s">
        <v>483</v>
      </c>
      <c r="C445" s="644" t="s">
        <v>490</v>
      </c>
      <c r="D445" s="148" t="s">
        <v>455</v>
      </c>
      <c r="E445" s="136" t="s">
        <v>509</v>
      </c>
      <c r="F445" s="172">
        <f>IF(E445="X",15,0)</f>
        <v>15</v>
      </c>
      <c r="G445" s="259"/>
      <c r="H445" s="161"/>
      <c r="I445" s="642" t="s">
        <v>483</v>
      </c>
      <c r="J445" s="644" t="s">
        <v>490</v>
      </c>
      <c r="K445" s="148" t="s">
        <v>455</v>
      </c>
      <c r="L445" s="136" t="s">
        <v>509</v>
      </c>
      <c r="M445" s="172">
        <f>IF(L445="X",15,0)</f>
        <v>15</v>
      </c>
      <c r="N445" s="259"/>
      <c r="O445" s="161"/>
      <c r="P445" s="642" t="s">
        <v>483</v>
      </c>
      <c r="Q445" s="644" t="s">
        <v>490</v>
      </c>
      <c r="R445" s="148" t="s">
        <v>455</v>
      </c>
      <c r="S445" s="136" t="s">
        <v>509</v>
      </c>
      <c r="T445" s="172">
        <f>IF(S445="X",15,0)</f>
        <v>15</v>
      </c>
      <c r="U445" s="259"/>
      <c r="V445" s="161"/>
      <c r="W445" s="642" t="s">
        <v>483</v>
      </c>
      <c r="X445" s="644" t="s">
        <v>490</v>
      </c>
      <c r="Y445" s="148" t="s">
        <v>455</v>
      </c>
      <c r="Z445" s="136"/>
      <c r="AA445" s="172">
        <f>IF(Z445="X",15,0)</f>
        <v>0</v>
      </c>
      <c r="AB445" s="259"/>
      <c r="AC445" s="161"/>
      <c r="AD445" s="642" t="s">
        <v>483</v>
      </c>
      <c r="AE445" s="644" t="s">
        <v>490</v>
      </c>
      <c r="AF445" s="148" t="s">
        <v>455</v>
      </c>
      <c r="AG445" s="136"/>
      <c r="AH445" s="172">
        <f>IF(AG445="X",15,0)</f>
        <v>0</v>
      </c>
      <c r="AI445" s="259"/>
      <c r="AJ445" s="161"/>
      <c r="AK445" s="642" t="s">
        <v>483</v>
      </c>
      <c r="AL445" s="644" t="s">
        <v>490</v>
      </c>
      <c r="AM445" s="148" t="s">
        <v>455</v>
      </c>
      <c r="AN445" s="136"/>
      <c r="AO445" s="172">
        <f>IF(AN445="X",15,0)</f>
        <v>0</v>
      </c>
      <c r="AP445" s="259"/>
    </row>
    <row r="446" spans="1:42" ht="30.75" hidden="1" customHeight="1" outlineLevel="1" thickBot="1" x14ac:dyDescent="0.25">
      <c r="A446" s="161"/>
      <c r="B446" s="643"/>
      <c r="C446" s="645"/>
      <c r="D446" s="149" t="s">
        <v>456</v>
      </c>
      <c r="E446" s="137"/>
      <c r="F446" s="172"/>
      <c r="G446" s="259"/>
      <c r="H446" s="161"/>
      <c r="I446" s="643"/>
      <c r="J446" s="645"/>
      <c r="K446" s="149" t="s">
        <v>456</v>
      </c>
      <c r="L446" s="137"/>
      <c r="M446" s="172"/>
      <c r="N446" s="259"/>
      <c r="O446" s="161"/>
      <c r="P446" s="643"/>
      <c r="Q446" s="645"/>
      <c r="R446" s="149" t="s">
        <v>456</v>
      </c>
      <c r="S446" s="137"/>
      <c r="T446" s="172"/>
      <c r="U446" s="259"/>
      <c r="V446" s="161"/>
      <c r="W446" s="643"/>
      <c r="X446" s="645"/>
      <c r="Y446" s="149" t="s">
        <v>456</v>
      </c>
      <c r="Z446" s="137"/>
      <c r="AA446" s="172"/>
      <c r="AB446" s="259"/>
      <c r="AC446" s="161"/>
      <c r="AD446" s="643"/>
      <c r="AE446" s="645"/>
      <c r="AF446" s="149" t="s">
        <v>456</v>
      </c>
      <c r="AG446" s="137"/>
      <c r="AH446" s="172"/>
      <c r="AI446" s="259"/>
      <c r="AJ446" s="161"/>
      <c r="AK446" s="643"/>
      <c r="AL446" s="645"/>
      <c r="AM446" s="149" t="s">
        <v>456</v>
      </c>
      <c r="AN446" s="137"/>
      <c r="AO446" s="172"/>
      <c r="AP446" s="259"/>
    </row>
    <row r="447" spans="1:42" ht="30.75" hidden="1" customHeight="1" outlineLevel="1" x14ac:dyDescent="0.2">
      <c r="A447" s="161"/>
      <c r="B447" s="646" t="s">
        <v>482</v>
      </c>
      <c r="C447" s="640" t="s">
        <v>491</v>
      </c>
      <c r="D447" s="150" t="s">
        <v>457</v>
      </c>
      <c r="E447" s="138" t="s">
        <v>509</v>
      </c>
      <c r="F447" s="172">
        <f>IF(E447="X",15,0)</f>
        <v>15</v>
      </c>
      <c r="G447" s="259"/>
      <c r="H447" s="161"/>
      <c r="I447" s="646" t="s">
        <v>482</v>
      </c>
      <c r="J447" s="640" t="s">
        <v>491</v>
      </c>
      <c r="K447" s="150" t="s">
        <v>457</v>
      </c>
      <c r="L447" s="138" t="s">
        <v>509</v>
      </c>
      <c r="M447" s="172">
        <f>IF(L447="X",15,0)</f>
        <v>15</v>
      </c>
      <c r="N447" s="259"/>
      <c r="O447" s="161"/>
      <c r="P447" s="646" t="s">
        <v>482</v>
      </c>
      <c r="Q447" s="640" t="s">
        <v>491</v>
      </c>
      <c r="R447" s="150" t="s">
        <v>457</v>
      </c>
      <c r="S447" s="138" t="s">
        <v>509</v>
      </c>
      <c r="T447" s="172">
        <f>IF(S447="X",15,0)</f>
        <v>15</v>
      </c>
      <c r="U447" s="259"/>
      <c r="V447" s="161"/>
      <c r="W447" s="646" t="s">
        <v>482</v>
      </c>
      <c r="X447" s="640" t="s">
        <v>491</v>
      </c>
      <c r="Y447" s="150" t="s">
        <v>457</v>
      </c>
      <c r="Z447" s="138"/>
      <c r="AA447" s="172">
        <f>IF(Z447="X",15,0)</f>
        <v>0</v>
      </c>
      <c r="AB447" s="259"/>
      <c r="AC447" s="161"/>
      <c r="AD447" s="646" t="s">
        <v>482</v>
      </c>
      <c r="AE447" s="640" t="s">
        <v>491</v>
      </c>
      <c r="AF447" s="150" t="s">
        <v>457</v>
      </c>
      <c r="AG447" s="138"/>
      <c r="AH447" s="172">
        <f>IF(AG447="X",15,0)</f>
        <v>0</v>
      </c>
      <c r="AI447" s="259"/>
      <c r="AJ447" s="161"/>
      <c r="AK447" s="646" t="s">
        <v>482</v>
      </c>
      <c r="AL447" s="640" t="s">
        <v>491</v>
      </c>
      <c r="AM447" s="150" t="s">
        <v>457</v>
      </c>
      <c r="AN447" s="138"/>
      <c r="AO447" s="172">
        <f>IF(AN447="X",15,0)</f>
        <v>0</v>
      </c>
      <c r="AP447" s="259"/>
    </row>
    <row r="448" spans="1:42" ht="30.75" hidden="1" customHeight="1" outlineLevel="1" x14ac:dyDescent="0.2">
      <c r="A448" s="161"/>
      <c r="B448" s="647"/>
      <c r="C448" s="649"/>
      <c r="D448" s="152" t="s">
        <v>458</v>
      </c>
      <c r="E448" s="140"/>
      <c r="F448" s="172">
        <f>IF(E448="X",10,0)</f>
        <v>0</v>
      </c>
      <c r="G448" s="259"/>
      <c r="H448" s="161"/>
      <c r="I448" s="647"/>
      <c r="J448" s="649"/>
      <c r="K448" s="152" t="s">
        <v>458</v>
      </c>
      <c r="L448" s="140"/>
      <c r="M448" s="172">
        <f>IF(L448="X",10,0)</f>
        <v>0</v>
      </c>
      <c r="N448" s="259"/>
      <c r="O448" s="161"/>
      <c r="P448" s="647"/>
      <c r="Q448" s="649"/>
      <c r="R448" s="152" t="s">
        <v>458</v>
      </c>
      <c r="S448" s="140"/>
      <c r="T448" s="172">
        <f>IF(S448="X",10,0)</f>
        <v>0</v>
      </c>
      <c r="U448" s="259"/>
      <c r="V448" s="161"/>
      <c r="W448" s="647"/>
      <c r="X448" s="649"/>
      <c r="Y448" s="152" t="s">
        <v>458</v>
      </c>
      <c r="Z448" s="140"/>
      <c r="AA448" s="172">
        <f>IF(Z448="X",10,0)</f>
        <v>0</v>
      </c>
      <c r="AB448" s="259"/>
      <c r="AC448" s="161"/>
      <c r="AD448" s="647"/>
      <c r="AE448" s="649"/>
      <c r="AF448" s="152" t="s">
        <v>458</v>
      </c>
      <c r="AG448" s="140"/>
      <c r="AH448" s="172">
        <f>IF(AG448="X",10,0)</f>
        <v>0</v>
      </c>
      <c r="AI448" s="259"/>
      <c r="AJ448" s="161"/>
      <c r="AK448" s="647"/>
      <c r="AL448" s="649"/>
      <c r="AM448" s="152" t="s">
        <v>458</v>
      </c>
      <c r="AN448" s="140"/>
      <c r="AO448" s="172">
        <f>IF(AN448="X",10,0)</f>
        <v>0</v>
      </c>
      <c r="AP448" s="259"/>
    </row>
    <row r="449" spans="1:42" ht="33" hidden="1" customHeight="1" outlineLevel="1" thickBot="1" x14ac:dyDescent="0.25">
      <c r="A449" s="161"/>
      <c r="B449" s="648"/>
      <c r="C449" s="641"/>
      <c r="D449" s="151" t="s">
        <v>459</v>
      </c>
      <c r="E449" s="139"/>
      <c r="F449" s="172"/>
      <c r="G449" s="259"/>
      <c r="H449" s="161"/>
      <c r="I449" s="648"/>
      <c r="J449" s="641"/>
      <c r="K449" s="151" t="s">
        <v>459</v>
      </c>
      <c r="L449" s="139"/>
      <c r="M449" s="172"/>
      <c r="N449" s="259"/>
      <c r="O449" s="161"/>
      <c r="P449" s="648"/>
      <c r="Q449" s="641"/>
      <c r="R449" s="151" t="s">
        <v>459</v>
      </c>
      <c r="S449" s="139"/>
      <c r="T449" s="172"/>
      <c r="U449" s="259"/>
      <c r="V449" s="161"/>
      <c r="W449" s="648"/>
      <c r="X449" s="641"/>
      <c r="Y449" s="151" t="s">
        <v>459</v>
      </c>
      <c r="Z449" s="139"/>
      <c r="AA449" s="172"/>
      <c r="AB449" s="259"/>
      <c r="AC449" s="161"/>
      <c r="AD449" s="648"/>
      <c r="AE449" s="641"/>
      <c r="AF449" s="151" t="s">
        <v>459</v>
      </c>
      <c r="AG449" s="139"/>
      <c r="AH449" s="172"/>
      <c r="AI449" s="259"/>
      <c r="AJ449" s="161"/>
      <c r="AK449" s="648"/>
      <c r="AL449" s="641"/>
      <c r="AM449" s="151" t="s">
        <v>459</v>
      </c>
      <c r="AN449" s="139"/>
      <c r="AO449" s="172"/>
      <c r="AP449" s="259"/>
    </row>
    <row r="450" spans="1:42" ht="33" hidden="1" customHeight="1" outlineLevel="1" x14ac:dyDescent="0.2">
      <c r="A450" s="161"/>
      <c r="B450" s="642" t="s">
        <v>484</v>
      </c>
      <c r="C450" s="644" t="s">
        <v>492</v>
      </c>
      <c r="D450" s="148" t="s">
        <v>460</v>
      </c>
      <c r="E450" s="136" t="s">
        <v>509</v>
      </c>
      <c r="F450" s="172">
        <f>IF(E450="X",15,0)</f>
        <v>15</v>
      </c>
      <c r="G450" s="259"/>
      <c r="H450" s="161"/>
      <c r="I450" s="642" t="s">
        <v>484</v>
      </c>
      <c r="J450" s="644" t="s">
        <v>492</v>
      </c>
      <c r="K450" s="148" t="s">
        <v>460</v>
      </c>
      <c r="L450" s="136" t="s">
        <v>509</v>
      </c>
      <c r="M450" s="172">
        <f>IF(L450="X",15,0)</f>
        <v>15</v>
      </c>
      <c r="N450" s="259"/>
      <c r="O450" s="161"/>
      <c r="P450" s="642" t="s">
        <v>484</v>
      </c>
      <c r="Q450" s="644" t="s">
        <v>492</v>
      </c>
      <c r="R450" s="148" t="s">
        <v>460</v>
      </c>
      <c r="S450" s="136" t="s">
        <v>509</v>
      </c>
      <c r="T450" s="172">
        <f>IF(S450="X",15,0)</f>
        <v>15</v>
      </c>
      <c r="U450" s="259"/>
      <c r="V450" s="161"/>
      <c r="W450" s="642" t="s">
        <v>484</v>
      </c>
      <c r="X450" s="644" t="s">
        <v>492</v>
      </c>
      <c r="Y450" s="148" t="s">
        <v>460</v>
      </c>
      <c r="Z450" s="136"/>
      <c r="AA450" s="172">
        <f>IF(Z450="X",15,0)</f>
        <v>0</v>
      </c>
      <c r="AB450" s="259"/>
      <c r="AC450" s="161"/>
      <c r="AD450" s="642" t="s">
        <v>484</v>
      </c>
      <c r="AE450" s="644" t="s">
        <v>492</v>
      </c>
      <c r="AF450" s="148" t="s">
        <v>460</v>
      </c>
      <c r="AG450" s="136"/>
      <c r="AH450" s="172">
        <f>IF(AG450="X",15,0)</f>
        <v>0</v>
      </c>
      <c r="AI450" s="259"/>
      <c r="AJ450" s="161"/>
      <c r="AK450" s="642" t="s">
        <v>484</v>
      </c>
      <c r="AL450" s="644" t="s">
        <v>492</v>
      </c>
      <c r="AM450" s="148" t="s">
        <v>460</v>
      </c>
      <c r="AN450" s="136"/>
      <c r="AO450" s="172">
        <f>IF(AN450="X",15,0)</f>
        <v>0</v>
      </c>
      <c r="AP450" s="259"/>
    </row>
    <row r="451" spans="1:42" ht="45" hidden="1" customHeight="1" outlineLevel="1" thickBot="1" x14ac:dyDescent="0.25">
      <c r="A451" s="161"/>
      <c r="B451" s="643"/>
      <c r="C451" s="645"/>
      <c r="D451" s="149" t="s">
        <v>461</v>
      </c>
      <c r="E451" s="137"/>
      <c r="F451" s="172"/>
      <c r="G451" s="259"/>
      <c r="H451" s="161"/>
      <c r="I451" s="643"/>
      <c r="J451" s="645"/>
      <c r="K451" s="149" t="s">
        <v>461</v>
      </c>
      <c r="L451" s="137"/>
      <c r="M451" s="172"/>
      <c r="N451" s="259"/>
      <c r="O451" s="161"/>
      <c r="P451" s="643"/>
      <c r="Q451" s="645"/>
      <c r="R451" s="149" t="s">
        <v>461</v>
      </c>
      <c r="S451" s="137"/>
      <c r="T451" s="172"/>
      <c r="U451" s="259"/>
      <c r="V451" s="161"/>
      <c r="W451" s="643"/>
      <c r="X451" s="645"/>
      <c r="Y451" s="149" t="s">
        <v>461</v>
      </c>
      <c r="Z451" s="137"/>
      <c r="AA451" s="172"/>
      <c r="AB451" s="259"/>
      <c r="AC451" s="161"/>
      <c r="AD451" s="643"/>
      <c r="AE451" s="645"/>
      <c r="AF451" s="149" t="s">
        <v>461</v>
      </c>
      <c r="AG451" s="137"/>
      <c r="AH451" s="172"/>
      <c r="AI451" s="259"/>
      <c r="AJ451" s="161"/>
      <c r="AK451" s="643"/>
      <c r="AL451" s="645"/>
      <c r="AM451" s="149" t="s">
        <v>461</v>
      </c>
      <c r="AN451" s="137"/>
      <c r="AO451" s="172"/>
      <c r="AP451" s="259"/>
    </row>
    <row r="452" spans="1:42" ht="35.25" hidden="1" customHeight="1" outlineLevel="1" x14ac:dyDescent="0.2">
      <c r="A452" s="161"/>
      <c r="B452" s="646" t="s">
        <v>485</v>
      </c>
      <c r="C452" s="640" t="s">
        <v>488</v>
      </c>
      <c r="D452" s="153" t="s">
        <v>462</v>
      </c>
      <c r="E452" s="138" t="s">
        <v>509</v>
      </c>
      <c r="F452" s="172">
        <f>IF(E452="X",15,0)</f>
        <v>15</v>
      </c>
      <c r="G452" s="259"/>
      <c r="H452" s="161"/>
      <c r="I452" s="646" t="s">
        <v>485</v>
      </c>
      <c r="J452" s="640" t="s">
        <v>488</v>
      </c>
      <c r="K452" s="153" t="s">
        <v>462</v>
      </c>
      <c r="L452" s="138" t="s">
        <v>509</v>
      </c>
      <c r="M452" s="172">
        <f>IF(L452="X",15,0)</f>
        <v>15</v>
      </c>
      <c r="N452" s="259"/>
      <c r="O452" s="161"/>
      <c r="P452" s="646" t="s">
        <v>485</v>
      </c>
      <c r="Q452" s="640" t="s">
        <v>488</v>
      </c>
      <c r="R452" s="153" t="s">
        <v>462</v>
      </c>
      <c r="S452" s="138" t="s">
        <v>509</v>
      </c>
      <c r="T452" s="172">
        <f>IF(S452="X",15,0)</f>
        <v>15</v>
      </c>
      <c r="U452" s="259"/>
      <c r="V452" s="161"/>
      <c r="W452" s="646" t="s">
        <v>485</v>
      </c>
      <c r="X452" s="640" t="s">
        <v>488</v>
      </c>
      <c r="Y452" s="153" t="s">
        <v>462</v>
      </c>
      <c r="Z452" s="138"/>
      <c r="AA452" s="172">
        <f>IF(Z452="X",15,0)</f>
        <v>0</v>
      </c>
      <c r="AB452" s="259"/>
      <c r="AC452" s="161"/>
      <c r="AD452" s="646" t="s">
        <v>485</v>
      </c>
      <c r="AE452" s="640" t="s">
        <v>488</v>
      </c>
      <c r="AF452" s="153" t="s">
        <v>462</v>
      </c>
      <c r="AG452" s="138"/>
      <c r="AH452" s="172">
        <f>IF(AG452="X",15,0)</f>
        <v>0</v>
      </c>
      <c r="AI452" s="259"/>
      <c r="AJ452" s="161"/>
      <c r="AK452" s="646" t="s">
        <v>485</v>
      </c>
      <c r="AL452" s="640" t="s">
        <v>488</v>
      </c>
      <c r="AM452" s="153" t="s">
        <v>462</v>
      </c>
      <c r="AN452" s="138"/>
      <c r="AO452" s="172">
        <f>IF(AN452="X",15,0)</f>
        <v>0</v>
      </c>
      <c r="AP452" s="259"/>
    </row>
    <row r="453" spans="1:42" ht="24" hidden="1" customHeight="1" outlineLevel="1" thickBot="1" x14ac:dyDescent="0.25">
      <c r="A453" s="161"/>
      <c r="B453" s="648"/>
      <c r="C453" s="641"/>
      <c r="D453" s="154" t="s">
        <v>463</v>
      </c>
      <c r="E453" s="139"/>
      <c r="F453" s="172"/>
      <c r="G453" s="259"/>
      <c r="H453" s="161"/>
      <c r="I453" s="648"/>
      <c r="J453" s="641"/>
      <c r="K453" s="154" t="s">
        <v>463</v>
      </c>
      <c r="L453" s="139"/>
      <c r="M453" s="172"/>
      <c r="N453" s="259"/>
      <c r="O453" s="161"/>
      <c r="P453" s="648"/>
      <c r="Q453" s="641"/>
      <c r="R453" s="154" t="s">
        <v>463</v>
      </c>
      <c r="S453" s="139"/>
      <c r="T453" s="172"/>
      <c r="U453" s="259"/>
      <c r="V453" s="161"/>
      <c r="W453" s="648"/>
      <c r="X453" s="641"/>
      <c r="Y453" s="154" t="s">
        <v>463</v>
      </c>
      <c r="Z453" s="139"/>
      <c r="AA453" s="172"/>
      <c r="AB453" s="259"/>
      <c r="AC453" s="161"/>
      <c r="AD453" s="648"/>
      <c r="AE453" s="641"/>
      <c r="AF453" s="154" t="s">
        <v>463</v>
      </c>
      <c r="AG453" s="139"/>
      <c r="AH453" s="172"/>
      <c r="AI453" s="259"/>
      <c r="AJ453" s="161"/>
      <c r="AK453" s="648"/>
      <c r="AL453" s="641"/>
      <c r="AM453" s="154" t="s">
        <v>463</v>
      </c>
      <c r="AN453" s="139"/>
      <c r="AO453" s="172"/>
      <c r="AP453" s="259"/>
    </row>
    <row r="454" spans="1:42" ht="24" hidden="1" customHeight="1" outlineLevel="1" x14ac:dyDescent="0.2">
      <c r="A454" s="161"/>
      <c r="B454" s="642" t="s">
        <v>486</v>
      </c>
      <c r="C454" s="644" t="s">
        <v>489</v>
      </c>
      <c r="D454" s="148" t="s">
        <v>464</v>
      </c>
      <c r="E454" s="136" t="s">
        <v>509</v>
      </c>
      <c r="F454" s="172">
        <f>IF(E454="X",10,0)</f>
        <v>10</v>
      </c>
      <c r="G454" s="259"/>
      <c r="H454" s="161"/>
      <c r="I454" s="642" t="s">
        <v>486</v>
      </c>
      <c r="J454" s="644" t="s">
        <v>489</v>
      </c>
      <c r="K454" s="148" t="s">
        <v>464</v>
      </c>
      <c r="L454" s="136" t="s">
        <v>509</v>
      </c>
      <c r="M454" s="172">
        <f>IF(L454="X",10,0)</f>
        <v>10</v>
      </c>
      <c r="N454" s="259"/>
      <c r="O454" s="161"/>
      <c r="P454" s="642" t="s">
        <v>486</v>
      </c>
      <c r="Q454" s="644" t="s">
        <v>489</v>
      </c>
      <c r="R454" s="148" t="s">
        <v>464</v>
      </c>
      <c r="S454" s="136" t="s">
        <v>509</v>
      </c>
      <c r="T454" s="172">
        <f>IF(S454="X",10,0)</f>
        <v>10</v>
      </c>
      <c r="U454" s="259"/>
      <c r="V454" s="161"/>
      <c r="W454" s="642" t="s">
        <v>486</v>
      </c>
      <c r="X454" s="644" t="s">
        <v>489</v>
      </c>
      <c r="Y454" s="148" t="s">
        <v>464</v>
      </c>
      <c r="Z454" s="136"/>
      <c r="AA454" s="172">
        <f>IF(Z454="X",10,0)</f>
        <v>0</v>
      </c>
      <c r="AB454" s="259"/>
      <c r="AC454" s="161"/>
      <c r="AD454" s="642" t="s">
        <v>486</v>
      </c>
      <c r="AE454" s="644" t="s">
        <v>489</v>
      </c>
      <c r="AF454" s="148" t="s">
        <v>464</v>
      </c>
      <c r="AG454" s="136"/>
      <c r="AH454" s="172">
        <f>IF(AG454="X",10,0)</f>
        <v>0</v>
      </c>
      <c r="AI454" s="259"/>
      <c r="AJ454" s="161"/>
      <c r="AK454" s="642" t="s">
        <v>486</v>
      </c>
      <c r="AL454" s="644" t="s">
        <v>489</v>
      </c>
      <c r="AM454" s="148" t="s">
        <v>464</v>
      </c>
      <c r="AN454" s="136"/>
      <c r="AO454" s="172">
        <f>IF(AN454="X",10,0)</f>
        <v>0</v>
      </c>
      <c r="AP454" s="259"/>
    </row>
    <row r="455" spans="1:42" ht="24" hidden="1" customHeight="1" outlineLevel="1" x14ac:dyDescent="0.2">
      <c r="A455" s="161"/>
      <c r="B455" s="655"/>
      <c r="C455" s="656"/>
      <c r="D455" s="155" t="s">
        <v>465</v>
      </c>
      <c r="E455" s="143"/>
      <c r="F455" s="172">
        <f>IF(E455="X",5,0)</f>
        <v>0</v>
      </c>
      <c r="G455" s="259"/>
      <c r="H455" s="161"/>
      <c r="I455" s="655"/>
      <c r="J455" s="656"/>
      <c r="K455" s="155" t="s">
        <v>465</v>
      </c>
      <c r="L455" s="143"/>
      <c r="M455" s="172">
        <f>IF(L455="X",5,0)</f>
        <v>0</v>
      </c>
      <c r="N455" s="259"/>
      <c r="O455" s="161"/>
      <c r="P455" s="655"/>
      <c r="Q455" s="656"/>
      <c r="R455" s="155" t="s">
        <v>465</v>
      </c>
      <c r="S455" s="143"/>
      <c r="T455" s="172">
        <f>IF(S455="X",5,0)</f>
        <v>0</v>
      </c>
      <c r="U455" s="259"/>
      <c r="V455" s="161"/>
      <c r="W455" s="655"/>
      <c r="X455" s="656"/>
      <c r="Y455" s="155" t="s">
        <v>465</v>
      </c>
      <c r="Z455" s="143"/>
      <c r="AA455" s="172">
        <f>IF(Z455="X",5,0)</f>
        <v>0</v>
      </c>
      <c r="AB455" s="259"/>
      <c r="AC455" s="161"/>
      <c r="AD455" s="655"/>
      <c r="AE455" s="656"/>
      <c r="AF455" s="155" t="s">
        <v>465</v>
      </c>
      <c r="AG455" s="143"/>
      <c r="AH455" s="172">
        <f>IF(AG455="X",5,0)</f>
        <v>0</v>
      </c>
      <c r="AI455" s="259"/>
      <c r="AJ455" s="161"/>
      <c r="AK455" s="655"/>
      <c r="AL455" s="656"/>
      <c r="AM455" s="155" t="s">
        <v>465</v>
      </c>
      <c r="AN455" s="143"/>
      <c r="AO455" s="172">
        <f>IF(AN455="X",5,0)</f>
        <v>0</v>
      </c>
      <c r="AP455" s="259"/>
    </row>
    <row r="456" spans="1:42" ht="15.75" hidden="1" customHeight="1" outlineLevel="1" thickBot="1" x14ac:dyDescent="0.25">
      <c r="A456" s="161"/>
      <c r="B456" s="643"/>
      <c r="C456" s="645"/>
      <c r="D456" s="149" t="s">
        <v>466</v>
      </c>
      <c r="E456" s="137"/>
      <c r="F456" s="172"/>
      <c r="G456" s="259"/>
      <c r="H456" s="161"/>
      <c r="I456" s="643"/>
      <c r="J456" s="645"/>
      <c r="K456" s="149" t="s">
        <v>466</v>
      </c>
      <c r="L456" s="137"/>
      <c r="M456" s="172"/>
      <c r="N456" s="259"/>
      <c r="O456" s="161"/>
      <c r="P456" s="643"/>
      <c r="Q456" s="645"/>
      <c r="R456" s="149" t="s">
        <v>466</v>
      </c>
      <c r="S456" s="137"/>
      <c r="T456" s="172"/>
      <c r="U456" s="259"/>
      <c r="V456" s="161"/>
      <c r="W456" s="643"/>
      <c r="X456" s="645"/>
      <c r="Y456" s="149" t="s">
        <v>466</v>
      </c>
      <c r="Z456" s="137"/>
      <c r="AA456" s="172"/>
      <c r="AB456" s="259"/>
      <c r="AC456" s="161"/>
      <c r="AD456" s="643"/>
      <c r="AE456" s="645"/>
      <c r="AF456" s="149" t="s">
        <v>466</v>
      </c>
      <c r="AG456" s="137"/>
      <c r="AH456" s="172"/>
      <c r="AI456" s="259"/>
      <c r="AJ456" s="161"/>
      <c r="AK456" s="643"/>
      <c r="AL456" s="645"/>
      <c r="AM456" s="149" t="s">
        <v>466</v>
      </c>
      <c r="AN456" s="137"/>
      <c r="AO456" s="172"/>
      <c r="AP456" s="259"/>
    </row>
    <row r="457" spans="1:42" ht="19.5" hidden="1" customHeight="1" outlineLevel="1" thickBot="1" x14ac:dyDescent="0.25">
      <c r="A457" s="157"/>
      <c r="B457" s="159"/>
      <c r="C457" s="159"/>
      <c r="D457" s="159"/>
      <c r="E457" s="160"/>
      <c r="F457" s="170"/>
      <c r="G457" s="259"/>
      <c r="H457" s="157"/>
      <c r="I457" s="159"/>
      <c r="J457" s="159"/>
      <c r="K457" s="159"/>
      <c r="L457" s="160"/>
      <c r="M457" s="170"/>
      <c r="N457" s="259"/>
      <c r="O457" s="157"/>
      <c r="P457" s="159"/>
      <c r="Q457" s="159"/>
      <c r="R457" s="159"/>
      <c r="S457" s="160"/>
      <c r="T457" s="170"/>
      <c r="U457" s="259"/>
      <c r="V457" s="157"/>
      <c r="W457" s="159"/>
      <c r="X457" s="159"/>
      <c r="Y457" s="159"/>
      <c r="Z457" s="160"/>
      <c r="AA457" s="170"/>
      <c r="AB457" s="259"/>
      <c r="AC457" s="157"/>
      <c r="AD457" s="159"/>
      <c r="AE457" s="159"/>
      <c r="AF457" s="159"/>
      <c r="AG457" s="160"/>
      <c r="AH457" s="170"/>
      <c r="AI457" s="259"/>
      <c r="AJ457" s="157"/>
      <c r="AK457" s="159"/>
      <c r="AL457" s="159"/>
      <c r="AM457" s="159"/>
      <c r="AN457" s="160"/>
      <c r="AO457" s="170"/>
      <c r="AP457" s="259"/>
    </row>
    <row r="458" spans="1:42" ht="19.5" hidden="1" customHeight="1" outlineLevel="1" thickBot="1" x14ac:dyDescent="0.25">
      <c r="A458" s="161"/>
      <c r="B458" s="657" t="s">
        <v>469</v>
      </c>
      <c r="C458" s="658"/>
      <c r="D458" s="659" t="s">
        <v>471</v>
      </c>
      <c r="E458" s="660"/>
      <c r="F458" s="170"/>
      <c r="G458" s="259"/>
      <c r="H458" s="161"/>
      <c r="I458" s="657" t="s">
        <v>469</v>
      </c>
      <c r="J458" s="658"/>
      <c r="K458" s="659" t="s">
        <v>471</v>
      </c>
      <c r="L458" s="660"/>
      <c r="M458" s="170"/>
      <c r="N458" s="259"/>
      <c r="O458" s="161"/>
      <c r="P458" s="657" t="s">
        <v>469</v>
      </c>
      <c r="Q458" s="658"/>
      <c r="R458" s="659" t="s">
        <v>471</v>
      </c>
      <c r="S458" s="660"/>
      <c r="T458" s="170"/>
      <c r="U458" s="259"/>
      <c r="V458" s="161"/>
      <c r="W458" s="657" t="s">
        <v>469</v>
      </c>
      <c r="X458" s="658"/>
      <c r="Y458" s="659" t="s">
        <v>471</v>
      </c>
      <c r="Z458" s="660"/>
      <c r="AA458" s="170"/>
      <c r="AB458" s="259"/>
      <c r="AC458" s="161"/>
      <c r="AD458" s="657" t="s">
        <v>469</v>
      </c>
      <c r="AE458" s="658"/>
      <c r="AF458" s="659" t="s">
        <v>471</v>
      </c>
      <c r="AG458" s="660"/>
      <c r="AH458" s="170"/>
      <c r="AI458" s="259"/>
      <c r="AJ458" s="161"/>
      <c r="AK458" s="657" t="s">
        <v>469</v>
      </c>
      <c r="AL458" s="658"/>
      <c r="AM458" s="659" t="s">
        <v>471</v>
      </c>
      <c r="AN458" s="660"/>
      <c r="AO458" s="170"/>
      <c r="AP458" s="259"/>
    </row>
    <row r="459" spans="1:42" ht="19.5" hidden="1" customHeight="1" outlineLevel="1" thickBot="1" x14ac:dyDescent="0.25">
      <c r="A459" s="161"/>
      <c r="B459" s="671" t="s">
        <v>470</v>
      </c>
      <c r="C459" s="672"/>
      <c r="D459" s="659" t="s">
        <v>472</v>
      </c>
      <c r="E459" s="660"/>
      <c r="F459" s="170"/>
      <c r="G459" s="259"/>
      <c r="H459" s="161"/>
      <c r="I459" s="671" t="s">
        <v>470</v>
      </c>
      <c r="J459" s="672"/>
      <c r="K459" s="659" t="s">
        <v>472</v>
      </c>
      <c r="L459" s="660"/>
      <c r="M459" s="170"/>
      <c r="N459" s="259"/>
      <c r="O459" s="161"/>
      <c r="P459" s="671" t="s">
        <v>470</v>
      </c>
      <c r="Q459" s="672"/>
      <c r="R459" s="659" t="s">
        <v>472</v>
      </c>
      <c r="S459" s="660"/>
      <c r="T459" s="170"/>
      <c r="U459" s="259"/>
      <c r="V459" s="161"/>
      <c r="W459" s="671" t="s">
        <v>470</v>
      </c>
      <c r="X459" s="672"/>
      <c r="Y459" s="659" t="s">
        <v>472</v>
      </c>
      <c r="Z459" s="660"/>
      <c r="AA459" s="170"/>
      <c r="AB459" s="259"/>
      <c r="AC459" s="161"/>
      <c r="AD459" s="671" t="s">
        <v>470</v>
      </c>
      <c r="AE459" s="672"/>
      <c r="AF459" s="659" t="s">
        <v>472</v>
      </c>
      <c r="AG459" s="660"/>
      <c r="AH459" s="170"/>
      <c r="AI459" s="259"/>
      <c r="AJ459" s="161"/>
      <c r="AK459" s="671" t="s">
        <v>470</v>
      </c>
      <c r="AL459" s="672"/>
      <c r="AM459" s="659" t="s">
        <v>472</v>
      </c>
      <c r="AN459" s="660"/>
      <c r="AO459" s="170"/>
      <c r="AP459" s="259"/>
    </row>
    <row r="460" spans="1:42" ht="32.25" hidden="1" customHeight="1" outlineLevel="1" thickBot="1" x14ac:dyDescent="0.25">
      <c r="A460" s="161"/>
      <c r="B460" s="673" t="s">
        <v>503</v>
      </c>
      <c r="C460" s="674"/>
      <c r="D460" s="659" t="s">
        <v>473</v>
      </c>
      <c r="E460" s="660"/>
      <c r="F460" s="170"/>
      <c r="G460" s="259"/>
      <c r="H460" s="161"/>
      <c r="I460" s="673" t="s">
        <v>503</v>
      </c>
      <c r="J460" s="674"/>
      <c r="K460" s="659" t="s">
        <v>473</v>
      </c>
      <c r="L460" s="660"/>
      <c r="M460" s="170"/>
      <c r="N460" s="259"/>
      <c r="O460" s="161"/>
      <c r="P460" s="673" t="s">
        <v>503</v>
      </c>
      <c r="Q460" s="674"/>
      <c r="R460" s="659" t="s">
        <v>473</v>
      </c>
      <c r="S460" s="660"/>
      <c r="T460" s="170"/>
      <c r="U460" s="259"/>
      <c r="V460" s="161"/>
      <c r="W460" s="673" t="s">
        <v>503</v>
      </c>
      <c r="X460" s="674"/>
      <c r="Y460" s="659" t="s">
        <v>473</v>
      </c>
      <c r="Z460" s="660"/>
      <c r="AA460" s="170"/>
      <c r="AB460" s="259"/>
      <c r="AC460" s="161"/>
      <c r="AD460" s="673" t="s">
        <v>503</v>
      </c>
      <c r="AE460" s="674"/>
      <c r="AF460" s="659" t="s">
        <v>473</v>
      </c>
      <c r="AG460" s="660"/>
      <c r="AH460" s="170"/>
      <c r="AI460" s="259"/>
      <c r="AJ460" s="161"/>
      <c r="AK460" s="673" t="s">
        <v>503</v>
      </c>
      <c r="AL460" s="674"/>
      <c r="AM460" s="659" t="s">
        <v>473</v>
      </c>
      <c r="AN460" s="660"/>
      <c r="AO460" s="170"/>
      <c r="AP460" s="259"/>
    </row>
    <row r="461" spans="1:42" ht="27" hidden="1" customHeight="1" outlineLevel="1" thickBot="1" x14ac:dyDescent="0.25">
      <c r="A461" s="158"/>
      <c r="B461" s="566" t="s">
        <v>506</v>
      </c>
      <c r="C461" s="568"/>
      <c r="D461" s="566">
        <f>SUM(F441:F456)</f>
        <v>100</v>
      </c>
      <c r="E461" s="568"/>
      <c r="F461" s="171"/>
      <c r="G461" s="259"/>
      <c r="H461" s="158"/>
      <c r="I461" s="566" t="s">
        <v>506</v>
      </c>
      <c r="J461" s="568"/>
      <c r="K461" s="566">
        <f>SUM(M441:M456)</f>
        <v>100</v>
      </c>
      <c r="L461" s="568"/>
      <c r="M461" s="171"/>
      <c r="N461" s="259"/>
      <c r="O461" s="158"/>
      <c r="P461" s="566" t="s">
        <v>506</v>
      </c>
      <c r="Q461" s="568"/>
      <c r="R461" s="566">
        <f>SUM(T441:T456)</f>
        <v>100</v>
      </c>
      <c r="S461" s="568"/>
      <c r="T461" s="171"/>
      <c r="U461" s="259"/>
      <c r="V461" s="158"/>
      <c r="W461" s="566" t="s">
        <v>506</v>
      </c>
      <c r="X461" s="568"/>
      <c r="Y461" s="566">
        <f>SUM(AA441:AA456)</f>
        <v>0</v>
      </c>
      <c r="Z461" s="568"/>
      <c r="AA461" s="171"/>
      <c r="AB461" s="259"/>
      <c r="AC461" s="158"/>
      <c r="AD461" s="566" t="s">
        <v>506</v>
      </c>
      <c r="AE461" s="568"/>
      <c r="AF461" s="566">
        <f>SUM(AH441:AH456)</f>
        <v>0</v>
      </c>
      <c r="AG461" s="568"/>
      <c r="AH461" s="171"/>
      <c r="AI461" s="259"/>
      <c r="AJ461" s="158"/>
      <c r="AK461" s="566" t="s">
        <v>506</v>
      </c>
      <c r="AL461" s="568"/>
      <c r="AM461" s="566">
        <f>SUM(AO441:AO456)</f>
        <v>0</v>
      </c>
      <c r="AN461" s="568"/>
      <c r="AO461" s="171"/>
      <c r="AP461" s="259"/>
    </row>
    <row r="462" spans="1:42" ht="23.25" hidden="1" customHeight="1" outlineLevel="1" thickBot="1" x14ac:dyDescent="0.25">
      <c r="A462" s="158"/>
      <c r="B462" s="157"/>
      <c r="C462" s="157"/>
      <c r="D462" s="157"/>
      <c r="E462" s="157"/>
      <c r="F462" s="171"/>
      <c r="G462" s="259"/>
      <c r="H462" s="158"/>
      <c r="I462" s="157"/>
      <c r="J462" s="157"/>
      <c r="K462" s="157"/>
      <c r="L462" s="157"/>
      <c r="M462" s="171"/>
      <c r="N462" s="259"/>
      <c r="O462" s="158"/>
      <c r="P462" s="157"/>
      <c r="Q462" s="157"/>
      <c r="R462" s="157"/>
      <c r="S462" s="157"/>
      <c r="T462" s="171"/>
      <c r="U462" s="259"/>
      <c r="V462" s="158"/>
      <c r="W462" s="157"/>
      <c r="X462" s="157"/>
      <c r="Y462" s="157"/>
      <c r="Z462" s="157"/>
      <c r="AA462" s="171"/>
      <c r="AB462" s="259"/>
      <c r="AC462" s="158"/>
      <c r="AD462" s="157"/>
      <c r="AE462" s="157"/>
      <c r="AF462" s="157"/>
      <c r="AG462" s="157"/>
      <c r="AH462" s="171"/>
      <c r="AI462" s="259"/>
      <c r="AJ462" s="158"/>
      <c r="AK462" s="157"/>
      <c r="AL462" s="157"/>
      <c r="AM462" s="157"/>
      <c r="AN462" s="157"/>
      <c r="AO462" s="171"/>
      <c r="AP462" s="259"/>
    </row>
    <row r="463" spans="1:42" ht="36" hidden="1" customHeight="1" outlineLevel="1" thickBot="1" x14ac:dyDescent="0.25">
      <c r="A463" s="161"/>
      <c r="B463" s="661" t="s">
        <v>493</v>
      </c>
      <c r="C463" s="662"/>
      <c r="D463" s="662"/>
      <c r="E463" s="663"/>
      <c r="F463" s="170"/>
      <c r="G463" s="259"/>
      <c r="H463" s="161"/>
      <c r="I463" s="661" t="s">
        <v>493</v>
      </c>
      <c r="J463" s="662"/>
      <c r="K463" s="662"/>
      <c r="L463" s="663"/>
      <c r="M463" s="170"/>
      <c r="N463" s="259"/>
      <c r="O463" s="161"/>
      <c r="P463" s="661" t="s">
        <v>493</v>
      </c>
      <c r="Q463" s="662"/>
      <c r="R463" s="662"/>
      <c r="S463" s="663"/>
      <c r="T463" s="170"/>
      <c r="U463" s="259"/>
      <c r="V463" s="161"/>
      <c r="W463" s="661" t="s">
        <v>493</v>
      </c>
      <c r="X463" s="662"/>
      <c r="Y463" s="662"/>
      <c r="Z463" s="663"/>
      <c r="AA463" s="170"/>
      <c r="AB463" s="259"/>
      <c r="AC463" s="161"/>
      <c r="AD463" s="661" t="s">
        <v>493</v>
      </c>
      <c r="AE463" s="662"/>
      <c r="AF463" s="662"/>
      <c r="AG463" s="663"/>
      <c r="AH463" s="170"/>
      <c r="AI463" s="259"/>
      <c r="AJ463" s="161"/>
      <c r="AK463" s="661" t="s">
        <v>493</v>
      </c>
      <c r="AL463" s="662"/>
      <c r="AM463" s="662"/>
      <c r="AN463" s="663"/>
      <c r="AO463" s="170"/>
      <c r="AP463" s="259"/>
    </row>
    <row r="464" spans="1:42" ht="32.25" hidden="1" outlineLevel="1" thickBot="1" x14ac:dyDescent="0.3">
      <c r="A464" s="161"/>
      <c r="B464" s="182" t="s">
        <v>494</v>
      </c>
      <c r="C464" s="487" t="s">
        <v>495</v>
      </c>
      <c r="D464" s="676"/>
      <c r="E464" s="261" t="s">
        <v>467</v>
      </c>
      <c r="F464" s="170"/>
      <c r="G464" s="259"/>
      <c r="H464" s="161"/>
      <c r="I464" s="182" t="s">
        <v>494</v>
      </c>
      <c r="J464" s="487" t="s">
        <v>495</v>
      </c>
      <c r="K464" s="676"/>
      <c r="L464" s="261" t="s">
        <v>467</v>
      </c>
      <c r="M464" s="170"/>
      <c r="N464" s="259"/>
      <c r="O464" s="161"/>
      <c r="P464" s="182" t="s">
        <v>494</v>
      </c>
      <c r="Q464" s="487" t="s">
        <v>495</v>
      </c>
      <c r="R464" s="676"/>
      <c r="S464" s="261" t="s">
        <v>467</v>
      </c>
      <c r="T464" s="170"/>
      <c r="U464" s="259"/>
      <c r="V464" s="161"/>
      <c r="W464" s="182" t="s">
        <v>494</v>
      </c>
      <c r="X464" s="487" t="s">
        <v>495</v>
      </c>
      <c r="Y464" s="676"/>
      <c r="Z464" s="261" t="s">
        <v>467</v>
      </c>
      <c r="AA464" s="170"/>
      <c r="AB464" s="259"/>
      <c r="AC464" s="161"/>
      <c r="AD464" s="182" t="s">
        <v>494</v>
      </c>
      <c r="AE464" s="487" t="s">
        <v>495</v>
      </c>
      <c r="AF464" s="676"/>
      <c r="AG464" s="261" t="s">
        <v>467</v>
      </c>
      <c r="AH464" s="170"/>
      <c r="AI464" s="259"/>
      <c r="AJ464" s="161"/>
      <c r="AK464" s="182" t="s">
        <v>494</v>
      </c>
      <c r="AL464" s="487" t="s">
        <v>495</v>
      </c>
      <c r="AM464" s="676"/>
      <c r="AN464" s="261" t="s">
        <v>467</v>
      </c>
      <c r="AO464" s="170"/>
      <c r="AP464" s="259"/>
    </row>
    <row r="465" spans="1:42" ht="23.25" hidden="1" customHeight="1" outlineLevel="1" thickBot="1" x14ac:dyDescent="0.25">
      <c r="A465" s="161"/>
      <c r="B465" s="173" t="s">
        <v>469</v>
      </c>
      <c r="C465" s="664" t="s">
        <v>496</v>
      </c>
      <c r="D465" s="665"/>
      <c r="E465" s="164"/>
      <c r="F465" s="172" t="str">
        <f>IF(E465="X",2,"")</f>
        <v/>
      </c>
      <c r="G465" s="259"/>
      <c r="H465" s="161"/>
      <c r="I465" s="173" t="s">
        <v>469</v>
      </c>
      <c r="J465" s="664" t="s">
        <v>496</v>
      </c>
      <c r="K465" s="665"/>
      <c r="L465" s="164"/>
      <c r="M465" s="172" t="str">
        <f>IF(L465="X",2,"")</f>
        <v/>
      </c>
      <c r="N465" s="259"/>
      <c r="O465" s="161"/>
      <c r="P465" s="173" t="s">
        <v>469</v>
      </c>
      <c r="Q465" s="664" t="s">
        <v>496</v>
      </c>
      <c r="R465" s="665"/>
      <c r="S465" s="164"/>
      <c r="T465" s="172" t="str">
        <f>IF(S465="X",2,"")</f>
        <v/>
      </c>
      <c r="U465" s="259"/>
      <c r="V465" s="161"/>
      <c r="W465" s="173" t="s">
        <v>469</v>
      </c>
      <c r="X465" s="664" t="s">
        <v>496</v>
      </c>
      <c r="Y465" s="665"/>
      <c r="Z465" s="164"/>
      <c r="AA465" s="172" t="str">
        <f>IF(Z465="X",2,"")</f>
        <v/>
      </c>
      <c r="AB465" s="259"/>
      <c r="AC465" s="161"/>
      <c r="AD465" s="173" t="s">
        <v>469</v>
      </c>
      <c r="AE465" s="664" t="s">
        <v>496</v>
      </c>
      <c r="AF465" s="665"/>
      <c r="AG465" s="164"/>
      <c r="AH465" s="172" t="str">
        <f>IF(AG465="X",2,"")</f>
        <v/>
      </c>
      <c r="AI465" s="259"/>
      <c r="AJ465" s="161"/>
      <c r="AK465" s="173" t="s">
        <v>469</v>
      </c>
      <c r="AL465" s="664" t="s">
        <v>496</v>
      </c>
      <c r="AM465" s="665"/>
      <c r="AN465" s="164"/>
      <c r="AO465" s="172" t="str">
        <f>IF(AN465="X",2,"")</f>
        <v/>
      </c>
      <c r="AP465" s="259"/>
    </row>
    <row r="466" spans="1:42" ht="23.25" hidden="1" customHeight="1" outlineLevel="1" thickBot="1" x14ac:dyDescent="0.25">
      <c r="A466" s="161"/>
      <c r="B466" s="174" t="s">
        <v>470</v>
      </c>
      <c r="C466" s="664" t="s">
        <v>497</v>
      </c>
      <c r="D466" s="665"/>
      <c r="E466" s="164" t="s">
        <v>509</v>
      </c>
      <c r="F466" s="172">
        <f>IF(E466="X",1,"")</f>
        <v>1</v>
      </c>
      <c r="G466" s="259"/>
      <c r="H466" s="161"/>
      <c r="I466" s="174" t="s">
        <v>470</v>
      </c>
      <c r="J466" s="664" t="s">
        <v>497</v>
      </c>
      <c r="K466" s="665"/>
      <c r="L466" s="164" t="s">
        <v>509</v>
      </c>
      <c r="M466" s="172">
        <f>IF(L466="X",1,"")</f>
        <v>1</v>
      </c>
      <c r="N466" s="259"/>
      <c r="O466" s="161"/>
      <c r="P466" s="174" t="s">
        <v>470</v>
      </c>
      <c r="Q466" s="664" t="s">
        <v>497</v>
      </c>
      <c r="R466" s="665"/>
      <c r="S466" s="164" t="s">
        <v>509</v>
      </c>
      <c r="T466" s="172">
        <f>IF(S466="X",1,"")</f>
        <v>1</v>
      </c>
      <c r="U466" s="259"/>
      <c r="V466" s="161"/>
      <c r="W466" s="174" t="s">
        <v>470</v>
      </c>
      <c r="X466" s="664" t="s">
        <v>497</v>
      </c>
      <c r="Y466" s="665"/>
      <c r="Z466" s="164"/>
      <c r="AA466" s="172" t="str">
        <f>IF(Z466="X",1,"")</f>
        <v/>
      </c>
      <c r="AB466" s="259"/>
      <c r="AC466" s="161"/>
      <c r="AD466" s="174" t="s">
        <v>470</v>
      </c>
      <c r="AE466" s="664" t="s">
        <v>497</v>
      </c>
      <c r="AF466" s="665"/>
      <c r="AG466" s="164"/>
      <c r="AH466" s="172" t="str">
        <f>IF(AG466="X",1,"")</f>
        <v/>
      </c>
      <c r="AI466" s="259"/>
      <c r="AJ466" s="161"/>
      <c r="AK466" s="174" t="s">
        <v>470</v>
      </c>
      <c r="AL466" s="664" t="s">
        <v>497</v>
      </c>
      <c r="AM466" s="665"/>
      <c r="AN466" s="164"/>
      <c r="AO466" s="172" t="str">
        <f>IF(AN466="X",1,"")</f>
        <v/>
      </c>
      <c r="AP466" s="259"/>
    </row>
    <row r="467" spans="1:42" ht="23.25" hidden="1" customHeight="1" outlineLevel="1" thickBot="1" x14ac:dyDescent="0.25">
      <c r="A467" s="158"/>
      <c r="B467" s="175" t="s">
        <v>503</v>
      </c>
      <c r="C467" s="664" t="s">
        <v>498</v>
      </c>
      <c r="D467" s="665"/>
      <c r="E467" s="164"/>
      <c r="F467" s="172" t="str">
        <f>IF(E467="X",0.1,"")</f>
        <v/>
      </c>
      <c r="G467" s="259"/>
      <c r="H467" s="158"/>
      <c r="I467" s="175" t="s">
        <v>503</v>
      </c>
      <c r="J467" s="664" t="s">
        <v>498</v>
      </c>
      <c r="K467" s="665"/>
      <c r="L467" s="164"/>
      <c r="M467" s="172" t="str">
        <f>IF(L467="X",0.1,"")</f>
        <v/>
      </c>
      <c r="N467" s="259"/>
      <c r="O467" s="158"/>
      <c r="P467" s="175" t="s">
        <v>503</v>
      </c>
      <c r="Q467" s="664" t="s">
        <v>498</v>
      </c>
      <c r="R467" s="665"/>
      <c r="S467" s="164"/>
      <c r="T467" s="172" t="str">
        <f>IF(S467="X",0.1,"")</f>
        <v/>
      </c>
      <c r="U467" s="259"/>
      <c r="V467" s="158"/>
      <c r="W467" s="175" t="s">
        <v>503</v>
      </c>
      <c r="X467" s="664" t="s">
        <v>498</v>
      </c>
      <c r="Y467" s="665"/>
      <c r="Z467" s="164"/>
      <c r="AA467" s="172" t="str">
        <f>IF(Z467="X",0.1,"")</f>
        <v/>
      </c>
      <c r="AB467" s="259"/>
      <c r="AC467" s="158"/>
      <c r="AD467" s="175" t="s">
        <v>503</v>
      </c>
      <c r="AE467" s="664" t="s">
        <v>498</v>
      </c>
      <c r="AF467" s="665"/>
      <c r="AG467" s="164"/>
      <c r="AH467" s="172" t="str">
        <f>IF(AG467="X",0.1,"")</f>
        <v/>
      </c>
      <c r="AI467" s="259"/>
      <c r="AJ467" s="158"/>
      <c r="AK467" s="175" t="s">
        <v>503</v>
      </c>
      <c r="AL467" s="664" t="s">
        <v>498</v>
      </c>
      <c r="AM467" s="665"/>
      <c r="AN467" s="164"/>
      <c r="AO467" s="172" t="str">
        <f>IF(AN467="X",0.1,"")</f>
        <v/>
      </c>
      <c r="AP467" s="259"/>
    </row>
    <row r="468" spans="1:42" ht="37.5" hidden="1" customHeight="1" outlineLevel="1" thickBot="1" x14ac:dyDescent="0.25">
      <c r="A468" s="157"/>
      <c r="B468" s="566" t="s">
        <v>505</v>
      </c>
      <c r="C468" s="568"/>
      <c r="D468" s="566" t="str">
        <f>IF(F468=2,"FUERTE",IF(F468=1,"MODERADO",IF(F468=0.1,"DÉBIL","")))</f>
        <v>MODERADO</v>
      </c>
      <c r="E468" s="568"/>
      <c r="F468" s="172">
        <f>SUM(F465:F467)</f>
        <v>1</v>
      </c>
      <c r="G468" s="259"/>
      <c r="H468" s="157"/>
      <c r="I468" s="566" t="s">
        <v>505</v>
      </c>
      <c r="J468" s="568"/>
      <c r="K468" s="566" t="str">
        <f>IF(M468=2,"FUERTE",IF(M468=1,"MODERADO",IF(M468=0.1,"DÉBIL","")))</f>
        <v>MODERADO</v>
      </c>
      <c r="L468" s="568"/>
      <c r="M468" s="172">
        <f>SUM(M465:M467)</f>
        <v>1</v>
      </c>
      <c r="N468" s="259"/>
      <c r="O468" s="157"/>
      <c r="P468" s="566" t="s">
        <v>505</v>
      </c>
      <c r="Q468" s="568"/>
      <c r="R468" s="566" t="str">
        <f>IF(T468=2,"FUERTE",IF(T468=1,"MODERADO",IF(T468=0.1,"DÉBIL","")))</f>
        <v>MODERADO</v>
      </c>
      <c r="S468" s="568"/>
      <c r="T468" s="172">
        <f>SUM(T465:T467)</f>
        <v>1</v>
      </c>
      <c r="U468" s="259"/>
      <c r="V468" s="157"/>
      <c r="W468" s="566" t="s">
        <v>505</v>
      </c>
      <c r="X468" s="568"/>
      <c r="Y468" s="566" t="str">
        <f>IF(AA468=2,"FUERTE",IF(AA468=1,"MODERADO",IF(AA468=0.1,"DÉBIL","")))</f>
        <v/>
      </c>
      <c r="Z468" s="568"/>
      <c r="AA468" s="172">
        <f>SUM(AA465:AA467)</f>
        <v>0</v>
      </c>
      <c r="AB468" s="259"/>
      <c r="AC468" s="157"/>
      <c r="AD468" s="566" t="s">
        <v>505</v>
      </c>
      <c r="AE468" s="568"/>
      <c r="AF468" s="566" t="str">
        <f>IF(AH468=2,"FUERTE",IF(AH468=1,"MODERADO",IF(AH468=0.1,"DÉBIL","")))</f>
        <v/>
      </c>
      <c r="AG468" s="568"/>
      <c r="AH468" s="172">
        <f>SUM(AH465:AH467)</f>
        <v>0</v>
      </c>
      <c r="AI468" s="259"/>
      <c r="AJ468" s="157"/>
      <c r="AK468" s="566" t="s">
        <v>505</v>
      </c>
      <c r="AL468" s="568"/>
      <c r="AM468" s="566" t="str">
        <f>IF(AO468=2,"FUERTE",IF(AO468=1,"MODERADO",IF(AO468=0.1,"DÉBIL","")))</f>
        <v/>
      </c>
      <c r="AN468" s="568"/>
      <c r="AO468" s="172">
        <f>SUM(AO465:AO467)</f>
        <v>0</v>
      </c>
      <c r="AP468" s="259"/>
    </row>
    <row r="469" spans="1:42" ht="15.75" hidden="1" outlineLevel="1" thickBot="1" x14ac:dyDescent="0.25">
      <c r="A469" s="158"/>
      <c r="B469" s="165"/>
      <c r="C469" s="165"/>
      <c r="D469" s="165"/>
      <c r="E469" s="165"/>
      <c r="F469" s="171"/>
      <c r="G469" s="259"/>
      <c r="H469" s="158"/>
      <c r="I469" s="165"/>
      <c r="J469" s="165"/>
      <c r="K469" s="165"/>
      <c r="L469" s="165"/>
      <c r="M469" s="171"/>
      <c r="N469" s="259"/>
      <c r="O469" s="158"/>
      <c r="P469" s="165"/>
      <c r="Q469" s="165"/>
      <c r="R469" s="165"/>
      <c r="S469" s="165"/>
      <c r="T469" s="171"/>
      <c r="U469" s="259"/>
      <c r="V469" s="158"/>
      <c r="W469" s="165"/>
      <c r="X469" s="165"/>
      <c r="Y469" s="165"/>
      <c r="Z469" s="165"/>
      <c r="AA469" s="171"/>
      <c r="AB469" s="259"/>
      <c r="AC469" s="158"/>
      <c r="AD469" s="165"/>
      <c r="AE469" s="165"/>
      <c r="AF469" s="165"/>
      <c r="AG469" s="165"/>
      <c r="AH469" s="171"/>
      <c r="AI469" s="259"/>
      <c r="AJ469" s="158"/>
      <c r="AK469" s="165"/>
      <c r="AL469" s="165"/>
      <c r="AM469" s="165"/>
      <c r="AN469" s="165"/>
      <c r="AO469" s="171"/>
      <c r="AP469" s="259"/>
    </row>
    <row r="470" spans="1:42" ht="45.75" hidden="1" customHeight="1" outlineLevel="1" thickBot="1" x14ac:dyDescent="0.25">
      <c r="A470" s="161"/>
      <c r="B470" s="661" t="s">
        <v>499</v>
      </c>
      <c r="C470" s="662"/>
      <c r="D470" s="662"/>
      <c r="E470" s="663"/>
      <c r="F470" s="170"/>
      <c r="G470" s="259"/>
      <c r="H470" s="161"/>
      <c r="I470" s="661" t="s">
        <v>499</v>
      </c>
      <c r="J470" s="662"/>
      <c r="K470" s="662"/>
      <c r="L470" s="663"/>
      <c r="M470" s="170"/>
      <c r="N470" s="259"/>
      <c r="O470" s="161"/>
      <c r="P470" s="661" t="s">
        <v>499</v>
      </c>
      <c r="Q470" s="662"/>
      <c r="R470" s="662"/>
      <c r="S470" s="663"/>
      <c r="T470" s="170"/>
      <c r="U470" s="259"/>
      <c r="V470" s="161"/>
      <c r="W470" s="661" t="s">
        <v>499</v>
      </c>
      <c r="X470" s="662"/>
      <c r="Y470" s="662"/>
      <c r="Z470" s="663"/>
      <c r="AA470" s="170"/>
      <c r="AB470" s="259"/>
      <c r="AC470" s="161"/>
      <c r="AD470" s="661" t="s">
        <v>499</v>
      </c>
      <c r="AE470" s="662"/>
      <c r="AF470" s="662"/>
      <c r="AG470" s="663"/>
      <c r="AH470" s="170"/>
      <c r="AI470" s="259"/>
      <c r="AJ470" s="161"/>
      <c r="AK470" s="661" t="s">
        <v>499</v>
      </c>
      <c r="AL470" s="662"/>
      <c r="AM470" s="662"/>
      <c r="AN470" s="663"/>
      <c r="AO470" s="170"/>
      <c r="AP470" s="259"/>
    </row>
    <row r="471" spans="1:42" ht="75.75" hidden="1" outlineLevel="1" thickBot="1" x14ac:dyDescent="0.25">
      <c r="A471" s="161"/>
      <c r="B471" s="181" t="s">
        <v>500</v>
      </c>
      <c r="C471" s="181" t="s">
        <v>504</v>
      </c>
      <c r="D471" s="181" t="s">
        <v>501</v>
      </c>
      <c r="E471" s="181" t="s">
        <v>502</v>
      </c>
      <c r="F471" s="170"/>
      <c r="G471" s="259"/>
      <c r="H471" s="161"/>
      <c r="I471" s="181" t="s">
        <v>500</v>
      </c>
      <c r="J471" s="181" t="s">
        <v>504</v>
      </c>
      <c r="K471" s="181" t="s">
        <v>501</v>
      </c>
      <c r="L471" s="181" t="s">
        <v>502</v>
      </c>
      <c r="M471" s="170"/>
      <c r="N471" s="259"/>
      <c r="O471" s="161"/>
      <c r="P471" s="181" t="s">
        <v>500</v>
      </c>
      <c r="Q471" s="181" t="s">
        <v>504</v>
      </c>
      <c r="R471" s="181" t="s">
        <v>501</v>
      </c>
      <c r="S471" s="181" t="s">
        <v>502</v>
      </c>
      <c r="T471" s="170"/>
      <c r="U471" s="259"/>
      <c r="V471" s="161"/>
      <c r="W471" s="181" t="s">
        <v>500</v>
      </c>
      <c r="X471" s="181" t="s">
        <v>504</v>
      </c>
      <c r="Y471" s="181" t="s">
        <v>501</v>
      </c>
      <c r="Z471" s="181" t="s">
        <v>502</v>
      </c>
      <c r="AA471" s="170"/>
      <c r="AB471" s="259"/>
      <c r="AC471" s="161"/>
      <c r="AD471" s="181" t="s">
        <v>500</v>
      </c>
      <c r="AE471" s="181" t="s">
        <v>504</v>
      </c>
      <c r="AF471" s="181" t="s">
        <v>501</v>
      </c>
      <c r="AG471" s="181" t="s">
        <v>502</v>
      </c>
      <c r="AH471" s="170"/>
      <c r="AI471" s="259"/>
      <c r="AJ471" s="161"/>
      <c r="AK471" s="181" t="s">
        <v>500</v>
      </c>
      <c r="AL471" s="181" t="s">
        <v>504</v>
      </c>
      <c r="AM471" s="181" t="s">
        <v>501</v>
      </c>
      <c r="AN471" s="181" t="s">
        <v>502</v>
      </c>
      <c r="AO471" s="170"/>
      <c r="AP471" s="259"/>
    </row>
    <row r="472" spans="1:42" ht="31.5" hidden="1" customHeight="1" outlineLevel="1" thickBot="1" x14ac:dyDescent="0.25">
      <c r="A472" s="161"/>
      <c r="B472" s="164" t="str">
        <f>IF(D461=0,"",IF(D461&lt;=85,"DÉBIL",IF(D461&lt;=95,"MODERADO",IF(D461&lt;=100,"FUERTE"))))</f>
        <v>FUERTE</v>
      </c>
      <c r="C472" s="164" t="str">
        <f>D468</f>
        <v>MODERADO</v>
      </c>
      <c r="D472" s="147" t="str">
        <f>IFERROR(IF(D473=0,"DÉBIL",IF(D473&lt;=50,"MODERADO",IF(D473=100,"FUERTE",""))),"")</f>
        <v>MODERADO</v>
      </c>
      <c r="E472" s="164" t="str">
        <f>IF(D472="FUERTE","NO",IF(D472="MODERADO","SI",IF(D472="DÉBIL","SI","")))</f>
        <v>SI</v>
      </c>
      <c r="F472" s="170"/>
      <c r="G472" s="259"/>
      <c r="H472" s="161"/>
      <c r="I472" s="164" t="str">
        <f>IF(K461=0,"",IF(K461&lt;=85,"DÉBIL",IF(K461&lt;=95,"MODERADO",IF(K461&lt;=100,"FUERTE"))))</f>
        <v>FUERTE</v>
      </c>
      <c r="J472" s="164" t="str">
        <f>K468</f>
        <v>MODERADO</v>
      </c>
      <c r="K472" s="147" t="str">
        <f>IFERROR(IF(K473=0,"DÉBIL",IF(K473&lt;=50,"MODERADO",IF(K473=100,"FUERTE",""))),"")</f>
        <v>MODERADO</v>
      </c>
      <c r="L472" s="164" t="str">
        <f>IF(K472="FUERTE","NO",IF(K472="MODERADO","SI",IF(K472="DÉBIL","SI","")))</f>
        <v>SI</v>
      </c>
      <c r="M472" s="170"/>
      <c r="N472" s="259"/>
      <c r="O472" s="161"/>
      <c r="P472" s="164" t="str">
        <f>IF(R461=0,"",IF(R461&lt;=85,"DÉBIL",IF(R461&lt;=95,"MODERADO",IF(R461&lt;=100,"FUERTE"))))</f>
        <v>FUERTE</v>
      </c>
      <c r="Q472" s="164" t="str">
        <f>R468</f>
        <v>MODERADO</v>
      </c>
      <c r="R472" s="147" t="str">
        <f>IFERROR(IF(R473=0,"DÉBIL",IF(R473&lt;=50,"MODERADO",IF(R473=100,"FUERTE",""))),"")</f>
        <v>MODERADO</v>
      </c>
      <c r="S472" s="164" t="str">
        <f>IF(R472="FUERTE","NO",IF(R472="MODERADO","SI",IF(R472="DÉBIL","SI","")))</f>
        <v>SI</v>
      </c>
      <c r="T472" s="170"/>
      <c r="U472" s="259"/>
      <c r="V472" s="161"/>
      <c r="W472" s="164" t="str">
        <f>IF(Y461=0,"",IF(Y461&lt;=85,"DÉBIL",IF(Y461&lt;=95,"MODERADO",IF(Y461&lt;=100,"FUERTE"))))</f>
        <v/>
      </c>
      <c r="X472" s="164" t="str">
        <f>Y468</f>
        <v/>
      </c>
      <c r="Y472" s="147" t="str">
        <f>IFERROR(IF(Y473=0,"DÉBIL",IF(Y473&lt;=50,"MODERADO",IF(Y473=100,"FUERTE",""))),"")</f>
        <v/>
      </c>
      <c r="Z472" s="164" t="str">
        <f>IF(Y472="FUERTE","NO",IF(Y472="MODERADO","SI",IF(Y472="DÉBIL","SI","")))</f>
        <v/>
      </c>
      <c r="AA472" s="170"/>
      <c r="AB472" s="259"/>
      <c r="AC472" s="161"/>
      <c r="AD472" s="164" t="str">
        <f>IF(AF461=0,"",IF(AF461&lt;=85,"DÉBIL",IF(AF461&lt;=95,"MODERADO",IF(AF461&lt;=100,"FUERTE"))))</f>
        <v/>
      </c>
      <c r="AE472" s="164" t="str">
        <f>AF468</f>
        <v/>
      </c>
      <c r="AF472" s="147" t="str">
        <f>IFERROR(IF(AF473=0,"DÉBIL",IF(AF473&lt;=50,"MODERADO",IF(AF473=100,"FUERTE",""))),"")</f>
        <v/>
      </c>
      <c r="AG472" s="164" t="str">
        <f>IF(AF472="FUERTE","NO",IF(AF472="MODERADO","SI",IF(AF472="DÉBIL","SI","")))</f>
        <v/>
      </c>
      <c r="AH472" s="170"/>
      <c r="AI472" s="259"/>
      <c r="AJ472" s="161"/>
      <c r="AK472" s="164" t="str">
        <f>IF(AM461=0,"",IF(AM461&lt;=85,"DÉBIL",IF(AM461&lt;=95,"MODERADO",IF(AM461&lt;=100,"FUERTE"))))</f>
        <v/>
      </c>
      <c r="AL472" s="164" t="str">
        <f>AM468</f>
        <v/>
      </c>
      <c r="AM472" s="147" t="str">
        <f>IFERROR(IF(AM473=0,"DÉBIL",IF(AM473&lt;=50,"MODERADO",IF(AM473=100,"FUERTE",""))),"")</f>
        <v/>
      </c>
      <c r="AN472" s="164" t="str">
        <f>IF(AM472="FUERTE","NO",IF(AM472="MODERADO","SI",IF(AM472="DÉBIL","SI","")))</f>
        <v/>
      </c>
      <c r="AO472" s="170"/>
      <c r="AP472" s="259"/>
    </row>
    <row r="473" spans="1:42" hidden="1" outlineLevel="1" x14ac:dyDescent="0.2">
      <c r="A473" s="161"/>
      <c r="B473" s="254">
        <f>IF(B472="FUERTE",50,IF(B472="MODERADO",25,IF(B472="DÉBIL",0,"")))</f>
        <v>50</v>
      </c>
      <c r="C473" s="254">
        <f>IF(C472="FUERTE",2,IF(C472="MODERADO",1,IF(C472="DÉBIL",0,"")))</f>
        <v>1</v>
      </c>
      <c r="D473" s="254">
        <f>+C473*B473</f>
        <v>50</v>
      </c>
      <c r="E473" s="254"/>
      <c r="F473" s="170"/>
      <c r="G473" s="259"/>
      <c r="H473" s="161"/>
      <c r="I473" s="254">
        <f>IF(I472="FUERTE",50,IF(I472="MODERADO",25,IF(I472="DÉBIL",0,"")))</f>
        <v>50</v>
      </c>
      <c r="J473" s="254">
        <f>IF(J472="FUERTE",2,IF(J472="MODERADO",1,IF(J472="DÉBIL",0,"")))</f>
        <v>1</v>
      </c>
      <c r="K473" s="254">
        <f>+J473*I473</f>
        <v>50</v>
      </c>
      <c r="L473" s="254"/>
      <c r="M473" s="170"/>
      <c r="N473" s="259"/>
      <c r="O473" s="161"/>
      <c r="P473" s="254">
        <f>IF(P472="FUERTE",50,IF(P472="MODERADO",25,IF(P472="DÉBIL",0,"")))</f>
        <v>50</v>
      </c>
      <c r="Q473" s="254">
        <f>IF(Q472="FUERTE",2,IF(Q472="MODERADO",1,IF(Q472="DÉBIL",0,"")))</f>
        <v>1</v>
      </c>
      <c r="R473" s="254">
        <f>+Q473*P473</f>
        <v>50</v>
      </c>
      <c r="S473" s="254"/>
      <c r="T473" s="170"/>
      <c r="U473" s="259"/>
      <c r="V473" s="161"/>
      <c r="W473" s="254" t="str">
        <f>IF(W472="FUERTE",50,IF(W472="MODERADO",25,IF(W472="DÉBIL",0,"")))</f>
        <v/>
      </c>
      <c r="X473" s="254" t="str">
        <f>IF(X472="FUERTE",2,IF(X472="MODERADO",1,IF(X472="DÉBIL",0,"")))</f>
        <v/>
      </c>
      <c r="Y473" s="254" t="e">
        <f>+X473*W473</f>
        <v>#VALUE!</v>
      </c>
      <c r="Z473" s="254"/>
      <c r="AA473" s="170"/>
      <c r="AB473" s="259"/>
      <c r="AC473" s="161"/>
      <c r="AD473" s="254" t="str">
        <f>IF(AD472="FUERTE",50,IF(AD472="MODERADO",25,IF(AD472="DÉBIL",0,"")))</f>
        <v/>
      </c>
      <c r="AE473" s="254" t="str">
        <f>IF(AE472="FUERTE",2,IF(AE472="MODERADO",1,IF(AE472="DÉBIL",0,"")))</f>
        <v/>
      </c>
      <c r="AF473" s="254" t="e">
        <f>+AE473*AD473</f>
        <v>#VALUE!</v>
      </c>
      <c r="AG473" s="254"/>
      <c r="AH473" s="170"/>
      <c r="AI473" s="259"/>
      <c r="AJ473" s="161"/>
      <c r="AK473" s="254" t="str">
        <f>IF(AK472="FUERTE",50,IF(AK472="MODERADO",25,IF(AK472="DÉBIL",0,"")))</f>
        <v/>
      </c>
      <c r="AL473" s="254" t="str">
        <f>IF(AL472="FUERTE",2,IF(AL472="MODERADO",1,IF(AL472="DÉBIL",0,"")))</f>
        <v/>
      </c>
      <c r="AM473" s="254" t="e">
        <f>+AL473*AK473</f>
        <v>#VALUE!</v>
      </c>
      <c r="AN473" s="254"/>
      <c r="AO473" s="170"/>
      <c r="AP473" s="259"/>
    </row>
    <row r="474" spans="1:42" ht="20.25" collapsed="1" x14ac:dyDescent="0.3">
      <c r="A474" s="626" t="s">
        <v>446</v>
      </c>
      <c r="B474" s="627"/>
      <c r="C474" s="627"/>
      <c r="D474" s="627"/>
      <c r="E474" s="627"/>
      <c r="F474" s="628"/>
      <c r="G474" s="258"/>
      <c r="H474" s="626" t="s">
        <v>446</v>
      </c>
      <c r="I474" s="627"/>
      <c r="J474" s="627"/>
      <c r="K474" s="627"/>
      <c r="L474" s="627"/>
      <c r="M474" s="628"/>
      <c r="N474" s="258"/>
      <c r="O474" s="626" t="s">
        <v>446</v>
      </c>
      <c r="P474" s="627"/>
      <c r="Q474" s="627"/>
      <c r="R474" s="627"/>
      <c r="S474" s="627"/>
      <c r="T474" s="628"/>
      <c r="U474" s="258"/>
      <c r="V474" s="626" t="s">
        <v>446</v>
      </c>
      <c r="W474" s="627"/>
      <c r="X474" s="627"/>
      <c r="Y474" s="627"/>
      <c r="Z474" s="627"/>
      <c r="AA474" s="628"/>
      <c r="AB474" s="258"/>
      <c r="AC474" s="626" t="s">
        <v>446</v>
      </c>
      <c r="AD474" s="627"/>
      <c r="AE474" s="627"/>
      <c r="AF474" s="627"/>
      <c r="AG474" s="627"/>
      <c r="AH474" s="628"/>
      <c r="AI474" s="258"/>
      <c r="AJ474" s="626" t="s">
        <v>446</v>
      </c>
      <c r="AK474" s="627"/>
      <c r="AL474" s="627"/>
      <c r="AM474" s="627"/>
      <c r="AN474" s="627"/>
      <c r="AO474" s="628"/>
      <c r="AP474" s="258"/>
    </row>
    <row r="475" spans="1:42" ht="20.25" customHeight="1" outlineLevel="1" thickBot="1" x14ac:dyDescent="0.25">
      <c r="A475" s="158"/>
      <c r="B475" s="156"/>
      <c r="C475" s="156"/>
      <c r="D475" s="156"/>
      <c r="E475" s="156"/>
      <c r="F475" s="171"/>
      <c r="G475" s="259"/>
      <c r="H475" s="158"/>
      <c r="I475" s="156"/>
      <c r="J475" s="156"/>
      <c r="K475" s="156"/>
      <c r="L475" s="156"/>
      <c r="M475" s="171"/>
      <c r="N475" s="259"/>
      <c r="O475" s="158"/>
      <c r="P475" s="156"/>
      <c r="Q475" s="156"/>
      <c r="R475" s="156"/>
      <c r="S475" s="156"/>
      <c r="T475" s="171"/>
      <c r="U475" s="259"/>
      <c r="V475" s="158"/>
      <c r="W475" s="156"/>
      <c r="X475" s="156"/>
      <c r="Y475" s="156"/>
      <c r="Z475" s="156"/>
      <c r="AA475" s="171"/>
      <c r="AB475" s="259"/>
      <c r="AC475" s="158"/>
      <c r="AD475" s="156"/>
      <c r="AE475" s="156"/>
      <c r="AF475" s="156"/>
      <c r="AG475" s="156"/>
      <c r="AH475" s="171"/>
      <c r="AI475" s="259"/>
      <c r="AJ475" s="158"/>
      <c r="AK475" s="156"/>
      <c r="AL475" s="156"/>
      <c r="AM475" s="156"/>
      <c r="AN475" s="156"/>
      <c r="AO475" s="171"/>
      <c r="AP475" s="259"/>
    </row>
    <row r="476" spans="1:42" ht="75" customHeight="1" outlineLevel="1" thickBot="1" x14ac:dyDescent="0.25">
      <c r="A476" s="161"/>
      <c r="B476" s="176" t="s">
        <v>446</v>
      </c>
      <c r="C476" s="607" t="str">
        <f>'MRC CONTRATACIÓN - COVID19'!$D58</f>
        <v>Posibilidad de omitir el seguimiento, control y publicidad al cumplimiento de las obligaciones del proveedor a cambio de beneficios particulares.</v>
      </c>
      <c r="D476" s="608"/>
      <c r="E476" s="609"/>
      <c r="F476" s="170"/>
      <c r="G476" s="259"/>
      <c r="H476" s="161"/>
      <c r="I476" s="176" t="s">
        <v>446</v>
      </c>
      <c r="J476" s="607" t="str">
        <f>$C476</f>
        <v>Posibilidad de omitir el seguimiento, control y publicidad al cumplimiento de las obligaciones del proveedor a cambio de beneficios particulares.</v>
      </c>
      <c r="K476" s="608"/>
      <c r="L476" s="609"/>
      <c r="M476" s="170"/>
      <c r="N476" s="259"/>
      <c r="O476" s="161"/>
      <c r="P476" s="176" t="s">
        <v>446</v>
      </c>
      <c r="Q476" s="607" t="str">
        <f>$C476</f>
        <v>Posibilidad de omitir el seguimiento, control y publicidad al cumplimiento de las obligaciones del proveedor a cambio de beneficios particulares.</v>
      </c>
      <c r="R476" s="608"/>
      <c r="S476" s="609"/>
      <c r="T476" s="170"/>
      <c r="U476" s="259"/>
      <c r="V476" s="161"/>
      <c r="W476" s="176" t="s">
        <v>446</v>
      </c>
      <c r="X476" s="607" t="str">
        <f>$C476</f>
        <v>Posibilidad de omitir el seguimiento, control y publicidad al cumplimiento de las obligaciones del proveedor a cambio de beneficios particulares.</v>
      </c>
      <c r="Y476" s="608"/>
      <c r="Z476" s="609"/>
      <c r="AA476" s="170"/>
      <c r="AB476" s="259"/>
      <c r="AC476" s="161"/>
      <c r="AD476" s="176" t="s">
        <v>446</v>
      </c>
      <c r="AE476" s="607" t="str">
        <f>$C476</f>
        <v>Posibilidad de omitir el seguimiento, control y publicidad al cumplimiento de las obligaciones del proveedor a cambio de beneficios particulares.</v>
      </c>
      <c r="AF476" s="608"/>
      <c r="AG476" s="609"/>
      <c r="AH476" s="170"/>
      <c r="AI476" s="259"/>
      <c r="AJ476" s="161"/>
      <c r="AK476" s="176" t="s">
        <v>446</v>
      </c>
      <c r="AL476" s="607" t="str">
        <f>$C476</f>
        <v>Posibilidad de omitir el seguimiento, control y publicidad al cumplimiento de las obligaciones del proveedor a cambio de beneficios particulares.</v>
      </c>
      <c r="AM476" s="608"/>
      <c r="AN476" s="609"/>
      <c r="AO476" s="170"/>
      <c r="AP476" s="259"/>
    </row>
    <row r="477" spans="1:42" ht="156.75" customHeight="1" outlineLevel="1" thickBot="1" x14ac:dyDescent="0.25">
      <c r="A477" s="161"/>
      <c r="B477" s="177" t="s">
        <v>479</v>
      </c>
      <c r="C477" s="666" t="str">
        <f>'MRC CONTRATACIÓN - COVID19'!$N58</f>
        <v>Cada vez que se realiza un proceso contractual, las condiciones bajo las cuales se ejercerán las funciones de supervisión e interventoría se encuentran en el manual de supervisión e interventoría vigente.
1. Los mecanismo de control y verificación los informes de actividades y gestión, para que la ciudadanía esté enterada de los avances logrados con la celebración del acuerdo de voluntades, se encuentran establecidos en el manual de supervisión y las clausulas contractuales.
2. Los supervisores de los contratos deberán verificar que los informes de actividades y gestión de los contratistas, se encuentren debidamente publicados en el SECOP.
3. Los supervisores y las oficinas de contratos, o quienes hagan sus veces, como segunda línea de defensa, encargada del aseguramiento de la gestión contractual en cada una de las entidades, deberán verificar el cumplimiento de los correctivos y acciones de mejora, que procedan a partir de la identificación que las administraciones realicen sobre los incumplimientos en los procesos ya celebrados.</v>
      </c>
      <c r="D477" s="667"/>
      <c r="E477" s="668"/>
      <c r="F477" s="170"/>
      <c r="G477" s="259"/>
      <c r="H477" s="161"/>
      <c r="I477" s="177" t="s">
        <v>564</v>
      </c>
      <c r="J477" s="666" t="str">
        <f>'MRC CONTRATACIÓN - COVID19'!$N59</f>
        <v>Cada vez que se realiza un proceso contractual, las condiciones bajo las cuales se ejercerán las funciones de supervisión e interventoría se encuentran en el manual de supervisión e interventoría vigente.
1. Los mecanismo de control y verificación los informes de actividades y gestión, para que la ciudadanía esté enterada de los avances logrados con la celebración del acuerdo de voluntades, se encuentran establecidos en el manual de supervisión y las clausulas contractuales.
2. Los supervisores de los contratos deberán verificar que los informes de actividades y gestión de los contratistas, se encuentren debidamente publicados en el SECOP.
3. Los supervisores y las oficinas de contratos, o quienes hagan sus veces, como segunda línea de defensa, encargada del aseguramiento de la gestión contractual en cada una de las entidades, deberán verificar el cumplimiento de los correctivos y acciones de mejora, que procedan a partir de la identificación que las administraciones realicen sobre los incumplimientos en los procesos ya celebrados.</v>
      </c>
      <c r="K477" s="667"/>
      <c r="L477" s="668"/>
      <c r="M477" s="170"/>
      <c r="N477" s="259"/>
      <c r="O477" s="161"/>
      <c r="P477" s="177" t="s">
        <v>565</v>
      </c>
      <c r="Q477" s="666" t="str">
        <f>'MRC CONTRATACIÓN - COVID19'!$N60</f>
        <v>Para efectuar la correcta vigilancia y control de la ejecución de los contratos y convenios suscritos por el FONDO NACIONAL DEL AHORRO, cada  supervisor e interventor conforme a los plazos establecidos en el clausulado del contrato y en el manual de supervisión, verifica los informes y/o productos suministrados. En el caso de incumplimiento deberá adelantar las acciones necesarias para que se de cumplimiento a lo pactado en el contrato requiriendo al contratista para el efecto, en caso de no lograr tal fin se deberá adelantar las acciones  consignadas en el Manual de Supervisión y el clausulado del contrato.</v>
      </c>
      <c r="R477" s="667"/>
      <c r="S477" s="668"/>
      <c r="T477" s="170"/>
      <c r="U477" s="259"/>
      <c r="V477" s="161"/>
      <c r="W477" s="177" t="s">
        <v>566</v>
      </c>
      <c r="X477" s="666" t="str">
        <f>'MRC CONTRATACIÓN - COVID19'!$N61</f>
        <v xml:space="preserve">Cada vez que se va a realizar un proceso contractual, el profesional de contratación, mediante las reglas de participación el FNA, fija los requisitos jurídicos, técnicos, financieros y económicos que los oferentes deberán cumplir para que su oferta pueda ser habilitada y seleccionada. Para que se de continuidad al proceso, tales requisitos y condiciones deben ser objetivos y en consecuencia las reglas claras, completas, objetivas, adecuadas y proporcionales a la naturaleza y objeto del contrato a celebrar. Los registros se encuentran en la plataforma SECOP II. </v>
      </c>
      <c r="Y477" s="667"/>
      <c r="Z477" s="668"/>
      <c r="AA477" s="170"/>
      <c r="AB477" s="259"/>
      <c r="AC477" s="161"/>
      <c r="AD477" s="177" t="s">
        <v>616</v>
      </c>
      <c r="AE477" s="666" t="str">
        <f>'MRC CONTRATACIÓN - COVID19'!$N62</f>
        <v>En todas las actuaciones y procedimientos contractuales que adelante el Fondo Nacional del Ahorro FNA, serán de obligatoria aplicación y cumplimiento los
principios de transparencia, responsabilidad, igualdad, moralidad, eficacia, celeridad, economía, libre concurrencia, imparcialidad, objetividad, publicidad y los demás señalados en los artículos 209 y 267 de la Constitución Política, las disposiciones civiles y comerciales y lo establecido en el Manual de Contratación vigente del FNA.
Los registros, trazabilidad y actuaciones de encuentran publicadas en la plataforma SECOP II.</v>
      </c>
      <c r="AF477" s="667"/>
      <c r="AG477" s="668"/>
      <c r="AH477" s="170"/>
      <c r="AI477" s="259"/>
      <c r="AJ477" s="161"/>
      <c r="AK477" s="177" t="s">
        <v>617</v>
      </c>
      <c r="AL477" s="666" t="str">
        <f>'MRC CONTRATACIÓN - COVID19'!$N63</f>
        <v xml:space="preserve">Las condiciones bajo las cuales se ejercerán las funciones de supervisión e interventoría se encuentran establecidas en el manual de supervisión e interventoría vigente, en el cual se describe las actividades, obligaciones, deberes, así como su responsabilidad respecto del seguimiento en la ejecución del contrato y de conformidad con el clausulado obligacional establecido en el mismo. Se realiza divulgación a los supervisores de sus responsabilidades, capacitaciones de contratación y Manual de contratación FNA. Se dejan registros de asistencia. En caso de inasistencia, se convoca para una nueva jornada. </v>
      </c>
      <c r="AM477" s="667"/>
      <c r="AN477" s="668"/>
      <c r="AO477" s="170"/>
      <c r="AP477" s="259"/>
    </row>
    <row r="478" spans="1:42" ht="24" customHeight="1" outlineLevel="1" thickBot="1" x14ac:dyDescent="0.25">
      <c r="A478" s="161"/>
      <c r="B478" s="178" t="s">
        <v>618</v>
      </c>
      <c r="C478" s="666" t="s">
        <v>627</v>
      </c>
      <c r="D478" s="667"/>
      <c r="E478" s="668"/>
      <c r="F478" s="170"/>
      <c r="G478" s="259"/>
      <c r="H478" s="161"/>
      <c r="I478" s="178" t="s">
        <v>618</v>
      </c>
      <c r="J478" s="666" t="s">
        <v>627</v>
      </c>
      <c r="K478" s="667"/>
      <c r="L478" s="668"/>
      <c r="M478" s="170"/>
      <c r="N478" s="259"/>
      <c r="O478" s="161"/>
      <c r="P478" s="178" t="s">
        <v>618</v>
      </c>
      <c r="Q478" s="666" t="s">
        <v>627</v>
      </c>
      <c r="R478" s="667"/>
      <c r="S478" s="668"/>
      <c r="T478" s="170"/>
      <c r="U478" s="259"/>
      <c r="V478" s="161"/>
      <c r="W478" s="178" t="s">
        <v>618</v>
      </c>
      <c r="X478" s="666" t="s">
        <v>627</v>
      </c>
      <c r="Y478" s="667"/>
      <c r="Z478" s="668"/>
      <c r="AA478" s="170"/>
      <c r="AB478" s="259"/>
      <c r="AC478" s="161"/>
      <c r="AD478" s="178" t="s">
        <v>618</v>
      </c>
      <c r="AE478" s="666" t="s">
        <v>627</v>
      </c>
      <c r="AF478" s="667"/>
      <c r="AG478" s="668"/>
      <c r="AH478" s="170"/>
      <c r="AI478" s="259"/>
      <c r="AJ478" s="161"/>
      <c r="AK478" s="178" t="s">
        <v>618</v>
      </c>
      <c r="AL478" s="666" t="s">
        <v>627</v>
      </c>
      <c r="AM478" s="667"/>
      <c r="AN478" s="668"/>
      <c r="AO478" s="170"/>
      <c r="AP478" s="259"/>
    </row>
    <row r="479" spans="1:42" ht="27.75" customHeight="1" outlineLevel="1" thickBot="1" x14ac:dyDescent="0.25">
      <c r="A479" s="161"/>
      <c r="B479" s="178" t="s">
        <v>628</v>
      </c>
      <c r="C479" s="666" t="s">
        <v>614</v>
      </c>
      <c r="D479" s="667"/>
      <c r="E479" s="668"/>
      <c r="F479" s="170"/>
      <c r="G479" s="259"/>
      <c r="H479" s="161"/>
      <c r="I479" s="178" t="s">
        <v>628</v>
      </c>
      <c r="J479" s="666" t="s">
        <v>614</v>
      </c>
      <c r="K479" s="667"/>
      <c r="L479" s="668"/>
      <c r="M479" s="170"/>
      <c r="N479" s="259"/>
      <c r="O479" s="161"/>
      <c r="P479" s="178" t="s">
        <v>628</v>
      </c>
      <c r="Q479" s="666" t="s">
        <v>637</v>
      </c>
      <c r="R479" s="667"/>
      <c r="S479" s="668"/>
      <c r="T479" s="170"/>
      <c r="U479" s="259"/>
      <c r="V479" s="161"/>
      <c r="W479" s="178" t="s">
        <v>628</v>
      </c>
      <c r="X479" s="666" t="s">
        <v>614</v>
      </c>
      <c r="Y479" s="667"/>
      <c r="Z479" s="668"/>
      <c r="AA479" s="170"/>
      <c r="AB479" s="259"/>
      <c r="AC479" s="161"/>
      <c r="AD479" s="178" t="s">
        <v>628</v>
      </c>
      <c r="AE479" s="666" t="s">
        <v>637</v>
      </c>
      <c r="AF479" s="667"/>
      <c r="AG479" s="668"/>
      <c r="AH479" s="170"/>
      <c r="AI479" s="259"/>
      <c r="AJ479" s="161"/>
      <c r="AK479" s="178" t="s">
        <v>628</v>
      </c>
      <c r="AL479" s="666"/>
      <c r="AM479" s="667"/>
      <c r="AN479" s="668"/>
      <c r="AO479" s="170"/>
      <c r="AP479" s="259"/>
    </row>
    <row r="480" spans="1:42" ht="16.5" outlineLevel="1" thickBot="1" x14ac:dyDescent="0.25">
      <c r="A480" s="161"/>
      <c r="B480" s="179" t="s">
        <v>619</v>
      </c>
      <c r="C480" s="666" t="s">
        <v>602</v>
      </c>
      <c r="D480" s="667"/>
      <c r="E480" s="668"/>
      <c r="F480" s="170"/>
      <c r="G480" s="259"/>
      <c r="H480" s="161"/>
      <c r="I480" s="179" t="s">
        <v>619</v>
      </c>
      <c r="J480" s="666" t="s">
        <v>602</v>
      </c>
      <c r="K480" s="667"/>
      <c r="L480" s="668"/>
      <c r="M480" s="170"/>
      <c r="N480" s="259"/>
      <c r="O480" s="161"/>
      <c r="P480" s="179" t="s">
        <v>619</v>
      </c>
      <c r="Q480" s="666" t="s">
        <v>602</v>
      </c>
      <c r="R480" s="667"/>
      <c r="S480" s="668"/>
      <c r="T480" s="170"/>
      <c r="U480" s="259"/>
      <c r="V480" s="161"/>
      <c r="W480" s="179" t="s">
        <v>619</v>
      </c>
      <c r="X480" s="666" t="s">
        <v>602</v>
      </c>
      <c r="Y480" s="667"/>
      <c r="Z480" s="668"/>
      <c r="AA480" s="170"/>
      <c r="AB480" s="259"/>
      <c r="AC480" s="161"/>
      <c r="AD480" s="179" t="s">
        <v>619</v>
      </c>
      <c r="AE480" s="666" t="s">
        <v>602</v>
      </c>
      <c r="AF480" s="667"/>
      <c r="AG480" s="668"/>
      <c r="AH480" s="170"/>
      <c r="AI480" s="259"/>
      <c r="AJ480" s="161"/>
      <c r="AK480" s="179" t="s">
        <v>619</v>
      </c>
      <c r="AL480" s="666"/>
      <c r="AM480" s="667"/>
      <c r="AN480" s="668"/>
      <c r="AO480" s="170"/>
      <c r="AP480" s="259"/>
    </row>
    <row r="481" spans="1:42" ht="16.5" customHeight="1" outlineLevel="1" thickBot="1" x14ac:dyDescent="0.25">
      <c r="A481" s="161"/>
      <c r="B481" s="162"/>
      <c r="C481" s="162"/>
      <c r="D481" s="162"/>
      <c r="E481" s="163"/>
      <c r="F481" s="170"/>
      <c r="G481" s="259"/>
      <c r="H481" s="161"/>
      <c r="I481" s="162"/>
      <c r="J481" s="162"/>
      <c r="K481" s="162"/>
      <c r="L481" s="163"/>
      <c r="M481" s="170"/>
      <c r="N481" s="259"/>
      <c r="O481" s="161"/>
      <c r="P481" s="162"/>
      <c r="Q481" s="162"/>
      <c r="R481" s="162"/>
      <c r="S481" s="163"/>
      <c r="T481" s="170"/>
      <c r="U481" s="259"/>
      <c r="V481" s="161"/>
      <c r="W481" s="162"/>
      <c r="X481" s="162"/>
      <c r="Y481" s="162"/>
      <c r="Z481" s="163"/>
      <c r="AA481" s="170"/>
      <c r="AB481" s="259"/>
      <c r="AC481" s="161"/>
      <c r="AD481" s="162"/>
      <c r="AE481" s="162"/>
      <c r="AF481" s="162"/>
      <c r="AG481" s="163"/>
      <c r="AH481" s="170"/>
      <c r="AI481" s="259"/>
      <c r="AJ481" s="161"/>
      <c r="AK481" s="162"/>
      <c r="AL481" s="162"/>
      <c r="AM481" s="162"/>
      <c r="AN481" s="163"/>
      <c r="AO481" s="170"/>
      <c r="AP481" s="259"/>
    </row>
    <row r="482" spans="1:42" ht="16.5" outlineLevel="1" thickBot="1" x14ac:dyDescent="0.25">
      <c r="A482" s="161"/>
      <c r="B482" s="652" t="s">
        <v>468</v>
      </c>
      <c r="C482" s="653"/>
      <c r="D482" s="653"/>
      <c r="E482" s="654"/>
      <c r="F482" s="170"/>
      <c r="G482" s="259"/>
      <c r="H482" s="161"/>
      <c r="I482" s="652" t="s">
        <v>468</v>
      </c>
      <c r="J482" s="653"/>
      <c r="K482" s="653"/>
      <c r="L482" s="654"/>
      <c r="M482" s="170"/>
      <c r="N482" s="259"/>
      <c r="O482" s="161"/>
      <c r="P482" s="652" t="s">
        <v>468</v>
      </c>
      <c r="Q482" s="653"/>
      <c r="R482" s="653"/>
      <c r="S482" s="654"/>
      <c r="T482" s="170"/>
      <c r="U482" s="259"/>
      <c r="V482" s="161"/>
      <c r="W482" s="652" t="s">
        <v>468</v>
      </c>
      <c r="X482" s="653"/>
      <c r="Y482" s="653"/>
      <c r="Z482" s="654"/>
      <c r="AA482" s="170"/>
      <c r="AB482" s="259"/>
      <c r="AC482" s="161"/>
      <c r="AD482" s="652" t="s">
        <v>468</v>
      </c>
      <c r="AE482" s="653"/>
      <c r="AF482" s="653"/>
      <c r="AG482" s="654"/>
      <c r="AH482" s="170"/>
      <c r="AI482" s="259"/>
      <c r="AJ482" s="161"/>
      <c r="AK482" s="652" t="s">
        <v>468</v>
      </c>
      <c r="AL482" s="653"/>
      <c r="AM482" s="653"/>
      <c r="AN482" s="654"/>
      <c r="AO482" s="170"/>
      <c r="AP482" s="259"/>
    </row>
    <row r="483" spans="1:42" ht="38.25" customHeight="1" outlineLevel="1" thickBot="1" x14ac:dyDescent="0.25">
      <c r="A483" s="161"/>
      <c r="B483" s="669" t="s">
        <v>449</v>
      </c>
      <c r="C483" s="670"/>
      <c r="D483" s="263" t="s">
        <v>450</v>
      </c>
      <c r="E483" s="180" t="s">
        <v>467</v>
      </c>
      <c r="F483" s="172"/>
      <c r="G483" s="259"/>
      <c r="H483" s="161"/>
      <c r="I483" s="669" t="s">
        <v>449</v>
      </c>
      <c r="J483" s="670"/>
      <c r="K483" s="263" t="s">
        <v>450</v>
      </c>
      <c r="L483" s="180" t="s">
        <v>467</v>
      </c>
      <c r="M483" s="172"/>
      <c r="N483" s="259"/>
      <c r="O483" s="161"/>
      <c r="P483" s="669" t="s">
        <v>449</v>
      </c>
      <c r="Q483" s="670"/>
      <c r="R483" s="263" t="s">
        <v>450</v>
      </c>
      <c r="S483" s="180" t="s">
        <v>467</v>
      </c>
      <c r="T483" s="172"/>
      <c r="U483" s="259"/>
      <c r="V483" s="161"/>
      <c r="W483" s="669" t="s">
        <v>449</v>
      </c>
      <c r="X483" s="670"/>
      <c r="Y483" s="263" t="s">
        <v>450</v>
      </c>
      <c r="Z483" s="180" t="s">
        <v>467</v>
      </c>
      <c r="AA483" s="172"/>
      <c r="AB483" s="259"/>
      <c r="AC483" s="161"/>
      <c r="AD483" s="669" t="s">
        <v>449</v>
      </c>
      <c r="AE483" s="670"/>
      <c r="AF483" s="263" t="s">
        <v>450</v>
      </c>
      <c r="AG483" s="180" t="s">
        <v>467</v>
      </c>
      <c r="AH483" s="172"/>
      <c r="AI483" s="259"/>
      <c r="AJ483" s="161"/>
      <c r="AK483" s="669" t="s">
        <v>449</v>
      </c>
      <c r="AL483" s="670"/>
      <c r="AM483" s="263" t="s">
        <v>450</v>
      </c>
      <c r="AN483" s="180" t="s">
        <v>467</v>
      </c>
      <c r="AO483" s="172"/>
      <c r="AP483" s="259"/>
    </row>
    <row r="484" spans="1:42" ht="26.25" customHeight="1" outlineLevel="1" x14ac:dyDescent="0.2">
      <c r="A484" s="161"/>
      <c r="B484" s="635" t="s">
        <v>481</v>
      </c>
      <c r="C484" s="638" t="s">
        <v>480</v>
      </c>
      <c r="D484" s="150" t="s">
        <v>451</v>
      </c>
      <c r="E484" s="138" t="s">
        <v>509</v>
      </c>
      <c r="F484" s="172">
        <f>IF(E484="X",15,0)</f>
        <v>15</v>
      </c>
      <c r="G484" s="259"/>
      <c r="H484" s="161"/>
      <c r="I484" s="635" t="s">
        <v>481</v>
      </c>
      <c r="J484" s="638" t="s">
        <v>480</v>
      </c>
      <c r="K484" s="150" t="s">
        <v>451</v>
      </c>
      <c r="L484" s="138" t="s">
        <v>509</v>
      </c>
      <c r="M484" s="172">
        <f>IF(L484="X",15,0)</f>
        <v>15</v>
      </c>
      <c r="N484" s="259"/>
      <c r="O484" s="161"/>
      <c r="P484" s="635" t="s">
        <v>481</v>
      </c>
      <c r="Q484" s="638" t="s">
        <v>480</v>
      </c>
      <c r="R484" s="150" t="s">
        <v>451</v>
      </c>
      <c r="S484" s="138" t="s">
        <v>509</v>
      </c>
      <c r="T484" s="172">
        <f>IF(S484="X",15,0)</f>
        <v>15</v>
      </c>
      <c r="U484" s="259"/>
      <c r="V484" s="161"/>
      <c r="W484" s="635" t="s">
        <v>481</v>
      </c>
      <c r="X484" s="638" t="s">
        <v>480</v>
      </c>
      <c r="Y484" s="150" t="s">
        <v>451</v>
      </c>
      <c r="Z484" s="138" t="s">
        <v>509</v>
      </c>
      <c r="AA484" s="172">
        <f>IF(Z484="X",15,0)</f>
        <v>15</v>
      </c>
      <c r="AB484" s="259"/>
      <c r="AC484" s="161"/>
      <c r="AD484" s="635" t="s">
        <v>481</v>
      </c>
      <c r="AE484" s="638" t="s">
        <v>480</v>
      </c>
      <c r="AF484" s="150" t="s">
        <v>451</v>
      </c>
      <c r="AG484" s="138" t="s">
        <v>509</v>
      </c>
      <c r="AH484" s="172">
        <f>IF(AG484="X",15,0)</f>
        <v>15</v>
      </c>
      <c r="AI484" s="259"/>
      <c r="AJ484" s="161"/>
      <c r="AK484" s="635" t="s">
        <v>481</v>
      </c>
      <c r="AL484" s="638" t="s">
        <v>480</v>
      </c>
      <c r="AM484" s="150" t="s">
        <v>451</v>
      </c>
      <c r="AN484" s="138" t="s">
        <v>509</v>
      </c>
      <c r="AO484" s="172">
        <f>IF(AN484="X",15,0)</f>
        <v>15</v>
      </c>
      <c r="AP484" s="259"/>
    </row>
    <row r="485" spans="1:42" ht="27" customHeight="1" outlineLevel="1" thickBot="1" x14ac:dyDescent="0.25">
      <c r="A485" s="161"/>
      <c r="B485" s="636"/>
      <c r="C485" s="639"/>
      <c r="D485" s="151" t="s">
        <v>452</v>
      </c>
      <c r="E485" s="139"/>
      <c r="F485" s="172"/>
      <c r="G485" s="259"/>
      <c r="H485" s="161"/>
      <c r="I485" s="636"/>
      <c r="J485" s="639"/>
      <c r="K485" s="151" t="s">
        <v>452</v>
      </c>
      <c r="L485" s="139"/>
      <c r="M485" s="172"/>
      <c r="N485" s="259"/>
      <c r="O485" s="161"/>
      <c r="P485" s="636"/>
      <c r="Q485" s="639"/>
      <c r="R485" s="151" t="s">
        <v>452</v>
      </c>
      <c r="S485" s="139"/>
      <c r="T485" s="172"/>
      <c r="U485" s="259"/>
      <c r="V485" s="161"/>
      <c r="W485" s="636"/>
      <c r="X485" s="639"/>
      <c r="Y485" s="151" t="s">
        <v>452</v>
      </c>
      <c r="Z485" s="139"/>
      <c r="AA485" s="172"/>
      <c r="AB485" s="259"/>
      <c r="AC485" s="161"/>
      <c r="AD485" s="636"/>
      <c r="AE485" s="639"/>
      <c r="AF485" s="151" t="s">
        <v>452</v>
      </c>
      <c r="AG485" s="139"/>
      <c r="AH485" s="172"/>
      <c r="AI485" s="259"/>
      <c r="AJ485" s="161"/>
      <c r="AK485" s="636"/>
      <c r="AL485" s="639"/>
      <c r="AM485" s="151" t="s">
        <v>452</v>
      </c>
      <c r="AN485" s="139"/>
      <c r="AO485" s="172"/>
      <c r="AP485" s="259"/>
    </row>
    <row r="486" spans="1:42" ht="27" customHeight="1" outlineLevel="1" x14ac:dyDescent="0.2">
      <c r="A486" s="161"/>
      <c r="B486" s="636"/>
      <c r="C486" s="640" t="s">
        <v>487</v>
      </c>
      <c r="D486" s="150" t="s">
        <v>453</v>
      </c>
      <c r="E486" s="138" t="s">
        <v>509</v>
      </c>
      <c r="F486" s="172">
        <f>IF(E486="X",15,0)</f>
        <v>15</v>
      </c>
      <c r="G486" s="259"/>
      <c r="H486" s="161"/>
      <c r="I486" s="636"/>
      <c r="J486" s="640" t="s">
        <v>487</v>
      </c>
      <c r="K486" s="150" t="s">
        <v>453</v>
      </c>
      <c r="L486" s="138" t="s">
        <v>509</v>
      </c>
      <c r="M486" s="172">
        <f>IF(L486="X",15,0)</f>
        <v>15</v>
      </c>
      <c r="N486" s="259"/>
      <c r="O486" s="161"/>
      <c r="P486" s="636"/>
      <c r="Q486" s="640" t="s">
        <v>487</v>
      </c>
      <c r="R486" s="150" t="s">
        <v>453</v>
      </c>
      <c r="S486" s="138" t="s">
        <v>509</v>
      </c>
      <c r="T486" s="172">
        <f>IF(S486="X",15,0)</f>
        <v>15</v>
      </c>
      <c r="U486" s="259"/>
      <c r="V486" s="161"/>
      <c r="W486" s="636"/>
      <c r="X486" s="640" t="s">
        <v>487</v>
      </c>
      <c r="Y486" s="150" t="s">
        <v>453</v>
      </c>
      <c r="Z486" s="138" t="s">
        <v>509</v>
      </c>
      <c r="AA486" s="172">
        <f>IF(Z486="X",15,0)</f>
        <v>15</v>
      </c>
      <c r="AB486" s="259"/>
      <c r="AC486" s="161"/>
      <c r="AD486" s="636"/>
      <c r="AE486" s="640" t="s">
        <v>487</v>
      </c>
      <c r="AF486" s="150" t="s">
        <v>453</v>
      </c>
      <c r="AG486" s="138" t="s">
        <v>509</v>
      </c>
      <c r="AH486" s="172">
        <f>IF(AG486="X",15,0)</f>
        <v>15</v>
      </c>
      <c r="AI486" s="259"/>
      <c r="AJ486" s="161"/>
      <c r="AK486" s="636"/>
      <c r="AL486" s="640" t="s">
        <v>487</v>
      </c>
      <c r="AM486" s="150" t="s">
        <v>453</v>
      </c>
      <c r="AN486" s="138" t="s">
        <v>509</v>
      </c>
      <c r="AO486" s="172">
        <f>IF(AN486="X",15,0)</f>
        <v>15</v>
      </c>
      <c r="AP486" s="259"/>
    </row>
    <row r="487" spans="1:42" ht="38.25" customHeight="1" outlineLevel="1" thickBot="1" x14ac:dyDescent="0.25">
      <c r="A487" s="161"/>
      <c r="B487" s="637"/>
      <c r="C487" s="641"/>
      <c r="D487" s="151" t="s">
        <v>454</v>
      </c>
      <c r="E487" s="139"/>
      <c r="F487" s="172"/>
      <c r="G487" s="259"/>
      <c r="H487" s="161"/>
      <c r="I487" s="637"/>
      <c r="J487" s="641"/>
      <c r="K487" s="151" t="s">
        <v>454</v>
      </c>
      <c r="L487" s="139"/>
      <c r="M487" s="172"/>
      <c r="N487" s="259"/>
      <c r="O487" s="161"/>
      <c r="P487" s="637"/>
      <c r="Q487" s="641"/>
      <c r="R487" s="151" t="s">
        <v>454</v>
      </c>
      <c r="S487" s="139"/>
      <c r="T487" s="172"/>
      <c r="U487" s="259"/>
      <c r="V487" s="161"/>
      <c r="W487" s="637"/>
      <c r="X487" s="641"/>
      <c r="Y487" s="151" t="s">
        <v>454</v>
      </c>
      <c r="Z487" s="139"/>
      <c r="AA487" s="172"/>
      <c r="AB487" s="259"/>
      <c r="AC487" s="161"/>
      <c r="AD487" s="637"/>
      <c r="AE487" s="641"/>
      <c r="AF487" s="151" t="s">
        <v>454</v>
      </c>
      <c r="AG487" s="139"/>
      <c r="AH487" s="172"/>
      <c r="AI487" s="259"/>
      <c r="AJ487" s="161"/>
      <c r="AK487" s="637"/>
      <c r="AL487" s="641"/>
      <c r="AM487" s="151" t="s">
        <v>454</v>
      </c>
      <c r="AN487" s="139"/>
      <c r="AO487" s="172"/>
      <c r="AP487" s="259"/>
    </row>
    <row r="488" spans="1:42" ht="38.25" customHeight="1" outlineLevel="1" x14ac:dyDescent="0.2">
      <c r="A488" s="161"/>
      <c r="B488" s="642" t="s">
        <v>483</v>
      </c>
      <c r="C488" s="644" t="s">
        <v>490</v>
      </c>
      <c r="D488" s="148" t="s">
        <v>455</v>
      </c>
      <c r="E488" s="136" t="s">
        <v>509</v>
      </c>
      <c r="F488" s="172">
        <f>IF(E488="X",15,0)</f>
        <v>15</v>
      </c>
      <c r="G488" s="259"/>
      <c r="H488" s="161"/>
      <c r="I488" s="642" t="s">
        <v>483</v>
      </c>
      <c r="J488" s="644" t="s">
        <v>490</v>
      </c>
      <c r="K488" s="148" t="s">
        <v>455</v>
      </c>
      <c r="L488" s="136" t="s">
        <v>509</v>
      </c>
      <c r="M488" s="172">
        <f>IF(L488="X",15,0)</f>
        <v>15</v>
      </c>
      <c r="N488" s="259"/>
      <c r="O488" s="161"/>
      <c r="P488" s="642" t="s">
        <v>483</v>
      </c>
      <c r="Q488" s="644" t="s">
        <v>490</v>
      </c>
      <c r="R488" s="148" t="s">
        <v>455</v>
      </c>
      <c r="S488" s="136" t="s">
        <v>509</v>
      </c>
      <c r="T488" s="172">
        <f>IF(S488="X",15,0)</f>
        <v>15</v>
      </c>
      <c r="U488" s="259"/>
      <c r="V488" s="161"/>
      <c r="W488" s="642" t="s">
        <v>483</v>
      </c>
      <c r="X488" s="644" t="s">
        <v>490</v>
      </c>
      <c r="Y488" s="148" t="s">
        <v>455</v>
      </c>
      <c r="Z488" s="136" t="s">
        <v>509</v>
      </c>
      <c r="AA488" s="172">
        <f>IF(Z488="X",15,0)</f>
        <v>15</v>
      </c>
      <c r="AB488" s="259"/>
      <c r="AC488" s="161"/>
      <c r="AD488" s="642" t="s">
        <v>483</v>
      </c>
      <c r="AE488" s="644" t="s">
        <v>490</v>
      </c>
      <c r="AF488" s="148" t="s">
        <v>455</v>
      </c>
      <c r="AG488" s="136" t="s">
        <v>509</v>
      </c>
      <c r="AH488" s="172">
        <f>IF(AG488="X",15,0)</f>
        <v>15</v>
      </c>
      <c r="AI488" s="259"/>
      <c r="AJ488" s="161"/>
      <c r="AK488" s="642" t="s">
        <v>483</v>
      </c>
      <c r="AL488" s="644" t="s">
        <v>490</v>
      </c>
      <c r="AM488" s="148" t="s">
        <v>455</v>
      </c>
      <c r="AN488" s="136" t="s">
        <v>509</v>
      </c>
      <c r="AO488" s="172">
        <f>IF(AN488="X",15,0)</f>
        <v>15</v>
      </c>
      <c r="AP488" s="259"/>
    </row>
    <row r="489" spans="1:42" ht="30.75" customHeight="1" outlineLevel="1" thickBot="1" x14ac:dyDescent="0.25">
      <c r="A489" s="161"/>
      <c r="B489" s="643"/>
      <c r="C489" s="645"/>
      <c r="D489" s="149" t="s">
        <v>456</v>
      </c>
      <c r="E489" s="137"/>
      <c r="F489" s="172"/>
      <c r="G489" s="259"/>
      <c r="H489" s="161"/>
      <c r="I489" s="643"/>
      <c r="J489" s="645"/>
      <c r="K489" s="149" t="s">
        <v>456</v>
      </c>
      <c r="L489" s="137"/>
      <c r="M489" s="172"/>
      <c r="N489" s="259"/>
      <c r="O489" s="161"/>
      <c r="P489" s="643"/>
      <c r="Q489" s="645"/>
      <c r="R489" s="149" t="s">
        <v>456</v>
      </c>
      <c r="S489" s="137"/>
      <c r="T489" s="172"/>
      <c r="U489" s="259"/>
      <c r="V489" s="161"/>
      <c r="W489" s="643"/>
      <c r="X489" s="645"/>
      <c r="Y489" s="149" t="s">
        <v>456</v>
      </c>
      <c r="Z489" s="137"/>
      <c r="AA489" s="172"/>
      <c r="AB489" s="259"/>
      <c r="AC489" s="161"/>
      <c r="AD489" s="643"/>
      <c r="AE489" s="645"/>
      <c r="AF489" s="149" t="s">
        <v>456</v>
      </c>
      <c r="AG489" s="137"/>
      <c r="AH489" s="172"/>
      <c r="AI489" s="259"/>
      <c r="AJ489" s="161"/>
      <c r="AK489" s="643"/>
      <c r="AL489" s="645"/>
      <c r="AM489" s="149" t="s">
        <v>456</v>
      </c>
      <c r="AN489" s="137"/>
      <c r="AO489" s="172"/>
      <c r="AP489" s="259"/>
    </row>
    <row r="490" spans="1:42" ht="30.75" customHeight="1" outlineLevel="1" x14ac:dyDescent="0.2">
      <c r="A490" s="161"/>
      <c r="B490" s="646" t="s">
        <v>482</v>
      </c>
      <c r="C490" s="640" t="s">
        <v>491</v>
      </c>
      <c r="D490" s="150" t="s">
        <v>457</v>
      </c>
      <c r="E490" s="138" t="s">
        <v>509</v>
      </c>
      <c r="F490" s="172">
        <f>IF(E490="X",15,0)</f>
        <v>15</v>
      </c>
      <c r="G490" s="259"/>
      <c r="H490" s="161"/>
      <c r="I490" s="646" t="s">
        <v>482</v>
      </c>
      <c r="J490" s="640" t="s">
        <v>491</v>
      </c>
      <c r="K490" s="150" t="s">
        <v>457</v>
      </c>
      <c r="L490" s="138" t="s">
        <v>509</v>
      </c>
      <c r="M490" s="172">
        <f>IF(L490="X",15,0)</f>
        <v>15</v>
      </c>
      <c r="N490" s="259"/>
      <c r="O490" s="161"/>
      <c r="P490" s="646" t="s">
        <v>482</v>
      </c>
      <c r="Q490" s="640" t="s">
        <v>491</v>
      </c>
      <c r="R490" s="150" t="s">
        <v>457</v>
      </c>
      <c r="S490" s="138" t="s">
        <v>509</v>
      </c>
      <c r="T490" s="172">
        <f>IF(S490="X",15,0)</f>
        <v>15</v>
      </c>
      <c r="U490" s="259"/>
      <c r="V490" s="161"/>
      <c r="W490" s="646" t="s">
        <v>482</v>
      </c>
      <c r="X490" s="640" t="s">
        <v>491</v>
      </c>
      <c r="Y490" s="150" t="s">
        <v>457</v>
      </c>
      <c r="Z490" s="138" t="s">
        <v>509</v>
      </c>
      <c r="AA490" s="172">
        <f>IF(Z490="X",15,0)</f>
        <v>15</v>
      </c>
      <c r="AB490" s="259"/>
      <c r="AC490" s="161"/>
      <c r="AD490" s="646" t="s">
        <v>482</v>
      </c>
      <c r="AE490" s="640" t="s">
        <v>491</v>
      </c>
      <c r="AF490" s="150" t="s">
        <v>457</v>
      </c>
      <c r="AG490" s="138" t="s">
        <v>509</v>
      </c>
      <c r="AH490" s="172">
        <f>IF(AG490="X",15,0)</f>
        <v>15</v>
      </c>
      <c r="AI490" s="259"/>
      <c r="AJ490" s="161"/>
      <c r="AK490" s="646" t="s">
        <v>482</v>
      </c>
      <c r="AL490" s="640" t="s">
        <v>491</v>
      </c>
      <c r="AM490" s="150" t="s">
        <v>457</v>
      </c>
      <c r="AN490" s="138" t="s">
        <v>509</v>
      </c>
      <c r="AO490" s="172">
        <f>IF(AN490="X",15,0)</f>
        <v>15</v>
      </c>
      <c r="AP490" s="259"/>
    </row>
    <row r="491" spans="1:42" ht="30.75" customHeight="1" outlineLevel="1" x14ac:dyDescent="0.2">
      <c r="A491" s="161"/>
      <c r="B491" s="647"/>
      <c r="C491" s="649"/>
      <c r="D491" s="152" t="s">
        <v>458</v>
      </c>
      <c r="E491" s="140"/>
      <c r="F491" s="172">
        <f>IF(E491="X",10,0)</f>
        <v>0</v>
      </c>
      <c r="G491" s="259"/>
      <c r="H491" s="161"/>
      <c r="I491" s="647"/>
      <c r="J491" s="649"/>
      <c r="K491" s="152" t="s">
        <v>458</v>
      </c>
      <c r="L491" s="140"/>
      <c r="M491" s="172">
        <f>IF(L491="X",10,0)</f>
        <v>0</v>
      </c>
      <c r="N491" s="259"/>
      <c r="O491" s="161"/>
      <c r="P491" s="647"/>
      <c r="Q491" s="649"/>
      <c r="R491" s="152" t="s">
        <v>458</v>
      </c>
      <c r="S491" s="140"/>
      <c r="T491" s="172">
        <f>IF(S491="X",10,0)</f>
        <v>0</v>
      </c>
      <c r="U491" s="259"/>
      <c r="V491" s="161"/>
      <c r="W491" s="647"/>
      <c r="X491" s="649"/>
      <c r="Y491" s="152" t="s">
        <v>458</v>
      </c>
      <c r="Z491" s="140"/>
      <c r="AA491" s="172">
        <f>IF(Z491="X",10,0)</f>
        <v>0</v>
      </c>
      <c r="AB491" s="259"/>
      <c r="AC491" s="161"/>
      <c r="AD491" s="647"/>
      <c r="AE491" s="649"/>
      <c r="AF491" s="152" t="s">
        <v>458</v>
      </c>
      <c r="AG491" s="140"/>
      <c r="AH491" s="172">
        <f>IF(AG491="X",10,0)</f>
        <v>0</v>
      </c>
      <c r="AI491" s="259"/>
      <c r="AJ491" s="161"/>
      <c r="AK491" s="647"/>
      <c r="AL491" s="649"/>
      <c r="AM491" s="152" t="s">
        <v>458</v>
      </c>
      <c r="AN491" s="140"/>
      <c r="AO491" s="172">
        <f>IF(AN491="X",10,0)</f>
        <v>0</v>
      </c>
      <c r="AP491" s="259"/>
    </row>
    <row r="492" spans="1:42" ht="33" customHeight="1" outlineLevel="1" thickBot="1" x14ac:dyDescent="0.25">
      <c r="A492" s="161"/>
      <c r="B492" s="648"/>
      <c r="C492" s="641"/>
      <c r="D492" s="151" t="s">
        <v>459</v>
      </c>
      <c r="E492" s="139"/>
      <c r="F492" s="172"/>
      <c r="G492" s="259"/>
      <c r="H492" s="161"/>
      <c r="I492" s="648"/>
      <c r="J492" s="641"/>
      <c r="K492" s="151" t="s">
        <v>459</v>
      </c>
      <c r="L492" s="139"/>
      <c r="M492" s="172"/>
      <c r="N492" s="259"/>
      <c r="O492" s="161"/>
      <c r="P492" s="648"/>
      <c r="Q492" s="641"/>
      <c r="R492" s="151" t="s">
        <v>459</v>
      </c>
      <c r="S492" s="139"/>
      <c r="T492" s="172"/>
      <c r="U492" s="259"/>
      <c r="V492" s="161"/>
      <c r="W492" s="648"/>
      <c r="X492" s="641"/>
      <c r="Y492" s="151" t="s">
        <v>459</v>
      </c>
      <c r="Z492" s="139"/>
      <c r="AA492" s="172"/>
      <c r="AB492" s="259"/>
      <c r="AC492" s="161"/>
      <c r="AD492" s="648"/>
      <c r="AE492" s="641"/>
      <c r="AF492" s="151" t="s">
        <v>459</v>
      </c>
      <c r="AG492" s="139"/>
      <c r="AH492" s="172"/>
      <c r="AI492" s="259"/>
      <c r="AJ492" s="161"/>
      <c r="AK492" s="648"/>
      <c r="AL492" s="641"/>
      <c r="AM492" s="151" t="s">
        <v>459</v>
      </c>
      <c r="AN492" s="139"/>
      <c r="AO492" s="172"/>
      <c r="AP492" s="259"/>
    </row>
    <row r="493" spans="1:42" ht="33" customHeight="1" outlineLevel="1" x14ac:dyDescent="0.2">
      <c r="A493" s="161"/>
      <c r="B493" s="642" t="s">
        <v>484</v>
      </c>
      <c r="C493" s="644" t="s">
        <v>492</v>
      </c>
      <c r="D493" s="148" t="s">
        <v>460</v>
      </c>
      <c r="E493" s="136" t="s">
        <v>509</v>
      </c>
      <c r="F493" s="172">
        <f>IF(E493="X",15,0)</f>
        <v>15</v>
      </c>
      <c r="G493" s="259"/>
      <c r="H493" s="161"/>
      <c r="I493" s="642" t="s">
        <v>484</v>
      </c>
      <c r="J493" s="644" t="s">
        <v>492</v>
      </c>
      <c r="K493" s="148" t="s">
        <v>460</v>
      </c>
      <c r="L493" s="136" t="s">
        <v>509</v>
      </c>
      <c r="M493" s="172">
        <f>IF(L493="X",15,0)</f>
        <v>15</v>
      </c>
      <c r="N493" s="259"/>
      <c r="O493" s="161"/>
      <c r="P493" s="642" t="s">
        <v>484</v>
      </c>
      <c r="Q493" s="644" t="s">
        <v>492</v>
      </c>
      <c r="R493" s="148" t="s">
        <v>460</v>
      </c>
      <c r="S493" s="136" t="s">
        <v>509</v>
      </c>
      <c r="T493" s="172">
        <f>IF(S493="X",15,0)</f>
        <v>15</v>
      </c>
      <c r="U493" s="259"/>
      <c r="V493" s="161"/>
      <c r="W493" s="642" t="s">
        <v>484</v>
      </c>
      <c r="X493" s="644" t="s">
        <v>492</v>
      </c>
      <c r="Y493" s="148" t="s">
        <v>460</v>
      </c>
      <c r="Z493" s="136" t="s">
        <v>509</v>
      </c>
      <c r="AA493" s="172">
        <f>IF(Z493="X",15,0)</f>
        <v>15</v>
      </c>
      <c r="AB493" s="259"/>
      <c r="AC493" s="161"/>
      <c r="AD493" s="642" t="s">
        <v>484</v>
      </c>
      <c r="AE493" s="644" t="s">
        <v>492</v>
      </c>
      <c r="AF493" s="148" t="s">
        <v>460</v>
      </c>
      <c r="AG493" s="136" t="s">
        <v>509</v>
      </c>
      <c r="AH493" s="172">
        <f>IF(AG493="X",15,0)</f>
        <v>15</v>
      </c>
      <c r="AI493" s="259"/>
      <c r="AJ493" s="161"/>
      <c r="AK493" s="642" t="s">
        <v>484</v>
      </c>
      <c r="AL493" s="644" t="s">
        <v>492</v>
      </c>
      <c r="AM493" s="148" t="s">
        <v>460</v>
      </c>
      <c r="AN493" s="136" t="s">
        <v>509</v>
      </c>
      <c r="AO493" s="172">
        <f>IF(AN493="X",15,0)</f>
        <v>15</v>
      </c>
      <c r="AP493" s="259"/>
    </row>
    <row r="494" spans="1:42" ht="45" customHeight="1" outlineLevel="1" thickBot="1" x14ac:dyDescent="0.25">
      <c r="A494" s="161"/>
      <c r="B494" s="643"/>
      <c r="C494" s="645"/>
      <c r="D494" s="149" t="s">
        <v>461</v>
      </c>
      <c r="E494" s="137"/>
      <c r="F494" s="172"/>
      <c r="G494" s="259"/>
      <c r="H494" s="161"/>
      <c r="I494" s="643"/>
      <c r="J494" s="645"/>
      <c r="K494" s="149" t="s">
        <v>461</v>
      </c>
      <c r="L494" s="137"/>
      <c r="M494" s="172"/>
      <c r="N494" s="259"/>
      <c r="O494" s="161"/>
      <c r="P494" s="643"/>
      <c r="Q494" s="645"/>
      <c r="R494" s="149" t="s">
        <v>461</v>
      </c>
      <c r="S494" s="137"/>
      <c r="T494" s="172"/>
      <c r="U494" s="259"/>
      <c r="V494" s="161"/>
      <c r="W494" s="643"/>
      <c r="X494" s="645"/>
      <c r="Y494" s="149" t="s">
        <v>461</v>
      </c>
      <c r="Z494" s="137"/>
      <c r="AA494" s="172"/>
      <c r="AB494" s="259"/>
      <c r="AC494" s="161"/>
      <c r="AD494" s="643"/>
      <c r="AE494" s="645"/>
      <c r="AF494" s="149" t="s">
        <v>461</v>
      </c>
      <c r="AG494" s="137"/>
      <c r="AH494" s="172"/>
      <c r="AI494" s="259"/>
      <c r="AJ494" s="161"/>
      <c r="AK494" s="643"/>
      <c r="AL494" s="645"/>
      <c r="AM494" s="149" t="s">
        <v>461</v>
      </c>
      <c r="AN494" s="137"/>
      <c r="AO494" s="172"/>
      <c r="AP494" s="259"/>
    </row>
    <row r="495" spans="1:42" ht="35.25" customHeight="1" outlineLevel="1" x14ac:dyDescent="0.2">
      <c r="A495" s="161"/>
      <c r="B495" s="646" t="s">
        <v>485</v>
      </c>
      <c r="C495" s="640" t="s">
        <v>488</v>
      </c>
      <c r="D495" s="153" t="s">
        <v>462</v>
      </c>
      <c r="E495" s="138" t="s">
        <v>509</v>
      </c>
      <c r="F495" s="172">
        <f>IF(E495="X",15,0)</f>
        <v>15</v>
      </c>
      <c r="G495" s="259"/>
      <c r="H495" s="161"/>
      <c r="I495" s="646" t="s">
        <v>485</v>
      </c>
      <c r="J495" s="640" t="s">
        <v>488</v>
      </c>
      <c r="K495" s="153" t="s">
        <v>462</v>
      </c>
      <c r="L495" s="138" t="s">
        <v>509</v>
      </c>
      <c r="M495" s="172">
        <f>IF(L495="X",15,0)</f>
        <v>15</v>
      </c>
      <c r="N495" s="259"/>
      <c r="O495" s="161"/>
      <c r="P495" s="646" t="s">
        <v>485</v>
      </c>
      <c r="Q495" s="640" t="s">
        <v>488</v>
      </c>
      <c r="R495" s="153" t="s">
        <v>462</v>
      </c>
      <c r="S495" s="138" t="s">
        <v>509</v>
      </c>
      <c r="T495" s="172">
        <f>IF(S495="X",15,0)</f>
        <v>15</v>
      </c>
      <c r="U495" s="259"/>
      <c r="V495" s="161"/>
      <c r="W495" s="646" t="s">
        <v>485</v>
      </c>
      <c r="X495" s="640" t="s">
        <v>488</v>
      </c>
      <c r="Y495" s="153" t="s">
        <v>462</v>
      </c>
      <c r="Z495" s="138" t="s">
        <v>509</v>
      </c>
      <c r="AA495" s="172">
        <f>IF(Z495="X",15,0)</f>
        <v>15</v>
      </c>
      <c r="AB495" s="259"/>
      <c r="AC495" s="161"/>
      <c r="AD495" s="646" t="s">
        <v>485</v>
      </c>
      <c r="AE495" s="640" t="s">
        <v>488</v>
      </c>
      <c r="AF495" s="153" t="s">
        <v>462</v>
      </c>
      <c r="AG495" s="138" t="s">
        <v>509</v>
      </c>
      <c r="AH495" s="172">
        <f>IF(AG495="X",15,0)</f>
        <v>15</v>
      </c>
      <c r="AI495" s="259"/>
      <c r="AJ495" s="161"/>
      <c r="AK495" s="646" t="s">
        <v>485</v>
      </c>
      <c r="AL495" s="640" t="s">
        <v>488</v>
      </c>
      <c r="AM495" s="153" t="s">
        <v>462</v>
      </c>
      <c r="AN495" s="138" t="s">
        <v>509</v>
      </c>
      <c r="AO495" s="172">
        <f>IF(AN495="X",15,0)</f>
        <v>15</v>
      </c>
      <c r="AP495" s="259"/>
    </row>
    <row r="496" spans="1:42" ht="24" customHeight="1" outlineLevel="1" thickBot="1" x14ac:dyDescent="0.25">
      <c r="A496" s="161"/>
      <c r="B496" s="648"/>
      <c r="C496" s="641"/>
      <c r="D496" s="154" t="s">
        <v>463</v>
      </c>
      <c r="E496" s="139"/>
      <c r="F496" s="172"/>
      <c r="G496" s="259"/>
      <c r="H496" s="161"/>
      <c r="I496" s="648"/>
      <c r="J496" s="641"/>
      <c r="K496" s="154" t="s">
        <v>463</v>
      </c>
      <c r="L496" s="139"/>
      <c r="M496" s="172"/>
      <c r="N496" s="259"/>
      <c r="O496" s="161"/>
      <c r="P496" s="648"/>
      <c r="Q496" s="641"/>
      <c r="R496" s="154" t="s">
        <v>463</v>
      </c>
      <c r="S496" s="139"/>
      <c r="T496" s="172"/>
      <c r="U496" s="259"/>
      <c r="V496" s="161"/>
      <c r="W496" s="648"/>
      <c r="X496" s="641"/>
      <c r="Y496" s="154" t="s">
        <v>463</v>
      </c>
      <c r="Z496" s="139"/>
      <c r="AA496" s="172"/>
      <c r="AB496" s="259"/>
      <c r="AC496" s="161"/>
      <c r="AD496" s="648"/>
      <c r="AE496" s="641"/>
      <c r="AF496" s="154" t="s">
        <v>463</v>
      </c>
      <c r="AG496" s="139"/>
      <c r="AH496" s="172"/>
      <c r="AI496" s="259"/>
      <c r="AJ496" s="161"/>
      <c r="AK496" s="648"/>
      <c r="AL496" s="641"/>
      <c r="AM496" s="154" t="s">
        <v>463</v>
      </c>
      <c r="AN496" s="139"/>
      <c r="AO496" s="172"/>
      <c r="AP496" s="259"/>
    </row>
    <row r="497" spans="1:42" ht="24" customHeight="1" outlineLevel="1" x14ac:dyDescent="0.2">
      <c r="A497" s="161"/>
      <c r="B497" s="642" t="s">
        <v>486</v>
      </c>
      <c r="C497" s="644" t="s">
        <v>489</v>
      </c>
      <c r="D497" s="148" t="s">
        <v>464</v>
      </c>
      <c r="E497" s="136" t="s">
        <v>509</v>
      </c>
      <c r="F497" s="172">
        <f>IF(E497="X",10,0)</f>
        <v>10</v>
      </c>
      <c r="G497" s="259"/>
      <c r="H497" s="161"/>
      <c r="I497" s="642" t="s">
        <v>486</v>
      </c>
      <c r="J497" s="644" t="s">
        <v>489</v>
      </c>
      <c r="K497" s="148" t="s">
        <v>464</v>
      </c>
      <c r="L497" s="136" t="s">
        <v>509</v>
      </c>
      <c r="M497" s="172">
        <f>IF(L497="X",10,0)</f>
        <v>10</v>
      </c>
      <c r="N497" s="259"/>
      <c r="O497" s="161"/>
      <c r="P497" s="642" t="s">
        <v>486</v>
      </c>
      <c r="Q497" s="644" t="s">
        <v>489</v>
      </c>
      <c r="R497" s="148" t="s">
        <v>464</v>
      </c>
      <c r="S497" s="136" t="s">
        <v>509</v>
      </c>
      <c r="T497" s="172">
        <f>IF(S497="X",10,0)</f>
        <v>10</v>
      </c>
      <c r="U497" s="259"/>
      <c r="V497" s="161"/>
      <c r="W497" s="642" t="s">
        <v>486</v>
      </c>
      <c r="X497" s="644" t="s">
        <v>489</v>
      </c>
      <c r="Y497" s="148" t="s">
        <v>464</v>
      </c>
      <c r="Z497" s="136" t="s">
        <v>509</v>
      </c>
      <c r="AA497" s="172">
        <f>IF(Z497="X",10,0)</f>
        <v>10</v>
      </c>
      <c r="AB497" s="259"/>
      <c r="AC497" s="161"/>
      <c r="AD497" s="642" t="s">
        <v>486</v>
      </c>
      <c r="AE497" s="644" t="s">
        <v>489</v>
      </c>
      <c r="AF497" s="148" t="s">
        <v>464</v>
      </c>
      <c r="AG497" s="136" t="s">
        <v>509</v>
      </c>
      <c r="AH497" s="172">
        <f>IF(AG497="X",10,0)</f>
        <v>10</v>
      </c>
      <c r="AI497" s="259"/>
      <c r="AJ497" s="161"/>
      <c r="AK497" s="642" t="s">
        <v>486</v>
      </c>
      <c r="AL497" s="644" t="s">
        <v>489</v>
      </c>
      <c r="AM497" s="148" t="s">
        <v>464</v>
      </c>
      <c r="AN497" s="136" t="s">
        <v>509</v>
      </c>
      <c r="AO497" s="172">
        <f>IF(AN497="X",10,0)</f>
        <v>10</v>
      </c>
      <c r="AP497" s="259"/>
    </row>
    <row r="498" spans="1:42" ht="24" customHeight="1" outlineLevel="1" x14ac:dyDescent="0.2">
      <c r="A498" s="161"/>
      <c r="B498" s="655"/>
      <c r="C498" s="656"/>
      <c r="D498" s="155" t="s">
        <v>465</v>
      </c>
      <c r="E498" s="143"/>
      <c r="F498" s="172">
        <f>IF(E498="X",5,0)</f>
        <v>0</v>
      </c>
      <c r="G498" s="259"/>
      <c r="H498" s="161"/>
      <c r="I498" s="655"/>
      <c r="J498" s="656"/>
      <c r="K498" s="155" t="s">
        <v>465</v>
      </c>
      <c r="L498" s="143"/>
      <c r="M498" s="172">
        <f>IF(L498="X",5,0)</f>
        <v>0</v>
      </c>
      <c r="N498" s="259"/>
      <c r="O498" s="161"/>
      <c r="P498" s="655"/>
      <c r="Q498" s="656"/>
      <c r="R498" s="155" t="s">
        <v>465</v>
      </c>
      <c r="S498" s="143"/>
      <c r="T498" s="172">
        <f>IF(S498="X",5,0)</f>
        <v>0</v>
      </c>
      <c r="U498" s="259"/>
      <c r="V498" s="161"/>
      <c r="W498" s="655"/>
      <c r="X498" s="656"/>
      <c r="Y498" s="155" t="s">
        <v>465</v>
      </c>
      <c r="Z498" s="143"/>
      <c r="AA498" s="172">
        <f>IF(Z498="X",5,0)</f>
        <v>0</v>
      </c>
      <c r="AB498" s="259"/>
      <c r="AC498" s="161"/>
      <c r="AD498" s="655"/>
      <c r="AE498" s="656"/>
      <c r="AF498" s="155" t="s">
        <v>465</v>
      </c>
      <c r="AG498" s="143"/>
      <c r="AH498" s="172">
        <f>IF(AG498="X",5,0)</f>
        <v>0</v>
      </c>
      <c r="AI498" s="259"/>
      <c r="AJ498" s="161"/>
      <c r="AK498" s="655"/>
      <c r="AL498" s="656"/>
      <c r="AM498" s="155" t="s">
        <v>465</v>
      </c>
      <c r="AN498" s="143"/>
      <c r="AO498" s="172">
        <f>IF(AN498="X",5,0)</f>
        <v>0</v>
      </c>
      <c r="AP498" s="259"/>
    </row>
    <row r="499" spans="1:42" ht="15.75" customHeight="1" outlineLevel="1" thickBot="1" x14ac:dyDescent="0.25">
      <c r="A499" s="161"/>
      <c r="B499" s="643"/>
      <c r="C499" s="645"/>
      <c r="D499" s="149" t="s">
        <v>466</v>
      </c>
      <c r="E499" s="137"/>
      <c r="F499" s="172"/>
      <c r="G499" s="259"/>
      <c r="H499" s="161"/>
      <c r="I499" s="643"/>
      <c r="J499" s="645"/>
      <c r="K499" s="149" t="s">
        <v>466</v>
      </c>
      <c r="L499" s="137"/>
      <c r="M499" s="172"/>
      <c r="N499" s="259"/>
      <c r="O499" s="161"/>
      <c r="P499" s="643"/>
      <c r="Q499" s="645"/>
      <c r="R499" s="149" t="s">
        <v>466</v>
      </c>
      <c r="S499" s="137"/>
      <c r="T499" s="172"/>
      <c r="U499" s="259"/>
      <c r="V499" s="161"/>
      <c r="W499" s="643"/>
      <c r="X499" s="645"/>
      <c r="Y499" s="149" t="s">
        <v>466</v>
      </c>
      <c r="Z499" s="137"/>
      <c r="AA499" s="172"/>
      <c r="AB499" s="259"/>
      <c r="AC499" s="161"/>
      <c r="AD499" s="643"/>
      <c r="AE499" s="645"/>
      <c r="AF499" s="149" t="s">
        <v>466</v>
      </c>
      <c r="AG499" s="137"/>
      <c r="AH499" s="172"/>
      <c r="AI499" s="259"/>
      <c r="AJ499" s="161"/>
      <c r="AK499" s="643"/>
      <c r="AL499" s="645"/>
      <c r="AM499" s="149" t="s">
        <v>466</v>
      </c>
      <c r="AN499" s="137"/>
      <c r="AO499" s="172"/>
      <c r="AP499" s="259"/>
    </row>
    <row r="500" spans="1:42" ht="19.5" customHeight="1" outlineLevel="1" thickBot="1" x14ac:dyDescent="0.25">
      <c r="A500" s="157"/>
      <c r="B500" s="159"/>
      <c r="C500" s="159"/>
      <c r="D500" s="159"/>
      <c r="E500" s="160"/>
      <c r="F500" s="170"/>
      <c r="G500" s="259"/>
      <c r="H500" s="157"/>
      <c r="I500" s="159"/>
      <c r="J500" s="159"/>
      <c r="K500" s="159"/>
      <c r="L500" s="160"/>
      <c r="M500" s="170"/>
      <c r="N500" s="259"/>
      <c r="O500" s="157"/>
      <c r="P500" s="159"/>
      <c r="Q500" s="159"/>
      <c r="R500" s="159"/>
      <c r="S500" s="160"/>
      <c r="T500" s="170"/>
      <c r="U500" s="259"/>
      <c r="V500" s="157"/>
      <c r="W500" s="159"/>
      <c r="X500" s="159"/>
      <c r="Y500" s="159"/>
      <c r="Z500" s="160"/>
      <c r="AA500" s="170"/>
      <c r="AB500" s="259"/>
      <c r="AC500" s="157"/>
      <c r="AD500" s="159"/>
      <c r="AE500" s="159"/>
      <c r="AF500" s="159"/>
      <c r="AG500" s="160"/>
      <c r="AH500" s="170"/>
      <c r="AI500" s="259"/>
      <c r="AJ500" s="157"/>
      <c r="AK500" s="159"/>
      <c r="AL500" s="159"/>
      <c r="AM500" s="159"/>
      <c r="AN500" s="160"/>
      <c r="AO500" s="170"/>
      <c r="AP500" s="259"/>
    </row>
    <row r="501" spans="1:42" ht="19.5" customHeight="1" outlineLevel="1" thickBot="1" x14ac:dyDescent="0.25">
      <c r="A501" s="161"/>
      <c r="B501" s="657" t="s">
        <v>469</v>
      </c>
      <c r="C501" s="658"/>
      <c r="D501" s="659" t="s">
        <v>471</v>
      </c>
      <c r="E501" s="660"/>
      <c r="F501" s="170"/>
      <c r="G501" s="259"/>
      <c r="H501" s="161"/>
      <c r="I501" s="657" t="s">
        <v>469</v>
      </c>
      <c r="J501" s="658"/>
      <c r="K501" s="659" t="s">
        <v>471</v>
      </c>
      <c r="L501" s="660"/>
      <c r="M501" s="170"/>
      <c r="N501" s="259"/>
      <c r="O501" s="161"/>
      <c r="P501" s="657" t="s">
        <v>469</v>
      </c>
      <c r="Q501" s="658"/>
      <c r="R501" s="659" t="s">
        <v>471</v>
      </c>
      <c r="S501" s="660"/>
      <c r="T501" s="170"/>
      <c r="U501" s="259"/>
      <c r="V501" s="161"/>
      <c r="W501" s="657" t="s">
        <v>469</v>
      </c>
      <c r="X501" s="658"/>
      <c r="Y501" s="659" t="s">
        <v>471</v>
      </c>
      <c r="Z501" s="660"/>
      <c r="AA501" s="170"/>
      <c r="AB501" s="259"/>
      <c r="AC501" s="161"/>
      <c r="AD501" s="657" t="s">
        <v>469</v>
      </c>
      <c r="AE501" s="658"/>
      <c r="AF501" s="659" t="s">
        <v>471</v>
      </c>
      <c r="AG501" s="660"/>
      <c r="AH501" s="170"/>
      <c r="AI501" s="259"/>
      <c r="AJ501" s="161"/>
      <c r="AK501" s="657" t="s">
        <v>469</v>
      </c>
      <c r="AL501" s="658"/>
      <c r="AM501" s="659" t="s">
        <v>471</v>
      </c>
      <c r="AN501" s="660"/>
      <c r="AO501" s="170"/>
      <c r="AP501" s="259"/>
    </row>
    <row r="502" spans="1:42" ht="19.5" customHeight="1" outlineLevel="1" thickBot="1" x14ac:dyDescent="0.25">
      <c r="A502" s="161"/>
      <c r="B502" s="671" t="s">
        <v>470</v>
      </c>
      <c r="C502" s="672"/>
      <c r="D502" s="659" t="s">
        <v>472</v>
      </c>
      <c r="E502" s="660"/>
      <c r="F502" s="170"/>
      <c r="G502" s="259"/>
      <c r="H502" s="161"/>
      <c r="I502" s="671" t="s">
        <v>470</v>
      </c>
      <c r="J502" s="672"/>
      <c r="K502" s="659" t="s">
        <v>472</v>
      </c>
      <c r="L502" s="660"/>
      <c r="M502" s="170"/>
      <c r="N502" s="259"/>
      <c r="O502" s="161"/>
      <c r="P502" s="671" t="s">
        <v>470</v>
      </c>
      <c r="Q502" s="672"/>
      <c r="R502" s="659" t="s">
        <v>472</v>
      </c>
      <c r="S502" s="660"/>
      <c r="T502" s="170"/>
      <c r="U502" s="259"/>
      <c r="V502" s="161"/>
      <c r="W502" s="671" t="s">
        <v>470</v>
      </c>
      <c r="X502" s="672"/>
      <c r="Y502" s="659" t="s">
        <v>472</v>
      </c>
      <c r="Z502" s="660"/>
      <c r="AA502" s="170"/>
      <c r="AB502" s="259"/>
      <c r="AC502" s="161"/>
      <c r="AD502" s="671" t="s">
        <v>470</v>
      </c>
      <c r="AE502" s="672"/>
      <c r="AF502" s="659" t="s">
        <v>472</v>
      </c>
      <c r="AG502" s="660"/>
      <c r="AH502" s="170"/>
      <c r="AI502" s="259"/>
      <c r="AJ502" s="161"/>
      <c r="AK502" s="671" t="s">
        <v>470</v>
      </c>
      <c r="AL502" s="672"/>
      <c r="AM502" s="659" t="s">
        <v>472</v>
      </c>
      <c r="AN502" s="660"/>
      <c r="AO502" s="170"/>
      <c r="AP502" s="259"/>
    </row>
    <row r="503" spans="1:42" ht="32.25" customHeight="1" outlineLevel="1" thickBot="1" x14ac:dyDescent="0.25">
      <c r="A503" s="161"/>
      <c r="B503" s="673" t="s">
        <v>503</v>
      </c>
      <c r="C503" s="674"/>
      <c r="D503" s="659" t="s">
        <v>473</v>
      </c>
      <c r="E503" s="660"/>
      <c r="F503" s="170"/>
      <c r="G503" s="259"/>
      <c r="H503" s="161"/>
      <c r="I503" s="673" t="s">
        <v>503</v>
      </c>
      <c r="J503" s="674"/>
      <c r="K503" s="659" t="s">
        <v>473</v>
      </c>
      <c r="L503" s="660"/>
      <c r="M503" s="170"/>
      <c r="N503" s="259"/>
      <c r="O503" s="161"/>
      <c r="P503" s="673" t="s">
        <v>503</v>
      </c>
      <c r="Q503" s="674"/>
      <c r="R503" s="659" t="s">
        <v>473</v>
      </c>
      <c r="S503" s="660"/>
      <c r="T503" s="170"/>
      <c r="U503" s="259"/>
      <c r="V503" s="161"/>
      <c r="W503" s="673" t="s">
        <v>503</v>
      </c>
      <c r="X503" s="674"/>
      <c r="Y503" s="659" t="s">
        <v>473</v>
      </c>
      <c r="Z503" s="660"/>
      <c r="AA503" s="170"/>
      <c r="AB503" s="259"/>
      <c r="AC503" s="161"/>
      <c r="AD503" s="673" t="s">
        <v>503</v>
      </c>
      <c r="AE503" s="674"/>
      <c r="AF503" s="659" t="s">
        <v>473</v>
      </c>
      <c r="AG503" s="660"/>
      <c r="AH503" s="170"/>
      <c r="AI503" s="259"/>
      <c r="AJ503" s="161"/>
      <c r="AK503" s="673" t="s">
        <v>503</v>
      </c>
      <c r="AL503" s="674"/>
      <c r="AM503" s="659" t="s">
        <v>473</v>
      </c>
      <c r="AN503" s="660"/>
      <c r="AO503" s="170"/>
      <c r="AP503" s="259"/>
    </row>
    <row r="504" spans="1:42" ht="27" customHeight="1" outlineLevel="1" thickBot="1" x14ac:dyDescent="0.25">
      <c r="A504" s="158"/>
      <c r="B504" s="566" t="s">
        <v>506</v>
      </c>
      <c r="C504" s="568"/>
      <c r="D504" s="566">
        <f>SUM(F484:F499)</f>
        <v>100</v>
      </c>
      <c r="E504" s="568"/>
      <c r="F504" s="171"/>
      <c r="G504" s="259"/>
      <c r="H504" s="158"/>
      <c r="I504" s="566" t="s">
        <v>506</v>
      </c>
      <c r="J504" s="568"/>
      <c r="K504" s="566">
        <f>SUM(M484:M499)</f>
        <v>100</v>
      </c>
      <c r="L504" s="568"/>
      <c r="M504" s="171"/>
      <c r="N504" s="259"/>
      <c r="O504" s="158"/>
      <c r="P504" s="566" t="s">
        <v>506</v>
      </c>
      <c r="Q504" s="568"/>
      <c r="R504" s="566">
        <f>SUM(T484:T499)</f>
        <v>100</v>
      </c>
      <c r="S504" s="568"/>
      <c r="T504" s="171"/>
      <c r="U504" s="259"/>
      <c r="V504" s="158"/>
      <c r="W504" s="566" t="s">
        <v>506</v>
      </c>
      <c r="X504" s="568"/>
      <c r="Y504" s="566">
        <f>SUM(AA484:AA499)</f>
        <v>100</v>
      </c>
      <c r="Z504" s="568"/>
      <c r="AA504" s="171"/>
      <c r="AB504" s="259"/>
      <c r="AC504" s="158"/>
      <c r="AD504" s="566" t="s">
        <v>506</v>
      </c>
      <c r="AE504" s="568"/>
      <c r="AF504" s="566">
        <f>SUM(AH484:AH499)</f>
        <v>100</v>
      </c>
      <c r="AG504" s="568"/>
      <c r="AH504" s="171"/>
      <c r="AI504" s="259"/>
      <c r="AJ504" s="158"/>
      <c r="AK504" s="566" t="s">
        <v>506</v>
      </c>
      <c r="AL504" s="568"/>
      <c r="AM504" s="566">
        <f>SUM(AO484:AO499)</f>
        <v>100</v>
      </c>
      <c r="AN504" s="568"/>
      <c r="AO504" s="171"/>
      <c r="AP504" s="259"/>
    </row>
    <row r="505" spans="1:42" ht="23.25" customHeight="1" outlineLevel="1" thickBot="1" x14ac:dyDescent="0.25">
      <c r="A505" s="158"/>
      <c r="B505" s="157"/>
      <c r="C505" s="157"/>
      <c r="D505" s="157"/>
      <c r="E505" s="157"/>
      <c r="F505" s="171"/>
      <c r="G505" s="259"/>
      <c r="H505" s="158"/>
      <c r="I505" s="157"/>
      <c r="J505" s="157"/>
      <c r="K505" s="157"/>
      <c r="L505" s="157"/>
      <c r="M505" s="171"/>
      <c r="N505" s="259"/>
      <c r="O505" s="158"/>
      <c r="P505" s="157"/>
      <c r="Q505" s="157"/>
      <c r="R505" s="157"/>
      <c r="S505" s="157"/>
      <c r="T505" s="171"/>
      <c r="U505" s="259"/>
      <c r="V505" s="158"/>
      <c r="W505" s="157"/>
      <c r="X505" s="157"/>
      <c r="Y505" s="157"/>
      <c r="Z505" s="157"/>
      <c r="AA505" s="171"/>
      <c r="AB505" s="259"/>
      <c r="AC505" s="158"/>
      <c r="AD505" s="157"/>
      <c r="AE505" s="157"/>
      <c r="AF505" s="157"/>
      <c r="AG505" s="157"/>
      <c r="AH505" s="171"/>
      <c r="AI505" s="259"/>
      <c r="AJ505" s="158"/>
      <c r="AK505" s="157"/>
      <c r="AL505" s="157"/>
      <c r="AM505" s="157"/>
      <c r="AN505" s="157"/>
      <c r="AO505" s="171"/>
      <c r="AP505" s="259"/>
    </row>
    <row r="506" spans="1:42" s="265" customFormat="1" ht="36" customHeight="1" outlineLevel="1" thickBot="1" x14ac:dyDescent="0.3">
      <c r="A506" s="266"/>
      <c r="B506" s="679" t="s">
        <v>493</v>
      </c>
      <c r="C506" s="680"/>
      <c r="D506" s="680"/>
      <c r="E506" s="681"/>
      <c r="F506" s="267"/>
      <c r="G506" s="268"/>
      <c r="H506" s="266"/>
      <c r="I506" s="679" t="s">
        <v>493</v>
      </c>
      <c r="J506" s="680"/>
      <c r="K506" s="680"/>
      <c r="L506" s="681"/>
      <c r="M506" s="267"/>
      <c r="N506" s="268"/>
      <c r="O506" s="266"/>
      <c r="P506" s="679" t="s">
        <v>493</v>
      </c>
      <c r="Q506" s="680"/>
      <c r="R506" s="680"/>
      <c r="S506" s="681"/>
      <c r="T506" s="267"/>
      <c r="U506" s="268"/>
      <c r="V506" s="266"/>
      <c r="W506" s="679" t="s">
        <v>493</v>
      </c>
      <c r="X506" s="680"/>
      <c r="Y506" s="680"/>
      <c r="Z506" s="681"/>
      <c r="AA506" s="267"/>
      <c r="AB506" s="268"/>
      <c r="AC506" s="266"/>
      <c r="AD506" s="679" t="s">
        <v>493</v>
      </c>
      <c r="AE506" s="680"/>
      <c r="AF506" s="680"/>
      <c r="AG506" s="681"/>
      <c r="AH506" s="267"/>
      <c r="AI506" s="268"/>
      <c r="AJ506" s="266"/>
      <c r="AK506" s="679" t="s">
        <v>493</v>
      </c>
      <c r="AL506" s="680"/>
      <c r="AM506" s="680"/>
      <c r="AN506" s="681"/>
      <c r="AO506" s="267"/>
      <c r="AP506" s="268"/>
    </row>
    <row r="507" spans="1:42" s="277" customFormat="1" ht="54.75" outlineLevel="1" thickBot="1" x14ac:dyDescent="0.3">
      <c r="A507" s="274"/>
      <c r="B507" s="269" t="s">
        <v>494</v>
      </c>
      <c r="C507" s="677" t="s">
        <v>495</v>
      </c>
      <c r="D507" s="678"/>
      <c r="E507" s="269" t="s">
        <v>467</v>
      </c>
      <c r="F507" s="275"/>
      <c r="G507" s="276"/>
      <c r="H507" s="274"/>
      <c r="I507" s="180" t="s">
        <v>494</v>
      </c>
      <c r="J507" s="650" t="s">
        <v>495</v>
      </c>
      <c r="K507" s="651"/>
      <c r="L507" s="180" t="s">
        <v>467</v>
      </c>
      <c r="M507" s="275"/>
      <c r="N507" s="276"/>
      <c r="O507" s="274"/>
      <c r="P507" s="180" t="s">
        <v>494</v>
      </c>
      <c r="Q507" s="650" t="s">
        <v>495</v>
      </c>
      <c r="R507" s="651"/>
      <c r="S507" s="180" t="s">
        <v>467</v>
      </c>
      <c r="T507" s="275"/>
      <c r="U507" s="276"/>
      <c r="V507" s="274"/>
      <c r="W507" s="180" t="s">
        <v>494</v>
      </c>
      <c r="X507" s="650" t="s">
        <v>495</v>
      </c>
      <c r="Y507" s="651"/>
      <c r="Z507" s="180" t="s">
        <v>467</v>
      </c>
      <c r="AA507" s="275"/>
      <c r="AB507" s="276"/>
      <c r="AC507" s="274"/>
      <c r="AD507" s="180" t="s">
        <v>494</v>
      </c>
      <c r="AE507" s="650" t="s">
        <v>495</v>
      </c>
      <c r="AF507" s="651"/>
      <c r="AG507" s="180" t="s">
        <v>467</v>
      </c>
      <c r="AH507" s="275"/>
      <c r="AI507" s="276"/>
      <c r="AJ507" s="274"/>
      <c r="AK507" s="180" t="s">
        <v>494</v>
      </c>
      <c r="AL507" s="650" t="s">
        <v>495</v>
      </c>
      <c r="AM507" s="651"/>
      <c r="AN507" s="180" t="s">
        <v>467</v>
      </c>
      <c r="AO507" s="275"/>
      <c r="AP507" s="276"/>
    </row>
    <row r="508" spans="1:42" ht="23.25" customHeight="1" outlineLevel="1" thickBot="1" x14ac:dyDescent="0.25">
      <c r="A508" s="161"/>
      <c r="B508" s="173" t="s">
        <v>469</v>
      </c>
      <c r="C508" s="664" t="s">
        <v>496</v>
      </c>
      <c r="D508" s="665"/>
      <c r="E508" s="164" t="s">
        <v>509</v>
      </c>
      <c r="F508" s="172">
        <f>IF(E508="X",2,"")</f>
        <v>2</v>
      </c>
      <c r="G508" s="259"/>
      <c r="H508" s="161"/>
      <c r="I508" s="173" t="s">
        <v>469</v>
      </c>
      <c r="J508" s="664" t="s">
        <v>496</v>
      </c>
      <c r="K508" s="665"/>
      <c r="L508" s="164" t="s">
        <v>509</v>
      </c>
      <c r="M508" s="172">
        <f>IF(L508="X",2,"")</f>
        <v>2</v>
      </c>
      <c r="N508" s="259"/>
      <c r="O508" s="161"/>
      <c r="P508" s="173" t="s">
        <v>469</v>
      </c>
      <c r="Q508" s="664" t="s">
        <v>496</v>
      </c>
      <c r="R508" s="665"/>
      <c r="S508" s="164" t="s">
        <v>509</v>
      </c>
      <c r="T508" s="172">
        <f>IF(S508="X",2,"")</f>
        <v>2</v>
      </c>
      <c r="U508" s="259"/>
      <c r="V508" s="161"/>
      <c r="W508" s="173" t="s">
        <v>469</v>
      </c>
      <c r="X508" s="664" t="s">
        <v>496</v>
      </c>
      <c r="Y508" s="665"/>
      <c r="Z508" s="164" t="s">
        <v>509</v>
      </c>
      <c r="AA508" s="172">
        <f>IF(Z508="X",2,"")</f>
        <v>2</v>
      </c>
      <c r="AB508" s="259"/>
      <c r="AC508" s="161"/>
      <c r="AD508" s="173" t="s">
        <v>469</v>
      </c>
      <c r="AE508" s="664" t="s">
        <v>496</v>
      </c>
      <c r="AF508" s="665"/>
      <c r="AG508" s="164" t="s">
        <v>509</v>
      </c>
      <c r="AH508" s="172">
        <f>IF(AG508="X",2,"")</f>
        <v>2</v>
      </c>
      <c r="AI508" s="259"/>
      <c r="AJ508" s="161"/>
      <c r="AK508" s="173" t="s">
        <v>469</v>
      </c>
      <c r="AL508" s="664" t="s">
        <v>496</v>
      </c>
      <c r="AM508" s="665"/>
      <c r="AN508" s="164" t="s">
        <v>509</v>
      </c>
      <c r="AO508" s="172">
        <f>IF(AN508="X",2,"")</f>
        <v>2</v>
      </c>
      <c r="AP508" s="259"/>
    </row>
    <row r="509" spans="1:42" ht="23.25" customHeight="1" outlineLevel="1" thickBot="1" x14ac:dyDescent="0.25">
      <c r="A509" s="161"/>
      <c r="B509" s="174" t="s">
        <v>470</v>
      </c>
      <c r="C509" s="664" t="s">
        <v>497</v>
      </c>
      <c r="D509" s="665"/>
      <c r="E509" s="164"/>
      <c r="F509" s="172" t="str">
        <f>IF(E509="X",1,"")</f>
        <v/>
      </c>
      <c r="G509" s="259"/>
      <c r="H509" s="161"/>
      <c r="I509" s="174" t="s">
        <v>470</v>
      </c>
      <c r="J509" s="664" t="s">
        <v>497</v>
      </c>
      <c r="K509" s="665"/>
      <c r="L509" s="164"/>
      <c r="M509" s="172" t="str">
        <f>IF(L509="X",1,"")</f>
        <v/>
      </c>
      <c r="N509" s="259"/>
      <c r="O509" s="161"/>
      <c r="P509" s="174" t="s">
        <v>470</v>
      </c>
      <c r="Q509" s="664" t="s">
        <v>497</v>
      </c>
      <c r="R509" s="665"/>
      <c r="S509" s="164"/>
      <c r="T509" s="172" t="str">
        <f>IF(S509="X",1,"")</f>
        <v/>
      </c>
      <c r="U509" s="259"/>
      <c r="V509" s="161"/>
      <c r="W509" s="174" t="s">
        <v>470</v>
      </c>
      <c r="X509" s="664" t="s">
        <v>497</v>
      </c>
      <c r="Y509" s="665"/>
      <c r="Z509" s="164"/>
      <c r="AA509" s="172" t="str">
        <f>IF(Z509="X",1,"")</f>
        <v/>
      </c>
      <c r="AB509" s="259"/>
      <c r="AC509" s="161"/>
      <c r="AD509" s="174" t="s">
        <v>470</v>
      </c>
      <c r="AE509" s="664" t="s">
        <v>497</v>
      </c>
      <c r="AF509" s="665"/>
      <c r="AG509" s="164"/>
      <c r="AH509" s="172" t="str">
        <f>IF(AG509="X",1,"")</f>
        <v/>
      </c>
      <c r="AI509" s="259"/>
      <c r="AJ509" s="161"/>
      <c r="AK509" s="174" t="s">
        <v>470</v>
      </c>
      <c r="AL509" s="664" t="s">
        <v>497</v>
      </c>
      <c r="AM509" s="665"/>
      <c r="AN509" s="164"/>
      <c r="AO509" s="172" t="str">
        <f>IF(AN509="X",1,"")</f>
        <v/>
      </c>
      <c r="AP509" s="259"/>
    </row>
    <row r="510" spans="1:42" ht="23.25" customHeight="1" outlineLevel="1" thickBot="1" x14ac:dyDescent="0.25">
      <c r="A510" s="158"/>
      <c r="B510" s="175" t="s">
        <v>503</v>
      </c>
      <c r="C510" s="664" t="s">
        <v>498</v>
      </c>
      <c r="D510" s="665"/>
      <c r="E510" s="164"/>
      <c r="F510" s="172" t="str">
        <f>IF(E510="X",0.1,"")</f>
        <v/>
      </c>
      <c r="G510" s="259"/>
      <c r="H510" s="158"/>
      <c r="I510" s="175" t="s">
        <v>503</v>
      </c>
      <c r="J510" s="664" t="s">
        <v>498</v>
      </c>
      <c r="K510" s="665"/>
      <c r="L510" s="164"/>
      <c r="M510" s="172" t="str">
        <f>IF(L510="X",0.1,"")</f>
        <v/>
      </c>
      <c r="N510" s="259"/>
      <c r="O510" s="158"/>
      <c r="P510" s="175" t="s">
        <v>503</v>
      </c>
      <c r="Q510" s="664" t="s">
        <v>498</v>
      </c>
      <c r="R510" s="665"/>
      <c r="S510" s="164"/>
      <c r="T510" s="172" t="str">
        <f>IF(S510="X",0.1,"")</f>
        <v/>
      </c>
      <c r="U510" s="259"/>
      <c r="V510" s="158"/>
      <c r="W510" s="175" t="s">
        <v>503</v>
      </c>
      <c r="X510" s="664" t="s">
        <v>498</v>
      </c>
      <c r="Y510" s="665"/>
      <c r="Z510" s="164"/>
      <c r="AA510" s="172" t="str">
        <f>IF(Z510="X",0.1,"")</f>
        <v/>
      </c>
      <c r="AB510" s="259"/>
      <c r="AC510" s="158"/>
      <c r="AD510" s="175" t="s">
        <v>503</v>
      </c>
      <c r="AE510" s="664" t="s">
        <v>498</v>
      </c>
      <c r="AF510" s="665"/>
      <c r="AG510" s="164"/>
      <c r="AH510" s="172" t="str">
        <f>IF(AG510="X",0.1,"")</f>
        <v/>
      </c>
      <c r="AI510" s="259"/>
      <c r="AJ510" s="158"/>
      <c r="AK510" s="175" t="s">
        <v>503</v>
      </c>
      <c r="AL510" s="664" t="s">
        <v>498</v>
      </c>
      <c r="AM510" s="665"/>
      <c r="AN510" s="164"/>
      <c r="AO510" s="172" t="str">
        <f>IF(AN510="X",0.1,"")</f>
        <v/>
      </c>
      <c r="AP510" s="259"/>
    </row>
    <row r="511" spans="1:42" ht="37.5" customHeight="1" outlineLevel="1" thickBot="1" x14ac:dyDescent="0.25">
      <c r="A511" s="157"/>
      <c r="B511" s="566" t="s">
        <v>505</v>
      </c>
      <c r="C511" s="568"/>
      <c r="D511" s="566" t="str">
        <f>IF(F511=2,"FUERTE",IF(F511=1,"MODERADO",IF(F511=0.1,"DÉBIL","")))</f>
        <v>FUERTE</v>
      </c>
      <c r="E511" s="568"/>
      <c r="F511" s="172">
        <f>SUM(F508:F510)</f>
        <v>2</v>
      </c>
      <c r="G511" s="259"/>
      <c r="H511" s="157"/>
      <c r="I511" s="566" t="s">
        <v>505</v>
      </c>
      <c r="J511" s="568"/>
      <c r="K511" s="566" t="str">
        <f>IF(M511=2,"FUERTE",IF(M511=1,"MODERADO",IF(M511=0.1,"DÉBIL","")))</f>
        <v>FUERTE</v>
      </c>
      <c r="L511" s="568"/>
      <c r="M511" s="172">
        <f>SUM(M508:M510)</f>
        <v>2</v>
      </c>
      <c r="N511" s="259"/>
      <c r="O511" s="157"/>
      <c r="P511" s="566" t="s">
        <v>505</v>
      </c>
      <c r="Q511" s="568"/>
      <c r="R511" s="566" t="str">
        <f>IF(T511=2,"FUERTE",IF(T511=1,"MODERADO",IF(T511=0.1,"DÉBIL","")))</f>
        <v>FUERTE</v>
      </c>
      <c r="S511" s="568"/>
      <c r="T511" s="172">
        <f>SUM(T508:T510)</f>
        <v>2</v>
      </c>
      <c r="U511" s="259"/>
      <c r="V511" s="157"/>
      <c r="W511" s="566" t="s">
        <v>505</v>
      </c>
      <c r="X511" s="568"/>
      <c r="Y511" s="566" t="str">
        <f>IF(AA511=2,"FUERTE",IF(AA511=1,"MODERADO",IF(AA511=0.1,"DÉBIL","")))</f>
        <v>FUERTE</v>
      </c>
      <c r="Z511" s="568"/>
      <c r="AA511" s="172">
        <f>SUM(AA508:AA510)</f>
        <v>2</v>
      </c>
      <c r="AB511" s="259"/>
      <c r="AC511" s="157"/>
      <c r="AD511" s="566" t="s">
        <v>505</v>
      </c>
      <c r="AE511" s="568"/>
      <c r="AF511" s="566" t="str">
        <f>IF(AH511=2,"FUERTE",IF(AH511=1,"MODERADO",IF(AH511=0.1,"DÉBIL","")))</f>
        <v>FUERTE</v>
      </c>
      <c r="AG511" s="568"/>
      <c r="AH511" s="172">
        <f>SUM(AH508:AH510)</f>
        <v>2</v>
      </c>
      <c r="AI511" s="259"/>
      <c r="AJ511" s="157"/>
      <c r="AK511" s="566" t="s">
        <v>505</v>
      </c>
      <c r="AL511" s="568"/>
      <c r="AM511" s="566" t="str">
        <f>IF(AO511=2,"FUERTE",IF(AO511=1,"MODERADO",IF(AO511=0.1,"DÉBIL","")))</f>
        <v>FUERTE</v>
      </c>
      <c r="AN511" s="568"/>
      <c r="AO511" s="172">
        <f>SUM(AO508:AO510)</f>
        <v>2</v>
      </c>
      <c r="AP511" s="259"/>
    </row>
    <row r="512" spans="1:42" ht="15.75" outlineLevel="1" thickBot="1" x14ac:dyDescent="0.25">
      <c r="A512" s="158"/>
      <c r="B512" s="165"/>
      <c r="C512" s="165"/>
      <c r="D512" s="165"/>
      <c r="E512" s="165"/>
      <c r="F512" s="171"/>
      <c r="G512" s="259"/>
      <c r="H512" s="158"/>
      <c r="I512" s="165"/>
      <c r="J512" s="165"/>
      <c r="K512" s="165"/>
      <c r="L512" s="165"/>
      <c r="M512" s="171"/>
      <c r="N512" s="259"/>
      <c r="O512" s="158"/>
      <c r="P512" s="165"/>
      <c r="Q512" s="165"/>
      <c r="R512" s="165"/>
      <c r="S512" s="165"/>
      <c r="T512" s="171"/>
      <c r="U512" s="259"/>
      <c r="V512" s="158"/>
      <c r="W512" s="165"/>
      <c r="X512" s="165"/>
      <c r="Y512" s="165"/>
      <c r="Z512" s="165"/>
      <c r="AA512" s="171"/>
      <c r="AB512" s="259"/>
      <c r="AC512" s="158"/>
      <c r="AD512" s="165"/>
      <c r="AE512" s="165"/>
      <c r="AF512" s="165"/>
      <c r="AG512" s="165"/>
      <c r="AH512" s="171"/>
      <c r="AI512" s="259"/>
      <c r="AJ512" s="158"/>
      <c r="AK512" s="165"/>
      <c r="AL512" s="165"/>
      <c r="AM512" s="165"/>
      <c r="AN512" s="165"/>
      <c r="AO512" s="171"/>
      <c r="AP512" s="259"/>
    </row>
    <row r="513" spans="1:42" ht="18.75" outlineLevel="1" thickBot="1" x14ac:dyDescent="0.25">
      <c r="A513" s="161"/>
      <c r="B513" s="679" t="s">
        <v>499</v>
      </c>
      <c r="C513" s="680"/>
      <c r="D513" s="680"/>
      <c r="E513" s="681"/>
      <c r="F513" s="170"/>
      <c r="G513" s="259"/>
      <c r="H513" s="161"/>
      <c r="I513" s="652" t="s">
        <v>499</v>
      </c>
      <c r="J513" s="653"/>
      <c r="K513" s="653"/>
      <c r="L513" s="654"/>
      <c r="M513" s="170"/>
      <c r="N513" s="259"/>
      <c r="O513" s="161"/>
      <c r="P513" s="652" t="s">
        <v>499</v>
      </c>
      <c r="Q513" s="653"/>
      <c r="R513" s="653"/>
      <c r="S513" s="654"/>
      <c r="T513" s="170"/>
      <c r="U513" s="259"/>
      <c r="V513" s="161"/>
      <c r="W513" s="652" t="s">
        <v>499</v>
      </c>
      <c r="X513" s="653"/>
      <c r="Y513" s="653"/>
      <c r="Z513" s="654"/>
      <c r="AA513" s="170"/>
      <c r="AB513" s="259"/>
      <c r="AC513" s="161"/>
      <c r="AD513" s="652" t="s">
        <v>499</v>
      </c>
      <c r="AE513" s="653"/>
      <c r="AF513" s="653"/>
      <c r="AG513" s="654"/>
      <c r="AH513" s="170"/>
      <c r="AI513" s="259"/>
      <c r="AJ513" s="161"/>
      <c r="AK513" s="652" t="s">
        <v>499</v>
      </c>
      <c r="AL513" s="653"/>
      <c r="AM513" s="653"/>
      <c r="AN513" s="654"/>
      <c r="AO513" s="170"/>
      <c r="AP513" s="259"/>
    </row>
    <row r="514" spans="1:42" ht="90.75" outlineLevel="1" thickBot="1" x14ac:dyDescent="0.25">
      <c r="A514" s="161"/>
      <c r="B514" s="269" t="s">
        <v>500</v>
      </c>
      <c r="C514" s="269" t="s">
        <v>504</v>
      </c>
      <c r="D514" s="269" t="s">
        <v>501</v>
      </c>
      <c r="E514" s="269" t="s">
        <v>502</v>
      </c>
      <c r="F514" s="170"/>
      <c r="G514" s="259"/>
      <c r="H514" s="161"/>
      <c r="I514" s="184" t="s">
        <v>500</v>
      </c>
      <c r="J514" s="184" t="s">
        <v>504</v>
      </c>
      <c r="K514" s="184" t="s">
        <v>501</v>
      </c>
      <c r="L514" s="184" t="s">
        <v>502</v>
      </c>
      <c r="M514" s="170"/>
      <c r="N514" s="259"/>
      <c r="O514" s="161"/>
      <c r="P514" s="184" t="s">
        <v>500</v>
      </c>
      <c r="Q514" s="184" t="s">
        <v>504</v>
      </c>
      <c r="R514" s="184" t="s">
        <v>501</v>
      </c>
      <c r="S514" s="184" t="s">
        <v>502</v>
      </c>
      <c r="T514" s="170"/>
      <c r="U514" s="259"/>
      <c r="V514" s="161"/>
      <c r="W514" s="184" t="s">
        <v>500</v>
      </c>
      <c r="X514" s="184" t="s">
        <v>504</v>
      </c>
      <c r="Y514" s="184" t="s">
        <v>501</v>
      </c>
      <c r="Z514" s="184" t="s">
        <v>502</v>
      </c>
      <c r="AA514" s="170"/>
      <c r="AB514" s="259"/>
      <c r="AC514" s="161"/>
      <c r="AD514" s="184" t="s">
        <v>500</v>
      </c>
      <c r="AE514" s="184" t="s">
        <v>504</v>
      </c>
      <c r="AF514" s="184" t="s">
        <v>501</v>
      </c>
      <c r="AG514" s="184" t="s">
        <v>502</v>
      </c>
      <c r="AH514" s="170"/>
      <c r="AI514" s="259"/>
      <c r="AJ514" s="161"/>
      <c r="AK514" s="184" t="s">
        <v>500</v>
      </c>
      <c r="AL514" s="184" t="s">
        <v>504</v>
      </c>
      <c r="AM514" s="184" t="s">
        <v>501</v>
      </c>
      <c r="AN514" s="184" t="s">
        <v>502</v>
      </c>
      <c r="AO514" s="170"/>
      <c r="AP514" s="259"/>
    </row>
    <row r="515" spans="1:42" ht="58.5" customHeight="1" outlineLevel="1" thickBot="1" x14ac:dyDescent="0.25">
      <c r="A515" s="161"/>
      <c r="B515" s="164" t="str">
        <f>IF(D504=0,"",IF(D504&lt;=85,"DÉBIL",IF(D504&lt;=95,"MODERADO",IF(D504&lt;=100,"FUERTE"))))</f>
        <v>FUERTE</v>
      </c>
      <c r="C515" s="164" t="str">
        <f>D511</f>
        <v>FUERTE</v>
      </c>
      <c r="D515" s="147" t="str">
        <f>IFERROR(IF(D516=0,"DÉBIL",IF(D516&lt;=50,"MODERADO",IF(D516=100,"FUERTE",""))),"")</f>
        <v>FUERTE</v>
      </c>
      <c r="E515" s="164" t="str">
        <f>IF(D515="FUERTE","NO",IF(D515="MODERADO","SI",IF(D515="DÉBIL","SI","")))</f>
        <v>NO</v>
      </c>
      <c r="F515" s="170"/>
      <c r="G515" s="259"/>
      <c r="H515" s="161"/>
      <c r="I515" s="164" t="str">
        <f>IF(K504=0,"",IF(K504&lt;=85,"DÉBIL",IF(K504&lt;=95,"MODERADO",IF(K504&lt;=100,"FUERTE"))))</f>
        <v>FUERTE</v>
      </c>
      <c r="J515" s="164" t="str">
        <f>K511</f>
        <v>FUERTE</v>
      </c>
      <c r="K515" s="147" t="str">
        <f>IFERROR(IF(K516=0,"DÉBIL",IF(K516&lt;=50,"MODERADO",IF(K516=100,"FUERTE",""))),"")</f>
        <v>FUERTE</v>
      </c>
      <c r="L515" s="164" t="str">
        <f>IF(K515="FUERTE","NO",IF(K515="MODERADO","SI",IF(K515="DÉBIL","SI","")))</f>
        <v>NO</v>
      </c>
      <c r="M515" s="170"/>
      <c r="N515" s="259"/>
      <c r="O515" s="161"/>
      <c r="P515" s="164" t="str">
        <f>IF(R504=0,"",IF(R504&lt;=85,"DÉBIL",IF(R504&lt;=95,"MODERADO",IF(R504&lt;=100,"FUERTE"))))</f>
        <v>FUERTE</v>
      </c>
      <c r="Q515" s="164" t="str">
        <f>R511</f>
        <v>FUERTE</v>
      </c>
      <c r="R515" s="147" t="str">
        <f>IFERROR(IF(R516=0,"DÉBIL",IF(R516&lt;=50,"MODERADO",IF(R516=100,"FUERTE",""))),"")</f>
        <v>FUERTE</v>
      </c>
      <c r="S515" s="164" t="str">
        <f>IF(R515="FUERTE","NO",IF(R515="MODERADO","SI",IF(R515="DÉBIL","SI","")))</f>
        <v>NO</v>
      </c>
      <c r="T515" s="170"/>
      <c r="U515" s="259"/>
      <c r="V515" s="161"/>
      <c r="W515" s="164" t="str">
        <f>IF(Y504=0,"",IF(Y504&lt;=85,"DÉBIL",IF(Y504&lt;=95,"MODERADO",IF(Y504&lt;=100,"FUERTE"))))</f>
        <v>FUERTE</v>
      </c>
      <c r="X515" s="164" t="str">
        <f>Y511</f>
        <v>FUERTE</v>
      </c>
      <c r="Y515" s="147" t="str">
        <f>IFERROR(IF(Y516=0,"DÉBIL",IF(Y516&lt;=50,"MODERADO",IF(Y516=100,"FUERTE",""))),"")</f>
        <v>FUERTE</v>
      </c>
      <c r="Z515" s="164" t="str">
        <f>IF(Y515="FUERTE","NO",IF(Y515="MODERADO","SI",IF(Y515="DÉBIL","SI","")))</f>
        <v>NO</v>
      </c>
      <c r="AA515" s="170"/>
      <c r="AB515" s="259"/>
      <c r="AC515" s="161"/>
      <c r="AD515" s="164" t="str">
        <f>IF(AF504=0,"",IF(AF504&lt;=85,"DÉBIL",IF(AF504&lt;=95,"MODERADO",IF(AF504&lt;=100,"FUERTE"))))</f>
        <v>FUERTE</v>
      </c>
      <c r="AE515" s="164" t="str">
        <f>AF511</f>
        <v>FUERTE</v>
      </c>
      <c r="AF515" s="147" t="str">
        <f>IFERROR(IF(AF516=0,"DÉBIL",IF(AF516&lt;=50,"MODERADO",IF(AF516=100,"FUERTE",""))),"")</f>
        <v>FUERTE</v>
      </c>
      <c r="AG515" s="164" t="str">
        <f>IF(AF515="FUERTE","NO",IF(AF515="MODERADO","SI",IF(AF515="DÉBIL","SI","")))</f>
        <v>NO</v>
      </c>
      <c r="AH515" s="170"/>
      <c r="AI515" s="259"/>
      <c r="AJ515" s="161"/>
      <c r="AK515" s="164" t="str">
        <f>IF(AM504=0,"",IF(AM504&lt;=85,"DÉBIL",IF(AM504&lt;=95,"MODERADO",IF(AM504&lt;=100,"FUERTE"))))</f>
        <v>FUERTE</v>
      </c>
      <c r="AL515" s="164" t="str">
        <f>AM511</f>
        <v>FUERTE</v>
      </c>
      <c r="AM515" s="147" t="str">
        <f>IFERROR(IF(AM516=0,"DÉBIL",IF(AM516&lt;=50,"MODERADO",IF(AM516=100,"FUERTE",""))),"")</f>
        <v>FUERTE</v>
      </c>
      <c r="AN515" s="164" t="str">
        <f>IF(AM515="FUERTE","NO",IF(AM515="MODERADO","SI",IF(AM515="DÉBIL","SI","")))</f>
        <v>NO</v>
      </c>
      <c r="AO515" s="170"/>
      <c r="AP515" s="259"/>
    </row>
    <row r="516" spans="1:42" ht="28.5" customHeight="1" outlineLevel="1" x14ac:dyDescent="0.2">
      <c r="A516" s="161"/>
      <c r="B516" s="254">
        <f>IF(B515="FUERTE",50,IF(B515="MODERADO",25,IF(B515="DÉBIL",0,"")))</f>
        <v>50</v>
      </c>
      <c r="C516" s="254">
        <f>IF(C515="FUERTE",2,IF(C515="MODERADO",1,IF(C515="DÉBIL",0,"")))</f>
        <v>2</v>
      </c>
      <c r="D516" s="254">
        <f>+C516*B516</f>
        <v>100</v>
      </c>
      <c r="E516" s="254"/>
      <c r="F516" s="170"/>
      <c r="G516" s="259"/>
      <c r="H516" s="161"/>
      <c r="I516" s="254">
        <f>IF(I515="FUERTE",50,IF(I515="MODERADO",25,IF(I515="DÉBIL",0,"")))</f>
        <v>50</v>
      </c>
      <c r="J516" s="254">
        <f>IF(J515="FUERTE",2,IF(J515="MODERADO",1,IF(J515="DÉBIL",0,"")))</f>
        <v>2</v>
      </c>
      <c r="K516" s="254">
        <f>+J516*I516</f>
        <v>100</v>
      </c>
      <c r="L516" s="254"/>
      <c r="M516" s="170"/>
      <c r="N516" s="259"/>
      <c r="O516" s="161"/>
      <c r="P516" s="254">
        <f>IF(P515="FUERTE",50,IF(P515="MODERADO",25,IF(P515="DÉBIL",0,"")))</f>
        <v>50</v>
      </c>
      <c r="Q516" s="254">
        <f>IF(Q515="FUERTE",2,IF(Q515="MODERADO",1,IF(Q515="DÉBIL",0,"")))</f>
        <v>2</v>
      </c>
      <c r="R516" s="254">
        <f>+Q516*P516</f>
        <v>100</v>
      </c>
      <c r="S516" s="254"/>
      <c r="T516" s="170"/>
      <c r="U516" s="259"/>
      <c r="V516" s="161"/>
      <c r="W516" s="254">
        <f>IF(W515="FUERTE",50,IF(W515="MODERADO",25,IF(W515="DÉBIL",0,"")))</f>
        <v>50</v>
      </c>
      <c r="X516" s="254">
        <f>IF(X515="FUERTE",2,IF(X515="MODERADO",1,IF(X515="DÉBIL",0,"")))</f>
        <v>2</v>
      </c>
      <c r="Y516" s="254">
        <f>+X516*W516</f>
        <v>100</v>
      </c>
      <c r="Z516" s="254"/>
      <c r="AA516" s="170"/>
      <c r="AB516" s="259"/>
      <c r="AC516" s="161"/>
      <c r="AD516" s="254">
        <f>IF(AD515="FUERTE",50,IF(AD515="MODERADO",25,IF(AD515="DÉBIL",0,"")))</f>
        <v>50</v>
      </c>
      <c r="AE516" s="254">
        <f>IF(AE515="FUERTE",2,IF(AE515="MODERADO",1,IF(AE515="DÉBIL",0,"")))</f>
        <v>2</v>
      </c>
      <c r="AF516" s="254">
        <f>+AE516*AD516</f>
        <v>100</v>
      </c>
      <c r="AG516" s="254"/>
      <c r="AH516" s="170"/>
      <c r="AI516" s="259"/>
      <c r="AJ516" s="161"/>
      <c r="AK516" s="254">
        <f>IF(AK515="FUERTE",50,IF(AK515="MODERADO",25,IF(AK515="DÉBIL",0,"")))</f>
        <v>50</v>
      </c>
      <c r="AL516" s="254">
        <f>IF(AL515="FUERTE",2,IF(AL515="MODERADO",1,IF(AL515="DÉBIL",0,"")))</f>
        <v>2</v>
      </c>
      <c r="AM516" s="254">
        <f>+AL516*AK516</f>
        <v>100</v>
      </c>
      <c r="AN516" s="254"/>
      <c r="AO516" s="170"/>
      <c r="AP516" s="259"/>
    </row>
    <row r="517" spans="1:42" ht="20.25" x14ac:dyDescent="0.3">
      <c r="A517" s="626" t="s">
        <v>447</v>
      </c>
      <c r="B517" s="627"/>
      <c r="C517" s="627"/>
      <c r="D517" s="627"/>
      <c r="E517" s="627"/>
      <c r="F517" s="628"/>
      <c r="G517" s="258"/>
      <c r="H517" s="626" t="s">
        <v>447</v>
      </c>
      <c r="I517" s="627"/>
      <c r="J517" s="627"/>
      <c r="K517" s="627"/>
      <c r="L517" s="627"/>
      <c r="M517" s="628"/>
      <c r="N517" s="258"/>
      <c r="O517" s="626" t="s">
        <v>447</v>
      </c>
      <c r="P517" s="627"/>
      <c r="Q517" s="627"/>
      <c r="R517" s="627"/>
      <c r="S517" s="627"/>
      <c r="T517" s="628"/>
      <c r="U517" s="258"/>
      <c r="V517" s="626" t="s">
        <v>447</v>
      </c>
      <c r="W517" s="627"/>
      <c r="X517" s="627"/>
      <c r="Y517" s="627"/>
      <c r="Z517" s="627"/>
      <c r="AA517" s="628"/>
      <c r="AB517" s="258"/>
      <c r="AC517" s="626" t="s">
        <v>447</v>
      </c>
      <c r="AD517" s="627"/>
      <c r="AE517" s="627"/>
      <c r="AF517" s="627"/>
      <c r="AG517" s="627"/>
      <c r="AH517" s="628"/>
      <c r="AI517" s="258"/>
      <c r="AJ517" s="626" t="s">
        <v>447</v>
      </c>
      <c r="AK517" s="627"/>
      <c r="AL517" s="627"/>
      <c r="AM517" s="627"/>
      <c r="AN517" s="627"/>
      <c r="AO517" s="628"/>
      <c r="AP517" s="258"/>
    </row>
    <row r="518" spans="1:42" ht="27.75" hidden="1" customHeight="1" outlineLevel="1" thickBot="1" x14ac:dyDescent="0.25">
      <c r="A518" s="158"/>
      <c r="B518" s="156"/>
      <c r="C518" s="156"/>
      <c r="D518" s="156"/>
      <c r="E518" s="156"/>
      <c r="F518" s="171"/>
      <c r="G518" s="258"/>
      <c r="H518" s="158"/>
      <c r="I518" s="156"/>
      <c r="J518" s="156"/>
      <c r="K518" s="156"/>
      <c r="L518" s="156"/>
      <c r="M518" s="171"/>
      <c r="N518" s="258"/>
      <c r="O518" s="158"/>
      <c r="P518" s="156"/>
      <c r="Q518" s="156"/>
      <c r="R518" s="156"/>
      <c r="S518" s="156"/>
      <c r="T518" s="171"/>
      <c r="U518" s="258"/>
      <c r="V518" s="158"/>
      <c r="W518" s="156"/>
      <c r="X518" s="156"/>
      <c r="Y518" s="156"/>
      <c r="Z518" s="156"/>
      <c r="AA518" s="171"/>
      <c r="AB518" s="258"/>
      <c r="AC518" s="158"/>
      <c r="AD518" s="156"/>
      <c r="AE518" s="156"/>
      <c r="AF518" s="156"/>
      <c r="AG518" s="156"/>
      <c r="AH518" s="171"/>
      <c r="AI518" s="258"/>
      <c r="AJ518" s="158"/>
      <c r="AK518" s="156"/>
      <c r="AL518" s="156"/>
      <c r="AM518" s="156"/>
      <c r="AN518" s="156"/>
      <c r="AO518" s="171"/>
      <c r="AP518" s="258"/>
    </row>
    <row r="519" spans="1:42" ht="57" hidden="1" customHeight="1" outlineLevel="1" thickBot="1" x14ac:dyDescent="0.25">
      <c r="A519" s="161"/>
      <c r="B519" s="141" t="s">
        <v>447</v>
      </c>
      <c r="C519" s="629" t="str">
        <f>'MRC CONTRATACIÓN - COVID19'!$D64</f>
        <v>Posibilidad de Tramitar y pagar facturas sin que se haya prestado el servicio o labor contratada  o que no satisfacen las necesidades la entidad a cambio de beneficios particulares.</v>
      </c>
      <c r="D519" s="630"/>
      <c r="E519" s="631"/>
      <c r="F519" s="170"/>
      <c r="G519" s="259"/>
      <c r="H519" s="161"/>
      <c r="I519" s="141" t="s">
        <v>447</v>
      </c>
      <c r="J519" s="629" t="str">
        <f>$C519</f>
        <v>Posibilidad de Tramitar y pagar facturas sin que se haya prestado el servicio o labor contratada  o que no satisfacen las necesidades la entidad a cambio de beneficios particulares.</v>
      </c>
      <c r="K519" s="630"/>
      <c r="L519" s="631"/>
      <c r="M519" s="170"/>
      <c r="N519" s="259"/>
      <c r="O519" s="161"/>
      <c r="P519" s="141" t="s">
        <v>447</v>
      </c>
      <c r="Q519" s="629" t="str">
        <f>$C519</f>
        <v>Posibilidad de Tramitar y pagar facturas sin que se haya prestado el servicio o labor contratada  o que no satisfacen las necesidades la entidad a cambio de beneficios particulares.</v>
      </c>
      <c r="R519" s="630"/>
      <c r="S519" s="631"/>
      <c r="T519" s="170"/>
      <c r="U519" s="259"/>
      <c r="V519" s="161"/>
      <c r="W519" s="141" t="s">
        <v>447</v>
      </c>
      <c r="X519" s="629" t="str">
        <f>$C519</f>
        <v>Posibilidad de Tramitar y pagar facturas sin que se haya prestado el servicio o labor contratada  o que no satisfacen las necesidades la entidad a cambio de beneficios particulares.</v>
      </c>
      <c r="Y519" s="630"/>
      <c r="Z519" s="631"/>
      <c r="AA519" s="170"/>
      <c r="AB519" s="259"/>
      <c r="AC519" s="161"/>
      <c r="AD519" s="141" t="s">
        <v>447</v>
      </c>
      <c r="AE519" s="629" t="str">
        <f>$C519</f>
        <v>Posibilidad de Tramitar y pagar facturas sin que se haya prestado el servicio o labor contratada  o que no satisfacen las necesidades la entidad a cambio de beneficios particulares.</v>
      </c>
      <c r="AF519" s="630"/>
      <c r="AG519" s="631"/>
      <c r="AH519" s="170"/>
      <c r="AI519" s="259"/>
      <c r="AJ519" s="161"/>
      <c r="AK519" s="141" t="s">
        <v>447</v>
      </c>
      <c r="AL519" s="629" t="str">
        <f>$C519</f>
        <v>Posibilidad de Tramitar y pagar facturas sin que se haya prestado el servicio o labor contratada  o que no satisfacen las necesidades la entidad a cambio de beneficios particulares.</v>
      </c>
      <c r="AM519" s="630"/>
      <c r="AN519" s="631"/>
      <c r="AO519" s="170"/>
      <c r="AP519" s="259"/>
    </row>
    <row r="520" spans="1:42" ht="134.25" hidden="1" customHeight="1" outlineLevel="1" thickBot="1" x14ac:dyDescent="0.25">
      <c r="A520" s="161"/>
      <c r="B520" s="168" t="s">
        <v>479</v>
      </c>
      <c r="C520" s="632" t="str">
        <f>'MRC CONTRATACIÓN - COVID19'!$N64</f>
        <v>Cada vez que se realiza un proceso contractual, las condiciones bajo las cuales se ejercerán las funciones de supervisión e interventoría se encuentran en el manual de supervisión e interventoría vigente.
1. Los mecanismo de control y verificación los informes de actividades y gestión, para que la ciudadanía esté enterada de los avances logrados con la celebración del acuerdo de voluntades, se encuentran establecidos en el manual de supervisión y las clausulas contractuales.
2. Los supervisores de los contratos deberán verificar que los informes de actividades y gestión de los contratistas, se encuentren debidamente publicados en el SECOP.
3. Los supervisores y las oficinas de contratos, o quienes hagan sus veces, como segunda línea de defensa, encargada del aseguramiento de la gestión contractual en cada una de las entidades, deberán verificar el cumplimiento de los correctivos y acciones de mejora, que procedan a partir de la identificación que las administraciones realicen sobre los incumplimientos en los procesos ya celebrados.</v>
      </c>
      <c r="D520" s="633"/>
      <c r="E520" s="634"/>
      <c r="F520" s="170"/>
      <c r="G520" s="259"/>
      <c r="H520" s="161"/>
      <c r="I520" s="168" t="s">
        <v>564</v>
      </c>
      <c r="J520" s="632" t="str">
        <f>'MRC CONTRATACIÓN - COVID19'!$N65</f>
        <v>Para efectuar la correcta vigilancia y control de la ejecución de los contratos y convenios suscritos por el FONDO NACIONAL DEL AHORRO, cada  supervisor e interventor conforme a los plazos establecidos en el clausulado del contrato y en el manual de supervisión, verifica los informes y/o productos suministrados. En el caso de incumplimiento deberá adelantar las acciones necesarias para que se de cumplimiento a lo pactado en el contrato requiriendo al contratista para el efecto, en caso de no lograr tal fin se deberá adelantar las acciones  consignadas en el Manual de Supervisión y el clausulado del contrato.</v>
      </c>
      <c r="K520" s="633"/>
      <c r="L520" s="634"/>
      <c r="M520" s="170"/>
      <c r="N520" s="259"/>
      <c r="O520" s="161"/>
      <c r="P520" s="168" t="s">
        <v>565</v>
      </c>
      <c r="Q520" s="632" t="str">
        <f>'MRC CONTRATACIÓN - COVID19'!$N66</f>
        <v>Con fines de prevención, anualmente la División de Gestión Humana  realiza campañas de Sensibilización en temas referentes al cumplimiento y practica de  los valores de que rigen el actuar del funcionario público dejando registro de la asistencia. En caso de identificar la inasistencia se reprograma para su asistencia.</v>
      </c>
      <c r="R520" s="633"/>
      <c r="S520" s="634"/>
      <c r="T520" s="170"/>
      <c r="U520" s="259"/>
      <c r="V520" s="161"/>
      <c r="W520" s="168" t="s">
        <v>566</v>
      </c>
      <c r="X520" s="632" t="str">
        <f>'MRC CONTRATACIÓN - COVID19'!$N67</f>
        <v>Con el fin de prevenir hechos de fraude o corrupción, El Grupo Gestión Antifraude Anualmente Promueve la campaña Antifraude Anticorrupción en el marco del Plan Anticorrupción y de Atención al Ciudadano; adicionalmente a través de la campaña e-learning se promueve el curso de  la Política Antifraude de obligatorio cumplimiento para todos los colaboradores del FNA; cuando los colaboradores no presentan el curso o no obtienen el puntaje mínimo de aprobación  se abre una segunda convocatoria para que sea realizado, Sopena de sanciones disciplinarias.</v>
      </c>
      <c r="Y520" s="633"/>
      <c r="Z520" s="634"/>
      <c r="AA520" s="170"/>
      <c r="AB520" s="259"/>
      <c r="AC520" s="161"/>
      <c r="AD520" s="168" t="s">
        <v>616</v>
      </c>
      <c r="AE520" s="632" t="str">
        <f>'MRC CONTRATACIÓN - COVID19'!$N68</f>
        <v>Cada vez que una dependencia presente un estudio o justificación de la necesidad de contratación, el Grupo de Contratación remite los estudios previos, los Proyectos de Reglas de Participación, y demás documentos  pertinentes al Comité de Contratación, para que sean analizados por parte de sus miembros, quienes recomendarán o no la apertura del proceso contractual, si no se encuentra recomendable la apertura del proceso para publicar en el SECOP II, se deja registro en el Acta de Comité y se comunica la decisión a la dependencia competente.</v>
      </c>
      <c r="AF520" s="633"/>
      <c r="AG520" s="634"/>
      <c r="AH520" s="170"/>
      <c r="AI520" s="259"/>
      <c r="AJ520" s="161"/>
      <c r="AK520" s="168" t="s">
        <v>617</v>
      </c>
      <c r="AL520" s="632" t="str">
        <f>'MRC CONTRATACIÓN - COVID19'!$N69</f>
        <v xml:space="preserve">El FNA cuenta con la línea de denuncias y el correo de denuncias disponibles para que la ciudadanía y los colaboradores de la entidad interpongan sus denuncias. El profesional del Grupo Gestión Antifraude recibe las comunicaciones que llegan por dichos canales y los pone  en conocimiento del coordinador(a) del Grupo Gestión Antifraude quien las asigna para verificación interna. En caso de determinar que la comunicación allegada por los canales de denuncias no corresponde a una denuncia de fraude o corrupción el Profesional del Grupo Antifraude da trasado del comunicado al área pertinente para su respectivo trámite. </v>
      </c>
      <c r="AM520" s="633"/>
      <c r="AN520" s="634"/>
      <c r="AO520" s="170"/>
      <c r="AP520" s="259"/>
    </row>
    <row r="521" spans="1:42" ht="24" hidden="1" customHeight="1" outlineLevel="1" thickBot="1" x14ac:dyDescent="0.25">
      <c r="A521" s="161"/>
      <c r="B521" s="169" t="s">
        <v>618</v>
      </c>
      <c r="C521" s="632"/>
      <c r="D521" s="633"/>
      <c r="E521" s="634"/>
      <c r="F521" s="170"/>
      <c r="G521" s="259"/>
      <c r="H521" s="161"/>
      <c r="I521" s="169" t="s">
        <v>618</v>
      </c>
      <c r="J521" s="632"/>
      <c r="K521" s="633"/>
      <c r="L521" s="634"/>
      <c r="M521" s="170"/>
      <c r="N521" s="259"/>
      <c r="O521" s="161"/>
      <c r="P521" s="169" t="s">
        <v>618</v>
      </c>
      <c r="Q521" s="632"/>
      <c r="R521" s="633"/>
      <c r="S521" s="634"/>
      <c r="T521" s="170"/>
      <c r="U521" s="259"/>
      <c r="V521" s="161"/>
      <c r="W521" s="169" t="s">
        <v>618</v>
      </c>
      <c r="X521" s="632"/>
      <c r="Y521" s="633"/>
      <c r="Z521" s="634"/>
      <c r="AA521" s="170"/>
      <c r="AB521" s="259"/>
      <c r="AC521" s="161"/>
      <c r="AD521" s="169" t="s">
        <v>618</v>
      </c>
      <c r="AE521" s="632"/>
      <c r="AF521" s="633"/>
      <c r="AG521" s="634"/>
      <c r="AH521" s="170"/>
      <c r="AI521" s="259"/>
      <c r="AJ521" s="161"/>
      <c r="AK521" s="169" t="s">
        <v>618</v>
      </c>
      <c r="AL521" s="632"/>
      <c r="AM521" s="633"/>
      <c r="AN521" s="634"/>
      <c r="AO521" s="170"/>
      <c r="AP521" s="259"/>
    </row>
    <row r="522" spans="1:42" ht="27.75" hidden="1" customHeight="1" outlineLevel="1" thickBot="1" x14ac:dyDescent="0.25">
      <c r="A522" s="161"/>
      <c r="B522" s="169" t="s">
        <v>628</v>
      </c>
      <c r="C522" s="632"/>
      <c r="D522" s="633"/>
      <c r="E522" s="634"/>
      <c r="F522" s="170"/>
      <c r="G522" s="259"/>
      <c r="H522" s="161"/>
      <c r="I522" s="169" t="s">
        <v>628</v>
      </c>
      <c r="J522" s="632"/>
      <c r="K522" s="633"/>
      <c r="L522" s="634"/>
      <c r="M522" s="170"/>
      <c r="N522" s="259"/>
      <c r="O522" s="161"/>
      <c r="P522" s="169" t="s">
        <v>628</v>
      </c>
      <c r="Q522" s="632"/>
      <c r="R522" s="633"/>
      <c r="S522" s="634"/>
      <c r="T522" s="170"/>
      <c r="U522" s="259"/>
      <c r="V522" s="161"/>
      <c r="W522" s="169" t="s">
        <v>628</v>
      </c>
      <c r="X522" s="632"/>
      <c r="Y522" s="633"/>
      <c r="Z522" s="634"/>
      <c r="AA522" s="170"/>
      <c r="AB522" s="259"/>
      <c r="AC522" s="161"/>
      <c r="AD522" s="169" t="s">
        <v>628</v>
      </c>
      <c r="AE522" s="632"/>
      <c r="AF522" s="633"/>
      <c r="AG522" s="634"/>
      <c r="AH522" s="170"/>
      <c r="AI522" s="259"/>
      <c r="AJ522" s="161"/>
      <c r="AK522" s="169" t="s">
        <v>628</v>
      </c>
      <c r="AL522" s="632"/>
      <c r="AM522" s="633"/>
      <c r="AN522" s="634"/>
      <c r="AO522" s="170"/>
      <c r="AP522" s="259"/>
    </row>
    <row r="523" spans="1:42" ht="16.5" hidden="1" outlineLevel="1" thickBot="1" x14ac:dyDescent="0.25">
      <c r="A523" s="161"/>
      <c r="B523" s="142" t="s">
        <v>619</v>
      </c>
      <c r="C523" s="632"/>
      <c r="D523" s="633"/>
      <c r="E523" s="634"/>
      <c r="F523" s="170"/>
      <c r="G523" s="259"/>
      <c r="H523" s="161"/>
      <c r="I523" s="142" t="s">
        <v>619</v>
      </c>
      <c r="J523" s="632"/>
      <c r="K523" s="633"/>
      <c r="L523" s="634"/>
      <c r="M523" s="170"/>
      <c r="N523" s="259"/>
      <c r="O523" s="161"/>
      <c r="P523" s="142" t="s">
        <v>619</v>
      </c>
      <c r="Q523" s="632"/>
      <c r="R523" s="633"/>
      <c r="S523" s="634"/>
      <c r="T523" s="170"/>
      <c r="U523" s="259"/>
      <c r="V523" s="161"/>
      <c r="W523" s="142" t="s">
        <v>619</v>
      </c>
      <c r="X523" s="632"/>
      <c r="Y523" s="633"/>
      <c r="Z523" s="634"/>
      <c r="AA523" s="170"/>
      <c r="AB523" s="259"/>
      <c r="AC523" s="161"/>
      <c r="AD523" s="142" t="s">
        <v>619</v>
      </c>
      <c r="AE523" s="632"/>
      <c r="AF523" s="633"/>
      <c r="AG523" s="634"/>
      <c r="AH523" s="170"/>
      <c r="AI523" s="259"/>
      <c r="AJ523" s="161"/>
      <c r="AK523" s="142" t="s">
        <v>619</v>
      </c>
      <c r="AL523" s="632"/>
      <c r="AM523" s="633"/>
      <c r="AN523" s="634"/>
      <c r="AO523" s="170"/>
      <c r="AP523" s="259"/>
    </row>
    <row r="524" spans="1:42" ht="16.5" hidden="1" customHeight="1" outlineLevel="1" thickBot="1" x14ac:dyDescent="0.25">
      <c r="A524" s="161"/>
      <c r="B524" s="162"/>
      <c r="C524" s="162"/>
      <c r="D524" s="162"/>
      <c r="E524" s="163"/>
      <c r="F524" s="170"/>
      <c r="G524" s="259"/>
      <c r="H524" s="161"/>
      <c r="I524" s="162"/>
      <c r="J524" s="162"/>
      <c r="K524" s="162"/>
      <c r="L524" s="163"/>
      <c r="M524" s="170"/>
      <c r="N524" s="259"/>
      <c r="O524" s="161"/>
      <c r="P524" s="162"/>
      <c r="Q524" s="162"/>
      <c r="R524" s="162"/>
      <c r="S524" s="163"/>
      <c r="T524" s="170"/>
      <c r="U524" s="259"/>
      <c r="V524" s="161"/>
      <c r="W524" s="162"/>
      <c r="X524" s="162"/>
      <c r="Y524" s="162"/>
      <c r="Z524" s="163"/>
      <c r="AA524" s="170"/>
      <c r="AB524" s="259"/>
      <c r="AC524" s="161"/>
      <c r="AD524" s="162"/>
      <c r="AE524" s="162"/>
      <c r="AF524" s="162"/>
      <c r="AG524" s="163"/>
      <c r="AH524" s="170"/>
      <c r="AI524" s="259"/>
      <c r="AJ524" s="161"/>
      <c r="AK524" s="162"/>
      <c r="AL524" s="162"/>
      <c r="AM524" s="162"/>
      <c r="AN524" s="163"/>
      <c r="AO524" s="170"/>
      <c r="AP524" s="259"/>
    </row>
    <row r="525" spans="1:42" ht="16.5" hidden="1" outlineLevel="1" thickBot="1" x14ac:dyDescent="0.25">
      <c r="A525" s="161"/>
      <c r="B525" s="661" t="s">
        <v>468</v>
      </c>
      <c r="C525" s="662"/>
      <c r="D525" s="662"/>
      <c r="E525" s="663"/>
      <c r="F525" s="170"/>
      <c r="G525" s="259"/>
      <c r="H525" s="161"/>
      <c r="I525" s="661" t="s">
        <v>468</v>
      </c>
      <c r="J525" s="662"/>
      <c r="K525" s="662"/>
      <c r="L525" s="663"/>
      <c r="M525" s="170"/>
      <c r="N525" s="259"/>
      <c r="O525" s="161"/>
      <c r="P525" s="661" t="s">
        <v>468</v>
      </c>
      <c r="Q525" s="662"/>
      <c r="R525" s="662"/>
      <c r="S525" s="663"/>
      <c r="T525" s="170"/>
      <c r="U525" s="259"/>
      <c r="V525" s="161"/>
      <c r="W525" s="661" t="s">
        <v>468</v>
      </c>
      <c r="X525" s="662"/>
      <c r="Y525" s="662"/>
      <c r="Z525" s="663"/>
      <c r="AA525" s="170"/>
      <c r="AB525" s="259"/>
      <c r="AC525" s="161"/>
      <c r="AD525" s="661" t="s">
        <v>468</v>
      </c>
      <c r="AE525" s="662"/>
      <c r="AF525" s="662"/>
      <c r="AG525" s="663"/>
      <c r="AH525" s="170"/>
      <c r="AI525" s="259"/>
      <c r="AJ525" s="161"/>
      <c r="AK525" s="661" t="s">
        <v>468</v>
      </c>
      <c r="AL525" s="662"/>
      <c r="AM525" s="662"/>
      <c r="AN525" s="663"/>
      <c r="AO525" s="170"/>
      <c r="AP525" s="259"/>
    </row>
    <row r="526" spans="1:42" ht="26.25" hidden="1" customHeight="1" outlineLevel="1" thickBot="1" x14ac:dyDescent="0.25">
      <c r="A526" s="161"/>
      <c r="B526" s="479" t="s">
        <v>449</v>
      </c>
      <c r="C526" s="480"/>
      <c r="D526" s="262" t="s">
        <v>450</v>
      </c>
      <c r="E526" s="261" t="s">
        <v>467</v>
      </c>
      <c r="F526" s="172"/>
      <c r="G526" s="259"/>
      <c r="H526" s="161"/>
      <c r="I526" s="479" t="s">
        <v>449</v>
      </c>
      <c r="J526" s="480"/>
      <c r="K526" s="262" t="s">
        <v>450</v>
      </c>
      <c r="L526" s="261" t="s">
        <v>467</v>
      </c>
      <c r="M526" s="172"/>
      <c r="N526" s="259"/>
      <c r="O526" s="161"/>
      <c r="P526" s="479" t="s">
        <v>449</v>
      </c>
      <c r="Q526" s="480"/>
      <c r="R526" s="262" t="s">
        <v>450</v>
      </c>
      <c r="S526" s="261" t="s">
        <v>467</v>
      </c>
      <c r="T526" s="172"/>
      <c r="U526" s="259"/>
      <c r="V526" s="161"/>
      <c r="W526" s="479" t="s">
        <v>449</v>
      </c>
      <c r="X526" s="480"/>
      <c r="Y526" s="262" t="s">
        <v>450</v>
      </c>
      <c r="Z526" s="261" t="s">
        <v>467</v>
      </c>
      <c r="AA526" s="172"/>
      <c r="AB526" s="259"/>
      <c r="AC526" s="161"/>
      <c r="AD526" s="479" t="s">
        <v>449</v>
      </c>
      <c r="AE526" s="480"/>
      <c r="AF526" s="262" t="s">
        <v>450</v>
      </c>
      <c r="AG526" s="261" t="s">
        <v>467</v>
      </c>
      <c r="AH526" s="172"/>
      <c r="AI526" s="259"/>
      <c r="AJ526" s="161"/>
      <c r="AK526" s="479" t="s">
        <v>449</v>
      </c>
      <c r="AL526" s="480"/>
      <c r="AM526" s="262" t="s">
        <v>450</v>
      </c>
      <c r="AN526" s="261" t="s">
        <v>467</v>
      </c>
      <c r="AO526" s="172"/>
      <c r="AP526" s="259"/>
    </row>
    <row r="527" spans="1:42" ht="26.25" hidden="1" customHeight="1" outlineLevel="1" x14ac:dyDescent="0.2">
      <c r="A527" s="161"/>
      <c r="B527" s="635" t="s">
        <v>481</v>
      </c>
      <c r="C527" s="638" t="s">
        <v>480</v>
      </c>
      <c r="D527" s="150" t="s">
        <v>451</v>
      </c>
      <c r="E527" s="138" t="s">
        <v>509</v>
      </c>
      <c r="F527" s="172">
        <f>IF(E527="X",15,0)</f>
        <v>15</v>
      </c>
      <c r="G527" s="259"/>
      <c r="H527" s="161"/>
      <c r="I527" s="635" t="s">
        <v>481</v>
      </c>
      <c r="J527" s="638" t="s">
        <v>480</v>
      </c>
      <c r="K527" s="150" t="s">
        <v>451</v>
      </c>
      <c r="L527" s="138" t="s">
        <v>509</v>
      </c>
      <c r="M527" s="172">
        <f>IF(L527="X",15,0)</f>
        <v>15</v>
      </c>
      <c r="N527" s="259"/>
      <c r="O527" s="161"/>
      <c r="P527" s="635" t="s">
        <v>481</v>
      </c>
      <c r="Q527" s="638" t="s">
        <v>480</v>
      </c>
      <c r="R527" s="150" t="s">
        <v>451</v>
      </c>
      <c r="S527" s="138" t="s">
        <v>509</v>
      </c>
      <c r="T527" s="172">
        <f>IF(S527="X",15,0)</f>
        <v>15</v>
      </c>
      <c r="U527" s="259"/>
      <c r="V527" s="161"/>
      <c r="W527" s="635" t="s">
        <v>481</v>
      </c>
      <c r="X527" s="638" t="s">
        <v>480</v>
      </c>
      <c r="Y527" s="150" t="s">
        <v>451</v>
      </c>
      <c r="Z527" s="138" t="s">
        <v>509</v>
      </c>
      <c r="AA527" s="172">
        <f>IF(Z527="X",15,0)</f>
        <v>15</v>
      </c>
      <c r="AB527" s="259"/>
      <c r="AC527" s="161"/>
      <c r="AD527" s="635" t="s">
        <v>481</v>
      </c>
      <c r="AE527" s="638" t="s">
        <v>480</v>
      </c>
      <c r="AF527" s="150" t="s">
        <v>451</v>
      </c>
      <c r="AG527" s="138" t="s">
        <v>509</v>
      </c>
      <c r="AH527" s="172">
        <f>IF(AG527="X",15,0)</f>
        <v>15</v>
      </c>
      <c r="AI527" s="259"/>
      <c r="AJ527" s="161"/>
      <c r="AK527" s="635" t="s">
        <v>481</v>
      </c>
      <c r="AL527" s="638" t="s">
        <v>480</v>
      </c>
      <c r="AM527" s="150" t="s">
        <v>451</v>
      </c>
      <c r="AN527" s="138" t="s">
        <v>509</v>
      </c>
      <c r="AO527" s="172">
        <f>IF(AN527="X",15,0)</f>
        <v>15</v>
      </c>
      <c r="AP527" s="259"/>
    </row>
    <row r="528" spans="1:42" ht="27" hidden="1" customHeight="1" outlineLevel="1" thickBot="1" x14ac:dyDescent="0.25">
      <c r="A528" s="161"/>
      <c r="B528" s="636"/>
      <c r="C528" s="639"/>
      <c r="D528" s="151" t="s">
        <v>452</v>
      </c>
      <c r="E528" s="139"/>
      <c r="F528" s="172"/>
      <c r="G528" s="259"/>
      <c r="H528" s="161"/>
      <c r="I528" s="636"/>
      <c r="J528" s="639"/>
      <c r="K528" s="151" t="s">
        <v>452</v>
      </c>
      <c r="L528" s="139"/>
      <c r="M528" s="172"/>
      <c r="N528" s="259"/>
      <c r="O528" s="161"/>
      <c r="P528" s="636"/>
      <c r="Q528" s="639"/>
      <c r="R528" s="151" t="s">
        <v>452</v>
      </c>
      <c r="S528" s="139"/>
      <c r="T528" s="172"/>
      <c r="U528" s="259"/>
      <c r="V528" s="161"/>
      <c r="W528" s="636"/>
      <c r="X528" s="639"/>
      <c r="Y528" s="151" t="s">
        <v>452</v>
      </c>
      <c r="Z528" s="139"/>
      <c r="AA528" s="172"/>
      <c r="AB528" s="259"/>
      <c r="AC528" s="161"/>
      <c r="AD528" s="636"/>
      <c r="AE528" s="639"/>
      <c r="AF528" s="151" t="s">
        <v>452</v>
      </c>
      <c r="AG528" s="139"/>
      <c r="AH528" s="172"/>
      <c r="AI528" s="259"/>
      <c r="AJ528" s="161"/>
      <c r="AK528" s="636"/>
      <c r="AL528" s="639"/>
      <c r="AM528" s="151" t="s">
        <v>452</v>
      </c>
      <c r="AN528" s="139"/>
      <c r="AO528" s="172"/>
      <c r="AP528" s="259"/>
    </row>
    <row r="529" spans="1:42" ht="27" hidden="1" customHeight="1" outlineLevel="1" x14ac:dyDescent="0.2">
      <c r="A529" s="161"/>
      <c r="B529" s="636"/>
      <c r="C529" s="640" t="s">
        <v>487</v>
      </c>
      <c r="D529" s="150" t="s">
        <v>453</v>
      </c>
      <c r="E529" s="138" t="s">
        <v>509</v>
      </c>
      <c r="F529" s="172">
        <f>IF(E529="X",15,0)</f>
        <v>15</v>
      </c>
      <c r="G529" s="259"/>
      <c r="H529" s="161"/>
      <c r="I529" s="636"/>
      <c r="J529" s="640" t="s">
        <v>487</v>
      </c>
      <c r="K529" s="150" t="s">
        <v>453</v>
      </c>
      <c r="L529" s="138" t="s">
        <v>509</v>
      </c>
      <c r="M529" s="172">
        <f>IF(L529="X",15,0)</f>
        <v>15</v>
      </c>
      <c r="N529" s="259"/>
      <c r="O529" s="161"/>
      <c r="P529" s="636"/>
      <c r="Q529" s="640" t="s">
        <v>487</v>
      </c>
      <c r="R529" s="150" t="s">
        <v>453</v>
      </c>
      <c r="S529" s="138" t="s">
        <v>509</v>
      </c>
      <c r="T529" s="172">
        <f>IF(S529="X",15,0)</f>
        <v>15</v>
      </c>
      <c r="U529" s="259"/>
      <c r="V529" s="161"/>
      <c r="W529" s="636"/>
      <c r="X529" s="640" t="s">
        <v>487</v>
      </c>
      <c r="Y529" s="150" t="s">
        <v>453</v>
      </c>
      <c r="Z529" s="138" t="s">
        <v>509</v>
      </c>
      <c r="AA529" s="172">
        <f>IF(Z529="X",15,0)</f>
        <v>15</v>
      </c>
      <c r="AB529" s="259"/>
      <c r="AC529" s="161"/>
      <c r="AD529" s="636"/>
      <c r="AE529" s="640" t="s">
        <v>487</v>
      </c>
      <c r="AF529" s="150" t="s">
        <v>453</v>
      </c>
      <c r="AG529" s="138" t="s">
        <v>509</v>
      </c>
      <c r="AH529" s="172">
        <f>IF(AG529="X",15,0)</f>
        <v>15</v>
      </c>
      <c r="AI529" s="259"/>
      <c r="AJ529" s="161"/>
      <c r="AK529" s="636"/>
      <c r="AL529" s="640" t="s">
        <v>487</v>
      </c>
      <c r="AM529" s="150" t="s">
        <v>453</v>
      </c>
      <c r="AN529" s="138" t="s">
        <v>509</v>
      </c>
      <c r="AO529" s="172">
        <f>IF(AN529="X",15,0)</f>
        <v>15</v>
      </c>
      <c r="AP529" s="259"/>
    </row>
    <row r="530" spans="1:42" ht="38.25" hidden="1" customHeight="1" outlineLevel="1" thickBot="1" x14ac:dyDescent="0.25">
      <c r="A530" s="161"/>
      <c r="B530" s="637"/>
      <c r="C530" s="641"/>
      <c r="D530" s="151" t="s">
        <v>454</v>
      </c>
      <c r="E530" s="139"/>
      <c r="F530" s="172"/>
      <c r="G530" s="259"/>
      <c r="H530" s="161"/>
      <c r="I530" s="637"/>
      <c r="J530" s="641"/>
      <c r="K530" s="151" t="s">
        <v>454</v>
      </c>
      <c r="L530" s="139"/>
      <c r="M530" s="172"/>
      <c r="N530" s="259"/>
      <c r="O530" s="161"/>
      <c r="P530" s="637"/>
      <c r="Q530" s="641"/>
      <c r="R530" s="151" t="s">
        <v>454</v>
      </c>
      <c r="S530" s="139"/>
      <c r="T530" s="172"/>
      <c r="U530" s="259"/>
      <c r="V530" s="161"/>
      <c r="W530" s="637"/>
      <c r="X530" s="641"/>
      <c r="Y530" s="151" t="s">
        <v>454</v>
      </c>
      <c r="Z530" s="139"/>
      <c r="AA530" s="172"/>
      <c r="AB530" s="259"/>
      <c r="AC530" s="161"/>
      <c r="AD530" s="637"/>
      <c r="AE530" s="641"/>
      <c r="AF530" s="151" t="s">
        <v>454</v>
      </c>
      <c r="AG530" s="139"/>
      <c r="AH530" s="172"/>
      <c r="AI530" s="259"/>
      <c r="AJ530" s="161"/>
      <c r="AK530" s="637"/>
      <c r="AL530" s="641"/>
      <c r="AM530" s="151" t="s">
        <v>454</v>
      </c>
      <c r="AN530" s="139"/>
      <c r="AO530" s="172"/>
      <c r="AP530" s="259"/>
    </row>
    <row r="531" spans="1:42" ht="38.25" hidden="1" customHeight="1" outlineLevel="1" x14ac:dyDescent="0.2">
      <c r="A531" s="161"/>
      <c r="B531" s="642" t="s">
        <v>483</v>
      </c>
      <c r="C531" s="644" t="s">
        <v>490</v>
      </c>
      <c r="D531" s="148" t="s">
        <v>455</v>
      </c>
      <c r="E531" s="136" t="s">
        <v>509</v>
      </c>
      <c r="F531" s="172">
        <f>IF(E531="X",15,0)</f>
        <v>15</v>
      </c>
      <c r="G531" s="259"/>
      <c r="H531" s="161"/>
      <c r="I531" s="642" t="s">
        <v>483</v>
      </c>
      <c r="J531" s="644" t="s">
        <v>490</v>
      </c>
      <c r="K531" s="148" t="s">
        <v>455</v>
      </c>
      <c r="L531" s="136" t="s">
        <v>509</v>
      </c>
      <c r="M531" s="172">
        <f>IF(L531="X",15,0)</f>
        <v>15</v>
      </c>
      <c r="N531" s="259"/>
      <c r="O531" s="161"/>
      <c r="P531" s="642" t="s">
        <v>483</v>
      </c>
      <c r="Q531" s="644" t="s">
        <v>490</v>
      </c>
      <c r="R531" s="148" t="s">
        <v>455</v>
      </c>
      <c r="S531" s="136" t="s">
        <v>509</v>
      </c>
      <c r="T531" s="172">
        <f>IF(S531="X",15,0)</f>
        <v>15</v>
      </c>
      <c r="U531" s="259"/>
      <c r="V531" s="161"/>
      <c r="W531" s="642" t="s">
        <v>483</v>
      </c>
      <c r="X531" s="644" t="s">
        <v>490</v>
      </c>
      <c r="Y531" s="148" t="s">
        <v>455</v>
      </c>
      <c r="Z531" s="136" t="s">
        <v>509</v>
      </c>
      <c r="AA531" s="172">
        <f>IF(Z531="X",15,0)</f>
        <v>15</v>
      </c>
      <c r="AB531" s="259"/>
      <c r="AC531" s="161"/>
      <c r="AD531" s="642" t="s">
        <v>483</v>
      </c>
      <c r="AE531" s="644" t="s">
        <v>490</v>
      </c>
      <c r="AF531" s="148" t="s">
        <v>455</v>
      </c>
      <c r="AG531" s="136" t="s">
        <v>509</v>
      </c>
      <c r="AH531" s="172">
        <f>IF(AG531="X",15,0)</f>
        <v>15</v>
      </c>
      <c r="AI531" s="259"/>
      <c r="AJ531" s="161"/>
      <c r="AK531" s="642" t="s">
        <v>483</v>
      </c>
      <c r="AL531" s="644" t="s">
        <v>490</v>
      </c>
      <c r="AM531" s="148" t="s">
        <v>455</v>
      </c>
      <c r="AN531" s="136" t="s">
        <v>509</v>
      </c>
      <c r="AO531" s="172">
        <f>IF(AN531="X",15,0)</f>
        <v>15</v>
      </c>
      <c r="AP531" s="259"/>
    </row>
    <row r="532" spans="1:42" ht="30.75" hidden="1" customHeight="1" outlineLevel="1" thickBot="1" x14ac:dyDescent="0.25">
      <c r="A532" s="161"/>
      <c r="B532" s="643"/>
      <c r="C532" s="645"/>
      <c r="D532" s="149" t="s">
        <v>456</v>
      </c>
      <c r="E532" s="137"/>
      <c r="F532" s="172"/>
      <c r="G532" s="259"/>
      <c r="H532" s="161"/>
      <c r="I532" s="643"/>
      <c r="J532" s="645"/>
      <c r="K532" s="149" t="s">
        <v>456</v>
      </c>
      <c r="L532" s="137"/>
      <c r="M532" s="172"/>
      <c r="N532" s="259"/>
      <c r="O532" s="161"/>
      <c r="P532" s="643"/>
      <c r="Q532" s="645"/>
      <c r="R532" s="149" t="s">
        <v>456</v>
      </c>
      <c r="S532" s="137"/>
      <c r="T532" s="172"/>
      <c r="U532" s="259"/>
      <c r="V532" s="161"/>
      <c r="W532" s="643"/>
      <c r="X532" s="645"/>
      <c r="Y532" s="149" t="s">
        <v>456</v>
      </c>
      <c r="Z532" s="137"/>
      <c r="AA532" s="172"/>
      <c r="AB532" s="259"/>
      <c r="AC532" s="161"/>
      <c r="AD532" s="643"/>
      <c r="AE532" s="645"/>
      <c r="AF532" s="149" t="s">
        <v>456</v>
      </c>
      <c r="AG532" s="137"/>
      <c r="AH532" s="172"/>
      <c r="AI532" s="259"/>
      <c r="AJ532" s="161"/>
      <c r="AK532" s="643"/>
      <c r="AL532" s="645"/>
      <c r="AM532" s="149" t="s">
        <v>456</v>
      </c>
      <c r="AN532" s="137"/>
      <c r="AO532" s="172"/>
      <c r="AP532" s="259"/>
    </row>
    <row r="533" spans="1:42" ht="30.75" hidden="1" customHeight="1" outlineLevel="1" x14ac:dyDescent="0.2">
      <c r="A533" s="161"/>
      <c r="B533" s="646" t="s">
        <v>482</v>
      </c>
      <c r="C533" s="640" t="s">
        <v>491</v>
      </c>
      <c r="D533" s="150" t="s">
        <v>457</v>
      </c>
      <c r="E533" s="138" t="s">
        <v>509</v>
      </c>
      <c r="F533" s="172">
        <f>IF(E533="X",15,0)</f>
        <v>15</v>
      </c>
      <c r="G533" s="259"/>
      <c r="H533" s="161"/>
      <c r="I533" s="646" t="s">
        <v>482</v>
      </c>
      <c r="J533" s="640" t="s">
        <v>491</v>
      </c>
      <c r="K533" s="150" t="s">
        <v>457</v>
      </c>
      <c r="L533" s="138" t="s">
        <v>509</v>
      </c>
      <c r="M533" s="172">
        <f>IF(L533="X",15,0)</f>
        <v>15</v>
      </c>
      <c r="N533" s="259"/>
      <c r="O533" s="161"/>
      <c r="P533" s="646" t="s">
        <v>482</v>
      </c>
      <c r="Q533" s="640" t="s">
        <v>491</v>
      </c>
      <c r="R533" s="150" t="s">
        <v>457</v>
      </c>
      <c r="S533" s="138" t="s">
        <v>509</v>
      </c>
      <c r="T533" s="172">
        <f>IF(S533="X",15,0)</f>
        <v>15</v>
      </c>
      <c r="U533" s="259"/>
      <c r="V533" s="161"/>
      <c r="W533" s="646" t="s">
        <v>482</v>
      </c>
      <c r="X533" s="640" t="s">
        <v>491</v>
      </c>
      <c r="Y533" s="150" t="s">
        <v>457</v>
      </c>
      <c r="Z533" s="138" t="s">
        <v>509</v>
      </c>
      <c r="AA533" s="172">
        <f>IF(Z533="X",15,0)</f>
        <v>15</v>
      </c>
      <c r="AB533" s="259"/>
      <c r="AC533" s="161"/>
      <c r="AD533" s="646" t="s">
        <v>482</v>
      </c>
      <c r="AE533" s="640" t="s">
        <v>491</v>
      </c>
      <c r="AF533" s="150" t="s">
        <v>457</v>
      </c>
      <c r="AG533" s="138" t="s">
        <v>509</v>
      </c>
      <c r="AH533" s="172">
        <f>IF(AG533="X",15,0)</f>
        <v>15</v>
      </c>
      <c r="AI533" s="259"/>
      <c r="AJ533" s="161"/>
      <c r="AK533" s="646" t="s">
        <v>482</v>
      </c>
      <c r="AL533" s="640" t="s">
        <v>491</v>
      </c>
      <c r="AM533" s="150" t="s">
        <v>457</v>
      </c>
      <c r="AN533" s="138" t="s">
        <v>509</v>
      </c>
      <c r="AO533" s="172">
        <f>IF(AN533="X",15,0)</f>
        <v>15</v>
      </c>
      <c r="AP533" s="259"/>
    </row>
    <row r="534" spans="1:42" ht="30.75" hidden="1" customHeight="1" outlineLevel="1" x14ac:dyDescent="0.2">
      <c r="A534" s="161"/>
      <c r="B534" s="647"/>
      <c r="C534" s="649"/>
      <c r="D534" s="152" t="s">
        <v>458</v>
      </c>
      <c r="E534" s="140"/>
      <c r="F534" s="172">
        <f>IF(E534="X",10,0)</f>
        <v>0</v>
      </c>
      <c r="G534" s="259"/>
      <c r="H534" s="161"/>
      <c r="I534" s="647"/>
      <c r="J534" s="649"/>
      <c r="K534" s="152" t="s">
        <v>458</v>
      </c>
      <c r="L534" s="140"/>
      <c r="M534" s="172">
        <f>IF(L534="X",10,0)</f>
        <v>0</v>
      </c>
      <c r="N534" s="259"/>
      <c r="O534" s="161"/>
      <c r="P534" s="647"/>
      <c r="Q534" s="649"/>
      <c r="R534" s="152" t="s">
        <v>458</v>
      </c>
      <c r="S534" s="140"/>
      <c r="T534" s="172">
        <f>IF(S534="X",10,0)</f>
        <v>0</v>
      </c>
      <c r="U534" s="259"/>
      <c r="V534" s="161"/>
      <c r="W534" s="647"/>
      <c r="X534" s="649"/>
      <c r="Y534" s="152" t="s">
        <v>458</v>
      </c>
      <c r="Z534" s="140"/>
      <c r="AA534" s="172">
        <f>IF(Z534="X",10,0)</f>
        <v>0</v>
      </c>
      <c r="AB534" s="259"/>
      <c r="AC534" s="161"/>
      <c r="AD534" s="647"/>
      <c r="AE534" s="649"/>
      <c r="AF534" s="152" t="s">
        <v>458</v>
      </c>
      <c r="AG534" s="140"/>
      <c r="AH534" s="172">
        <f>IF(AG534="X",10,0)</f>
        <v>0</v>
      </c>
      <c r="AI534" s="259"/>
      <c r="AJ534" s="161"/>
      <c r="AK534" s="647"/>
      <c r="AL534" s="649"/>
      <c r="AM534" s="152" t="s">
        <v>458</v>
      </c>
      <c r="AN534" s="140"/>
      <c r="AO534" s="172">
        <f>IF(AN534="X",10,0)</f>
        <v>0</v>
      </c>
      <c r="AP534" s="259"/>
    </row>
    <row r="535" spans="1:42" ht="33" hidden="1" customHeight="1" outlineLevel="1" thickBot="1" x14ac:dyDescent="0.25">
      <c r="A535" s="161"/>
      <c r="B535" s="648"/>
      <c r="C535" s="641"/>
      <c r="D535" s="151" t="s">
        <v>459</v>
      </c>
      <c r="E535" s="139"/>
      <c r="F535" s="172"/>
      <c r="G535" s="259"/>
      <c r="H535" s="161"/>
      <c r="I535" s="648"/>
      <c r="J535" s="641"/>
      <c r="K535" s="151" t="s">
        <v>459</v>
      </c>
      <c r="L535" s="139"/>
      <c r="M535" s="172"/>
      <c r="N535" s="259"/>
      <c r="O535" s="161"/>
      <c r="P535" s="648"/>
      <c r="Q535" s="641"/>
      <c r="R535" s="151" t="s">
        <v>459</v>
      </c>
      <c r="S535" s="139"/>
      <c r="T535" s="172"/>
      <c r="U535" s="259"/>
      <c r="V535" s="161"/>
      <c r="W535" s="648"/>
      <c r="X535" s="641"/>
      <c r="Y535" s="151" t="s">
        <v>459</v>
      </c>
      <c r="Z535" s="139"/>
      <c r="AA535" s="172"/>
      <c r="AB535" s="259"/>
      <c r="AC535" s="161"/>
      <c r="AD535" s="648"/>
      <c r="AE535" s="641"/>
      <c r="AF535" s="151" t="s">
        <v>459</v>
      </c>
      <c r="AG535" s="139"/>
      <c r="AH535" s="172"/>
      <c r="AI535" s="259"/>
      <c r="AJ535" s="161"/>
      <c r="AK535" s="648"/>
      <c r="AL535" s="641"/>
      <c r="AM535" s="151" t="s">
        <v>459</v>
      </c>
      <c r="AN535" s="139"/>
      <c r="AO535" s="172"/>
      <c r="AP535" s="259"/>
    </row>
    <row r="536" spans="1:42" ht="33" hidden="1" customHeight="1" outlineLevel="1" x14ac:dyDescent="0.2">
      <c r="A536" s="161"/>
      <c r="B536" s="642" t="s">
        <v>484</v>
      </c>
      <c r="C536" s="644" t="s">
        <v>492</v>
      </c>
      <c r="D536" s="148" t="s">
        <v>460</v>
      </c>
      <c r="E536" s="136" t="s">
        <v>509</v>
      </c>
      <c r="F536" s="172">
        <f>IF(E536="X",15,0)</f>
        <v>15</v>
      </c>
      <c r="G536" s="259"/>
      <c r="H536" s="161"/>
      <c r="I536" s="642" t="s">
        <v>484</v>
      </c>
      <c r="J536" s="644" t="s">
        <v>492</v>
      </c>
      <c r="K536" s="148" t="s">
        <v>460</v>
      </c>
      <c r="L536" s="136" t="s">
        <v>509</v>
      </c>
      <c r="M536" s="172">
        <f>IF(L536="X",15,0)</f>
        <v>15</v>
      </c>
      <c r="N536" s="259"/>
      <c r="O536" s="161"/>
      <c r="P536" s="642" t="s">
        <v>484</v>
      </c>
      <c r="Q536" s="644" t="s">
        <v>492</v>
      </c>
      <c r="R536" s="148" t="s">
        <v>460</v>
      </c>
      <c r="S536" s="136" t="s">
        <v>509</v>
      </c>
      <c r="T536" s="172">
        <f>IF(S536="X",15,0)</f>
        <v>15</v>
      </c>
      <c r="U536" s="259"/>
      <c r="V536" s="161"/>
      <c r="W536" s="642" t="s">
        <v>484</v>
      </c>
      <c r="X536" s="644" t="s">
        <v>492</v>
      </c>
      <c r="Y536" s="148" t="s">
        <v>460</v>
      </c>
      <c r="Z536" s="136" t="s">
        <v>509</v>
      </c>
      <c r="AA536" s="172">
        <f>IF(Z536="X",15,0)</f>
        <v>15</v>
      </c>
      <c r="AB536" s="259"/>
      <c r="AC536" s="161"/>
      <c r="AD536" s="642" t="s">
        <v>484</v>
      </c>
      <c r="AE536" s="644" t="s">
        <v>492</v>
      </c>
      <c r="AF536" s="148" t="s">
        <v>460</v>
      </c>
      <c r="AG536" s="136" t="s">
        <v>509</v>
      </c>
      <c r="AH536" s="172">
        <f>IF(AG536="X",15,0)</f>
        <v>15</v>
      </c>
      <c r="AI536" s="259"/>
      <c r="AJ536" s="161"/>
      <c r="AK536" s="642" t="s">
        <v>484</v>
      </c>
      <c r="AL536" s="644" t="s">
        <v>492</v>
      </c>
      <c r="AM536" s="148" t="s">
        <v>460</v>
      </c>
      <c r="AN536" s="136" t="s">
        <v>509</v>
      </c>
      <c r="AO536" s="172">
        <f>IF(AN536="X",15,0)</f>
        <v>15</v>
      </c>
      <c r="AP536" s="259"/>
    </row>
    <row r="537" spans="1:42" ht="45" hidden="1" customHeight="1" outlineLevel="1" thickBot="1" x14ac:dyDescent="0.25">
      <c r="A537" s="161"/>
      <c r="B537" s="643"/>
      <c r="C537" s="645"/>
      <c r="D537" s="149" t="s">
        <v>461</v>
      </c>
      <c r="E537" s="137"/>
      <c r="F537" s="172"/>
      <c r="G537" s="259"/>
      <c r="H537" s="161"/>
      <c r="I537" s="643"/>
      <c r="J537" s="645"/>
      <c r="K537" s="149" t="s">
        <v>461</v>
      </c>
      <c r="L537" s="137"/>
      <c r="M537" s="172"/>
      <c r="N537" s="259"/>
      <c r="O537" s="161"/>
      <c r="P537" s="643"/>
      <c r="Q537" s="645"/>
      <c r="R537" s="149" t="s">
        <v>461</v>
      </c>
      <c r="S537" s="137"/>
      <c r="T537" s="172"/>
      <c r="U537" s="259"/>
      <c r="V537" s="161"/>
      <c r="W537" s="643"/>
      <c r="X537" s="645"/>
      <c r="Y537" s="149" t="s">
        <v>461</v>
      </c>
      <c r="Z537" s="137"/>
      <c r="AA537" s="172"/>
      <c r="AB537" s="259"/>
      <c r="AC537" s="161"/>
      <c r="AD537" s="643"/>
      <c r="AE537" s="645"/>
      <c r="AF537" s="149" t="s">
        <v>461</v>
      </c>
      <c r="AG537" s="137"/>
      <c r="AH537" s="172"/>
      <c r="AI537" s="259"/>
      <c r="AJ537" s="161"/>
      <c r="AK537" s="643"/>
      <c r="AL537" s="645"/>
      <c r="AM537" s="149" t="s">
        <v>461</v>
      </c>
      <c r="AN537" s="137"/>
      <c r="AO537" s="172"/>
      <c r="AP537" s="259"/>
    </row>
    <row r="538" spans="1:42" ht="35.25" hidden="1" customHeight="1" outlineLevel="1" x14ac:dyDescent="0.2">
      <c r="A538" s="161"/>
      <c r="B538" s="646" t="s">
        <v>485</v>
      </c>
      <c r="C538" s="640" t="s">
        <v>488</v>
      </c>
      <c r="D538" s="153" t="s">
        <v>462</v>
      </c>
      <c r="E538" s="138" t="s">
        <v>509</v>
      </c>
      <c r="F538" s="172">
        <f>IF(E538="X",15,0)</f>
        <v>15</v>
      </c>
      <c r="G538" s="259"/>
      <c r="H538" s="161"/>
      <c r="I538" s="646" t="s">
        <v>485</v>
      </c>
      <c r="J538" s="640" t="s">
        <v>488</v>
      </c>
      <c r="K538" s="153" t="s">
        <v>462</v>
      </c>
      <c r="L538" s="138" t="s">
        <v>509</v>
      </c>
      <c r="M538" s="172">
        <f>IF(L538="X",15,0)</f>
        <v>15</v>
      </c>
      <c r="N538" s="259"/>
      <c r="O538" s="161"/>
      <c r="P538" s="646" t="s">
        <v>485</v>
      </c>
      <c r="Q538" s="640" t="s">
        <v>488</v>
      </c>
      <c r="R538" s="153" t="s">
        <v>462</v>
      </c>
      <c r="S538" s="138" t="s">
        <v>509</v>
      </c>
      <c r="T538" s="172">
        <f>IF(S538="X",15,0)</f>
        <v>15</v>
      </c>
      <c r="U538" s="259"/>
      <c r="V538" s="161"/>
      <c r="W538" s="646" t="s">
        <v>485</v>
      </c>
      <c r="X538" s="640" t="s">
        <v>488</v>
      </c>
      <c r="Y538" s="153" t="s">
        <v>462</v>
      </c>
      <c r="Z538" s="138" t="s">
        <v>509</v>
      </c>
      <c r="AA538" s="172">
        <f>IF(Z538="X",15,0)</f>
        <v>15</v>
      </c>
      <c r="AB538" s="259"/>
      <c r="AC538" s="161"/>
      <c r="AD538" s="646" t="s">
        <v>485</v>
      </c>
      <c r="AE538" s="640" t="s">
        <v>488</v>
      </c>
      <c r="AF538" s="153" t="s">
        <v>462</v>
      </c>
      <c r="AG538" s="138" t="s">
        <v>509</v>
      </c>
      <c r="AH538" s="172">
        <f>IF(AG538="X",15,0)</f>
        <v>15</v>
      </c>
      <c r="AI538" s="259"/>
      <c r="AJ538" s="161"/>
      <c r="AK538" s="646" t="s">
        <v>485</v>
      </c>
      <c r="AL538" s="640" t="s">
        <v>488</v>
      </c>
      <c r="AM538" s="153" t="s">
        <v>462</v>
      </c>
      <c r="AN538" s="138" t="s">
        <v>509</v>
      </c>
      <c r="AO538" s="172">
        <f>IF(AN538="X",15,0)</f>
        <v>15</v>
      </c>
      <c r="AP538" s="259"/>
    </row>
    <row r="539" spans="1:42" ht="24" hidden="1" customHeight="1" outlineLevel="1" thickBot="1" x14ac:dyDescent="0.25">
      <c r="A539" s="161"/>
      <c r="B539" s="648"/>
      <c r="C539" s="641"/>
      <c r="D539" s="154" t="s">
        <v>463</v>
      </c>
      <c r="E539" s="139"/>
      <c r="F539" s="172"/>
      <c r="G539" s="259"/>
      <c r="H539" s="161"/>
      <c r="I539" s="648"/>
      <c r="J539" s="641"/>
      <c r="K539" s="154" t="s">
        <v>463</v>
      </c>
      <c r="L539" s="139"/>
      <c r="M539" s="172"/>
      <c r="N539" s="259"/>
      <c r="O539" s="161"/>
      <c r="P539" s="648"/>
      <c r="Q539" s="641"/>
      <c r="R539" s="154" t="s">
        <v>463</v>
      </c>
      <c r="S539" s="139"/>
      <c r="T539" s="172"/>
      <c r="U539" s="259"/>
      <c r="V539" s="161"/>
      <c r="W539" s="648"/>
      <c r="X539" s="641"/>
      <c r="Y539" s="154" t="s">
        <v>463</v>
      </c>
      <c r="Z539" s="139"/>
      <c r="AA539" s="172"/>
      <c r="AB539" s="259"/>
      <c r="AC539" s="161"/>
      <c r="AD539" s="648"/>
      <c r="AE539" s="641"/>
      <c r="AF539" s="154" t="s">
        <v>463</v>
      </c>
      <c r="AG539" s="139"/>
      <c r="AH539" s="172"/>
      <c r="AI539" s="259"/>
      <c r="AJ539" s="161"/>
      <c r="AK539" s="648"/>
      <c r="AL539" s="641"/>
      <c r="AM539" s="154" t="s">
        <v>463</v>
      </c>
      <c r="AN539" s="139"/>
      <c r="AO539" s="172"/>
      <c r="AP539" s="259"/>
    </row>
    <row r="540" spans="1:42" ht="24" hidden="1" customHeight="1" outlineLevel="1" x14ac:dyDescent="0.2">
      <c r="A540" s="161"/>
      <c r="B540" s="642" t="s">
        <v>486</v>
      </c>
      <c r="C540" s="644" t="s">
        <v>489</v>
      </c>
      <c r="D540" s="148" t="s">
        <v>464</v>
      </c>
      <c r="E540" s="136" t="s">
        <v>509</v>
      </c>
      <c r="F540" s="172">
        <f>IF(E540="X",10,0)</f>
        <v>10</v>
      </c>
      <c r="G540" s="259"/>
      <c r="H540" s="161"/>
      <c r="I540" s="642" t="s">
        <v>486</v>
      </c>
      <c r="J540" s="644" t="s">
        <v>489</v>
      </c>
      <c r="K540" s="148" t="s">
        <v>464</v>
      </c>
      <c r="L540" s="136" t="s">
        <v>509</v>
      </c>
      <c r="M540" s="172">
        <f>IF(L540="X",10,0)</f>
        <v>10</v>
      </c>
      <c r="N540" s="259"/>
      <c r="O540" s="161"/>
      <c r="P540" s="642" t="s">
        <v>486</v>
      </c>
      <c r="Q540" s="644" t="s">
        <v>489</v>
      </c>
      <c r="R540" s="148" t="s">
        <v>464</v>
      </c>
      <c r="S540" s="136" t="s">
        <v>509</v>
      </c>
      <c r="T540" s="172">
        <f>IF(S540="X",10,0)</f>
        <v>10</v>
      </c>
      <c r="U540" s="259"/>
      <c r="V540" s="161"/>
      <c r="W540" s="642" t="s">
        <v>486</v>
      </c>
      <c r="X540" s="644" t="s">
        <v>489</v>
      </c>
      <c r="Y540" s="148" t="s">
        <v>464</v>
      </c>
      <c r="Z540" s="136" t="s">
        <v>509</v>
      </c>
      <c r="AA540" s="172">
        <f>IF(Z540="X",10,0)</f>
        <v>10</v>
      </c>
      <c r="AB540" s="259"/>
      <c r="AC540" s="161"/>
      <c r="AD540" s="642" t="s">
        <v>486</v>
      </c>
      <c r="AE540" s="644" t="s">
        <v>489</v>
      </c>
      <c r="AF540" s="148" t="s">
        <v>464</v>
      </c>
      <c r="AG540" s="136" t="s">
        <v>509</v>
      </c>
      <c r="AH540" s="172">
        <f>IF(AG540="X",10,0)</f>
        <v>10</v>
      </c>
      <c r="AI540" s="259"/>
      <c r="AJ540" s="161"/>
      <c r="AK540" s="642" t="s">
        <v>486</v>
      </c>
      <c r="AL540" s="644" t="s">
        <v>489</v>
      </c>
      <c r="AM540" s="148" t="s">
        <v>464</v>
      </c>
      <c r="AN540" s="136" t="s">
        <v>509</v>
      </c>
      <c r="AO540" s="172">
        <f>IF(AN540="X",10,0)</f>
        <v>10</v>
      </c>
      <c r="AP540" s="259"/>
    </row>
    <row r="541" spans="1:42" ht="24" hidden="1" customHeight="1" outlineLevel="1" x14ac:dyDescent="0.2">
      <c r="A541" s="161"/>
      <c r="B541" s="655"/>
      <c r="C541" s="656"/>
      <c r="D541" s="155" t="s">
        <v>465</v>
      </c>
      <c r="E541" s="143"/>
      <c r="F541" s="172">
        <f>IF(E541="X",5,0)</f>
        <v>0</v>
      </c>
      <c r="G541" s="259"/>
      <c r="H541" s="161"/>
      <c r="I541" s="655"/>
      <c r="J541" s="656"/>
      <c r="K541" s="155" t="s">
        <v>465</v>
      </c>
      <c r="L541" s="143"/>
      <c r="M541" s="172">
        <f>IF(L541="X",5,0)</f>
        <v>0</v>
      </c>
      <c r="N541" s="259"/>
      <c r="O541" s="161"/>
      <c r="P541" s="655"/>
      <c r="Q541" s="656"/>
      <c r="R541" s="155" t="s">
        <v>465</v>
      </c>
      <c r="S541" s="143"/>
      <c r="T541" s="172">
        <f>IF(S541="X",5,0)</f>
        <v>0</v>
      </c>
      <c r="U541" s="259"/>
      <c r="V541" s="161"/>
      <c r="W541" s="655"/>
      <c r="X541" s="656"/>
      <c r="Y541" s="155" t="s">
        <v>465</v>
      </c>
      <c r="Z541" s="143"/>
      <c r="AA541" s="172">
        <f>IF(Z541="X",5,0)</f>
        <v>0</v>
      </c>
      <c r="AB541" s="259"/>
      <c r="AC541" s="161"/>
      <c r="AD541" s="655"/>
      <c r="AE541" s="656"/>
      <c r="AF541" s="155" t="s">
        <v>465</v>
      </c>
      <c r="AG541" s="143"/>
      <c r="AH541" s="172">
        <f>IF(AG541="X",5,0)</f>
        <v>0</v>
      </c>
      <c r="AI541" s="259"/>
      <c r="AJ541" s="161"/>
      <c r="AK541" s="655"/>
      <c r="AL541" s="656"/>
      <c r="AM541" s="155" t="s">
        <v>465</v>
      </c>
      <c r="AN541" s="143"/>
      <c r="AO541" s="172">
        <f>IF(AN541="X",5,0)</f>
        <v>0</v>
      </c>
      <c r="AP541" s="259"/>
    </row>
    <row r="542" spans="1:42" ht="15.75" hidden="1" customHeight="1" outlineLevel="1" thickBot="1" x14ac:dyDescent="0.25">
      <c r="A542" s="161"/>
      <c r="B542" s="643"/>
      <c r="C542" s="645"/>
      <c r="D542" s="149" t="s">
        <v>466</v>
      </c>
      <c r="E542" s="137"/>
      <c r="F542" s="172"/>
      <c r="G542" s="259"/>
      <c r="H542" s="161"/>
      <c r="I542" s="643"/>
      <c r="J542" s="645"/>
      <c r="K542" s="149" t="s">
        <v>466</v>
      </c>
      <c r="L542" s="137"/>
      <c r="M542" s="172"/>
      <c r="N542" s="259"/>
      <c r="O542" s="161"/>
      <c r="P542" s="643"/>
      <c r="Q542" s="645"/>
      <c r="R542" s="149" t="s">
        <v>466</v>
      </c>
      <c r="S542" s="137"/>
      <c r="T542" s="172"/>
      <c r="U542" s="259"/>
      <c r="V542" s="161"/>
      <c r="W542" s="643"/>
      <c r="X542" s="645"/>
      <c r="Y542" s="149" t="s">
        <v>466</v>
      </c>
      <c r="Z542" s="137"/>
      <c r="AA542" s="172"/>
      <c r="AB542" s="259"/>
      <c r="AC542" s="161"/>
      <c r="AD542" s="643"/>
      <c r="AE542" s="645"/>
      <c r="AF542" s="149" t="s">
        <v>466</v>
      </c>
      <c r="AG542" s="137"/>
      <c r="AH542" s="172"/>
      <c r="AI542" s="259"/>
      <c r="AJ542" s="161"/>
      <c r="AK542" s="643"/>
      <c r="AL542" s="645"/>
      <c r="AM542" s="149" t="s">
        <v>466</v>
      </c>
      <c r="AN542" s="137"/>
      <c r="AO542" s="172"/>
      <c r="AP542" s="259"/>
    </row>
    <row r="543" spans="1:42" ht="19.5" hidden="1" customHeight="1" outlineLevel="1" thickBot="1" x14ac:dyDescent="0.25">
      <c r="A543" s="157"/>
      <c r="B543" s="159"/>
      <c r="C543" s="159"/>
      <c r="D543" s="159"/>
      <c r="E543" s="160"/>
      <c r="F543" s="170"/>
      <c r="G543" s="259"/>
      <c r="H543" s="157"/>
      <c r="I543" s="159"/>
      <c r="J543" s="159"/>
      <c r="K543" s="159"/>
      <c r="L543" s="160"/>
      <c r="M543" s="170"/>
      <c r="N543" s="259"/>
      <c r="O543" s="157"/>
      <c r="P543" s="159"/>
      <c r="Q543" s="159"/>
      <c r="R543" s="159"/>
      <c r="S543" s="160"/>
      <c r="T543" s="170"/>
      <c r="U543" s="259"/>
      <c r="V543" s="157"/>
      <c r="W543" s="159"/>
      <c r="X543" s="159"/>
      <c r="Y543" s="159"/>
      <c r="Z543" s="160"/>
      <c r="AA543" s="170"/>
      <c r="AB543" s="259"/>
      <c r="AC543" s="157"/>
      <c r="AD543" s="159"/>
      <c r="AE543" s="159"/>
      <c r="AF543" s="159"/>
      <c r="AG543" s="160"/>
      <c r="AH543" s="170"/>
      <c r="AI543" s="259"/>
      <c r="AJ543" s="157"/>
      <c r="AK543" s="159"/>
      <c r="AL543" s="159"/>
      <c r="AM543" s="159"/>
      <c r="AN543" s="160"/>
      <c r="AO543" s="170"/>
      <c r="AP543" s="259"/>
    </row>
    <row r="544" spans="1:42" ht="19.5" hidden="1" customHeight="1" outlineLevel="1" thickBot="1" x14ac:dyDescent="0.25">
      <c r="A544" s="161"/>
      <c r="B544" s="657" t="s">
        <v>469</v>
      </c>
      <c r="C544" s="658"/>
      <c r="D544" s="659" t="s">
        <v>471</v>
      </c>
      <c r="E544" s="660"/>
      <c r="F544" s="170"/>
      <c r="G544" s="259"/>
      <c r="H544" s="161"/>
      <c r="I544" s="657" t="s">
        <v>469</v>
      </c>
      <c r="J544" s="658"/>
      <c r="K544" s="659" t="s">
        <v>471</v>
      </c>
      <c r="L544" s="660"/>
      <c r="M544" s="170"/>
      <c r="N544" s="259"/>
      <c r="O544" s="161"/>
      <c r="P544" s="657" t="s">
        <v>469</v>
      </c>
      <c r="Q544" s="658"/>
      <c r="R544" s="659" t="s">
        <v>471</v>
      </c>
      <c r="S544" s="660"/>
      <c r="T544" s="170"/>
      <c r="U544" s="259"/>
      <c r="V544" s="161"/>
      <c r="W544" s="657" t="s">
        <v>469</v>
      </c>
      <c r="X544" s="658"/>
      <c r="Y544" s="659" t="s">
        <v>471</v>
      </c>
      <c r="Z544" s="660"/>
      <c r="AA544" s="170"/>
      <c r="AB544" s="259"/>
      <c r="AC544" s="161"/>
      <c r="AD544" s="657" t="s">
        <v>469</v>
      </c>
      <c r="AE544" s="658"/>
      <c r="AF544" s="659" t="s">
        <v>471</v>
      </c>
      <c r="AG544" s="660"/>
      <c r="AH544" s="170"/>
      <c r="AI544" s="259"/>
      <c r="AJ544" s="161"/>
      <c r="AK544" s="657" t="s">
        <v>469</v>
      </c>
      <c r="AL544" s="658"/>
      <c r="AM544" s="659" t="s">
        <v>471</v>
      </c>
      <c r="AN544" s="660"/>
      <c r="AO544" s="170"/>
      <c r="AP544" s="259"/>
    </row>
    <row r="545" spans="1:42" ht="19.5" hidden="1" customHeight="1" outlineLevel="1" thickBot="1" x14ac:dyDescent="0.25">
      <c r="A545" s="161"/>
      <c r="B545" s="671" t="s">
        <v>470</v>
      </c>
      <c r="C545" s="672"/>
      <c r="D545" s="659" t="s">
        <v>472</v>
      </c>
      <c r="E545" s="660"/>
      <c r="F545" s="170"/>
      <c r="G545" s="259"/>
      <c r="H545" s="161"/>
      <c r="I545" s="671" t="s">
        <v>470</v>
      </c>
      <c r="J545" s="672"/>
      <c r="K545" s="659" t="s">
        <v>472</v>
      </c>
      <c r="L545" s="660"/>
      <c r="M545" s="170"/>
      <c r="N545" s="259"/>
      <c r="O545" s="161"/>
      <c r="P545" s="671" t="s">
        <v>470</v>
      </c>
      <c r="Q545" s="672"/>
      <c r="R545" s="659" t="s">
        <v>472</v>
      </c>
      <c r="S545" s="660"/>
      <c r="T545" s="170"/>
      <c r="U545" s="259"/>
      <c r="V545" s="161"/>
      <c r="W545" s="671" t="s">
        <v>470</v>
      </c>
      <c r="X545" s="672"/>
      <c r="Y545" s="659" t="s">
        <v>472</v>
      </c>
      <c r="Z545" s="660"/>
      <c r="AA545" s="170"/>
      <c r="AB545" s="259"/>
      <c r="AC545" s="161"/>
      <c r="AD545" s="671" t="s">
        <v>470</v>
      </c>
      <c r="AE545" s="672"/>
      <c r="AF545" s="659" t="s">
        <v>472</v>
      </c>
      <c r="AG545" s="660"/>
      <c r="AH545" s="170"/>
      <c r="AI545" s="259"/>
      <c r="AJ545" s="161"/>
      <c r="AK545" s="671" t="s">
        <v>470</v>
      </c>
      <c r="AL545" s="672"/>
      <c r="AM545" s="659" t="s">
        <v>472</v>
      </c>
      <c r="AN545" s="660"/>
      <c r="AO545" s="170"/>
      <c r="AP545" s="259"/>
    </row>
    <row r="546" spans="1:42" ht="32.25" hidden="1" customHeight="1" outlineLevel="1" thickBot="1" x14ac:dyDescent="0.25">
      <c r="A546" s="161"/>
      <c r="B546" s="673" t="s">
        <v>503</v>
      </c>
      <c r="C546" s="674"/>
      <c r="D546" s="659" t="s">
        <v>473</v>
      </c>
      <c r="E546" s="660"/>
      <c r="F546" s="170"/>
      <c r="G546" s="259"/>
      <c r="H546" s="161"/>
      <c r="I546" s="673" t="s">
        <v>503</v>
      </c>
      <c r="J546" s="674"/>
      <c r="K546" s="659" t="s">
        <v>473</v>
      </c>
      <c r="L546" s="660"/>
      <c r="M546" s="170"/>
      <c r="N546" s="259"/>
      <c r="O546" s="161"/>
      <c r="P546" s="673" t="s">
        <v>503</v>
      </c>
      <c r="Q546" s="674"/>
      <c r="R546" s="659" t="s">
        <v>473</v>
      </c>
      <c r="S546" s="660"/>
      <c r="T546" s="170"/>
      <c r="U546" s="259"/>
      <c r="V546" s="161"/>
      <c r="W546" s="673" t="s">
        <v>503</v>
      </c>
      <c r="X546" s="674"/>
      <c r="Y546" s="659" t="s">
        <v>473</v>
      </c>
      <c r="Z546" s="660"/>
      <c r="AA546" s="170"/>
      <c r="AB546" s="259"/>
      <c r="AC546" s="161"/>
      <c r="AD546" s="673" t="s">
        <v>503</v>
      </c>
      <c r="AE546" s="674"/>
      <c r="AF546" s="659" t="s">
        <v>473</v>
      </c>
      <c r="AG546" s="660"/>
      <c r="AH546" s="170"/>
      <c r="AI546" s="259"/>
      <c r="AJ546" s="161"/>
      <c r="AK546" s="673" t="s">
        <v>503</v>
      </c>
      <c r="AL546" s="674"/>
      <c r="AM546" s="659" t="s">
        <v>473</v>
      </c>
      <c r="AN546" s="660"/>
      <c r="AO546" s="170"/>
      <c r="AP546" s="259"/>
    </row>
    <row r="547" spans="1:42" ht="27" hidden="1" customHeight="1" outlineLevel="1" thickBot="1" x14ac:dyDescent="0.25">
      <c r="A547" s="158"/>
      <c r="B547" s="566" t="s">
        <v>506</v>
      </c>
      <c r="C547" s="568"/>
      <c r="D547" s="566">
        <f>SUM(F527:F542)</f>
        <v>100</v>
      </c>
      <c r="E547" s="568"/>
      <c r="F547" s="171"/>
      <c r="G547" s="259"/>
      <c r="H547" s="158"/>
      <c r="I547" s="566" t="s">
        <v>506</v>
      </c>
      <c r="J547" s="568"/>
      <c r="K547" s="566">
        <f>SUM(M527:M542)</f>
        <v>100</v>
      </c>
      <c r="L547" s="568"/>
      <c r="M547" s="171"/>
      <c r="N547" s="259"/>
      <c r="O547" s="158"/>
      <c r="P547" s="566" t="s">
        <v>506</v>
      </c>
      <c r="Q547" s="568"/>
      <c r="R547" s="566">
        <f>SUM(T527:T542)</f>
        <v>100</v>
      </c>
      <c r="S547" s="568"/>
      <c r="T547" s="171"/>
      <c r="U547" s="259"/>
      <c r="V547" s="158"/>
      <c r="W547" s="566" t="s">
        <v>506</v>
      </c>
      <c r="X547" s="568"/>
      <c r="Y547" s="566">
        <f>SUM(AA527:AA542)</f>
        <v>100</v>
      </c>
      <c r="Z547" s="568"/>
      <c r="AA547" s="171"/>
      <c r="AB547" s="259"/>
      <c r="AC547" s="158"/>
      <c r="AD547" s="566" t="s">
        <v>506</v>
      </c>
      <c r="AE547" s="568"/>
      <c r="AF547" s="566">
        <f>SUM(AH527:AH542)</f>
        <v>100</v>
      </c>
      <c r="AG547" s="568"/>
      <c r="AH547" s="171"/>
      <c r="AI547" s="259"/>
      <c r="AJ547" s="158"/>
      <c r="AK547" s="566" t="s">
        <v>506</v>
      </c>
      <c r="AL547" s="568"/>
      <c r="AM547" s="566">
        <f>SUM(AO527:AO542)</f>
        <v>100</v>
      </c>
      <c r="AN547" s="568"/>
      <c r="AO547" s="171"/>
      <c r="AP547" s="259"/>
    </row>
    <row r="548" spans="1:42" ht="23.25" hidden="1" customHeight="1" outlineLevel="1" thickBot="1" x14ac:dyDescent="0.25">
      <c r="A548" s="158"/>
      <c r="B548" s="157"/>
      <c r="C548" s="157"/>
      <c r="D548" s="157"/>
      <c r="E548" s="157"/>
      <c r="F548" s="171"/>
      <c r="G548" s="259"/>
      <c r="H548" s="158"/>
      <c r="I548" s="157"/>
      <c r="J548" s="157"/>
      <c r="K548" s="157"/>
      <c r="L548" s="157"/>
      <c r="M548" s="171"/>
      <c r="N548" s="259"/>
      <c r="O548" s="158"/>
      <c r="P548" s="157"/>
      <c r="Q548" s="157"/>
      <c r="R548" s="157"/>
      <c r="S548" s="157"/>
      <c r="T548" s="171"/>
      <c r="U548" s="259"/>
      <c r="V548" s="158"/>
      <c r="W548" s="157"/>
      <c r="X548" s="157"/>
      <c r="Y548" s="157"/>
      <c r="Z548" s="157"/>
      <c r="AA548" s="171"/>
      <c r="AB548" s="259"/>
      <c r="AC548" s="158"/>
      <c r="AD548" s="157"/>
      <c r="AE548" s="157"/>
      <c r="AF548" s="157"/>
      <c r="AG548" s="157"/>
      <c r="AH548" s="171"/>
      <c r="AI548" s="259"/>
      <c r="AJ548" s="158"/>
      <c r="AK548" s="157"/>
      <c r="AL548" s="157"/>
      <c r="AM548" s="157"/>
      <c r="AN548" s="157"/>
      <c r="AO548" s="171"/>
      <c r="AP548" s="259"/>
    </row>
    <row r="549" spans="1:42" ht="36" hidden="1" customHeight="1" outlineLevel="1" thickBot="1" x14ac:dyDescent="0.25">
      <c r="A549" s="161"/>
      <c r="B549" s="661" t="s">
        <v>493</v>
      </c>
      <c r="C549" s="662"/>
      <c r="D549" s="662"/>
      <c r="E549" s="663"/>
      <c r="F549" s="170"/>
      <c r="G549" s="259"/>
      <c r="H549" s="161"/>
      <c r="I549" s="661" t="s">
        <v>493</v>
      </c>
      <c r="J549" s="662"/>
      <c r="K549" s="662"/>
      <c r="L549" s="663"/>
      <c r="M549" s="170"/>
      <c r="N549" s="259"/>
      <c r="O549" s="161"/>
      <c r="P549" s="661" t="s">
        <v>493</v>
      </c>
      <c r="Q549" s="662"/>
      <c r="R549" s="662"/>
      <c r="S549" s="663"/>
      <c r="T549" s="170"/>
      <c r="U549" s="259"/>
      <c r="V549" s="161"/>
      <c r="W549" s="661" t="s">
        <v>493</v>
      </c>
      <c r="X549" s="662"/>
      <c r="Y549" s="662"/>
      <c r="Z549" s="663"/>
      <c r="AA549" s="170"/>
      <c r="AB549" s="259"/>
      <c r="AC549" s="161"/>
      <c r="AD549" s="661" t="s">
        <v>493</v>
      </c>
      <c r="AE549" s="662"/>
      <c r="AF549" s="662"/>
      <c r="AG549" s="663"/>
      <c r="AH549" s="170"/>
      <c r="AI549" s="259"/>
      <c r="AJ549" s="161"/>
      <c r="AK549" s="661" t="s">
        <v>493</v>
      </c>
      <c r="AL549" s="662"/>
      <c r="AM549" s="662"/>
      <c r="AN549" s="663"/>
      <c r="AO549" s="170"/>
      <c r="AP549" s="259"/>
    </row>
    <row r="550" spans="1:42" ht="32.25" hidden="1" outlineLevel="1" thickBot="1" x14ac:dyDescent="0.3">
      <c r="A550" s="161"/>
      <c r="B550" s="182" t="s">
        <v>494</v>
      </c>
      <c r="C550" s="487" t="s">
        <v>495</v>
      </c>
      <c r="D550" s="676"/>
      <c r="E550" s="261" t="s">
        <v>467</v>
      </c>
      <c r="F550" s="170"/>
      <c r="G550" s="259"/>
      <c r="H550" s="161"/>
      <c r="I550" s="182" t="s">
        <v>494</v>
      </c>
      <c r="J550" s="487" t="s">
        <v>495</v>
      </c>
      <c r="K550" s="676"/>
      <c r="L550" s="261" t="s">
        <v>467</v>
      </c>
      <c r="M550" s="170"/>
      <c r="N550" s="259"/>
      <c r="O550" s="161"/>
      <c r="P550" s="182" t="s">
        <v>494</v>
      </c>
      <c r="Q550" s="487" t="s">
        <v>495</v>
      </c>
      <c r="R550" s="676"/>
      <c r="S550" s="261" t="s">
        <v>467</v>
      </c>
      <c r="T550" s="170"/>
      <c r="U550" s="259"/>
      <c r="V550" s="161"/>
      <c r="W550" s="182" t="s">
        <v>494</v>
      </c>
      <c r="X550" s="487" t="s">
        <v>495</v>
      </c>
      <c r="Y550" s="676"/>
      <c r="Z550" s="261" t="s">
        <v>467</v>
      </c>
      <c r="AA550" s="170"/>
      <c r="AB550" s="259"/>
      <c r="AC550" s="161"/>
      <c r="AD550" s="182" t="s">
        <v>494</v>
      </c>
      <c r="AE550" s="487" t="s">
        <v>495</v>
      </c>
      <c r="AF550" s="676"/>
      <c r="AG550" s="261" t="s">
        <v>467</v>
      </c>
      <c r="AH550" s="170"/>
      <c r="AI550" s="259"/>
      <c r="AJ550" s="161"/>
      <c r="AK550" s="182" t="s">
        <v>494</v>
      </c>
      <c r="AL550" s="487" t="s">
        <v>495</v>
      </c>
      <c r="AM550" s="676"/>
      <c r="AN550" s="261" t="s">
        <v>467</v>
      </c>
      <c r="AO550" s="170"/>
      <c r="AP550" s="259"/>
    </row>
    <row r="551" spans="1:42" ht="23.25" hidden="1" customHeight="1" outlineLevel="1" thickBot="1" x14ac:dyDescent="0.25">
      <c r="A551" s="161"/>
      <c r="B551" s="173" t="s">
        <v>469</v>
      </c>
      <c r="C551" s="664" t="s">
        <v>496</v>
      </c>
      <c r="D551" s="665"/>
      <c r="E551" s="164" t="s">
        <v>509</v>
      </c>
      <c r="F551" s="172">
        <f>IF(E551="X",2,"")</f>
        <v>2</v>
      </c>
      <c r="G551" s="259"/>
      <c r="H551" s="161"/>
      <c r="I551" s="173" t="s">
        <v>469</v>
      </c>
      <c r="J551" s="664" t="s">
        <v>496</v>
      </c>
      <c r="K551" s="665"/>
      <c r="L551" s="164" t="s">
        <v>509</v>
      </c>
      <c r="M551" s="172">
        <f>IF(L551="X",2,"")</f>
        <v>2</v>
      </c>
      <c r="N551" s="259"/>
      <c r="O551" s="161"/>
      <c r="P551" s="173" t="s">
        <v>469</v>
      </c>
      <c r="Q551" s="664" t="s">
        <v>496</v>
      </c>
      <c r="R551" s="665"/>
      <c r="S551" s="164" t="s">
        <v>509</v>
      </c>
      <c r="T551" s="172">
        <f>IF(S551="X",2,"")</f>
        <v>2</v>
      </c>
      <c r="U551" s="259"/>
      <c r="V551" s="161"/>
      <c r="W551" s="173" t="s">
        <v>469</v>
      </c>
      <c r="X551" s="664" t="s">
        <v>496</v>
      </c>
      <c r="Y551" s="665"/>
      <c r="Z551" s="164" t="s">
        <v>509</v>
      </c>
      <c r="AA551" s="172">
        <f>IF(Z551="X",2,"")</f>
        <v>2</v>
      </c>
      <c r="AB551" s="259"/>
      <c r="AC551" s="161"/>
      <c r="AD551" s="173" t="s">
        <v>469</v>
      </c>
      <c r="AE551" s="664" t="s">
        <v>496</v>
      </c>
      <c r="AF551" s="665"/>
      <c r="AG551" s="164" t="s">
        <v>509</v>
      </c>
      <c r="AH551" s="172">
        <f>IF(AG551="X",2,"")</f>
        <v>2</v>
      </c>
      <c r="AI551" s="259"/>
      <c r="AJ551" s="161"/>
      <c r="AK551" s="173" t="s">
        <v>469</v>
      </c>
      <c r="AL551" s="664" t="s">
        <v>496</v>
      </c>
      <c r="AM551" s="665"/>
      <c r="AN551" s="164" t="s">
        <v>509</v>
      </c>
      <c r="AO551" s="172">
        <f>IF(AN551="X",2,"")</f>
        <v>2</v>
      </c>
      <c r="AP551" s="259"/>
    </row>
    <row r="552" spans="1:42" ht="23.25" hidden="1" customHeight="1" outlineLevel="1" thickBot="1" x14ac:dyDescent="0.25">
      <c r="A552" s="161"/>
      <c r="B552" s="174" t="s">
        <v>470</v>
      </c>
      <c r="C552" s="664" t="s">
        <v>497</v>
      </c>
      <c r="D552" s="665"/>
      <c r="E552" s="164"/>
      <c r="F552" s="172" t="str">
        <f>IF(E552="X",1,"")</f>
        <v/>
      </c>
      <c r="G552" s="259"/>
      <c r="H552" s="161"/>
      <c r="I552" s="174" t="s">
        <v>470</v>
      </c>
      <c r="J552" s="664" t="s">
        <v>497</v>
      </c>
      <c r="K552" s="665"/>
      <c r="L552" s="164"/>
      <c r="M552" s="172" t="str">
        <f>IF(L552="X",1,"")</f>
        <v/>
      </c>
      <c r="N552" s="259"/>
      <c r="O552" s="161"/>
      <c r="P552" s="174" t="s">
        <v>470</v>
      </c>
      <c r="Q552" s="664" t="s">
        <v>497</v>
      </c>
      <c r="R552" s="665"/>
      <c r="S552" s="164"/>
      <c r="T552" s="172" t="str">
        <f>IF(S552="X",1,"")</f>
        <v/>
      </c>
      <c r="U552" s="259"/>
      <c r="V552" s="161"/>
      <c r="W552" s="174" t="s">
        <v>470</v>
      </c>
      <c r="X552" s="664" t="s">
        <v>497</v>
      </c>
      <c r="Y552" s="665"/>
      <c r="Z552" s="164"/>
      <c r="AA552" s="172" t="str">
        <f>IF(Z552="X",1,"")</f>
        <v/>
      </c>
      <c r="AB552" s="259"/>
      <c r="AC552" s="161"/>
      <c r="AD552" s="174" t="s">
        <v>470</v>
      </c>
      <c r="AE552" s="664" t="s">
        <v>497</v>
      </c>
      <c r="AF552" s="665"/>
      <c r="AG552" s="164"/>
      <c r="AH552" s="172" t="str">
        <f>IF(AG552="X",1,"")</f>
        <v/>
      </c>
      <c r="AI552" s="259"/>
      <c r="AJ552" s="161"/>
      <c r="AK552" s="174" t="s">
        <v>470</v>
      </c>
      <c r="AL552" s="664" t="s">
        <v>497</v>
      </c>
      <c r="AM552" s="665"/>
      <c r="AN552" s="164"/>
      <c r="AO552" s="172" t="str">
        <f>IF(AN552="X",1,"")</f>
        <v/>
      </c>
      <c r="AP552" s="259"/>
    </row>
    <row r="553" spans="1:42" ht="23.25" hidden="1" customHeight="1" outlineLevel="1" thickBot="1" x14ac:dyDescent="0.25">
      <c r="A553" s="158"/>
      <c r="B553" s="175" t="s">
        <v>503</v>
      </c>
      <c r="C553" s="664" t="s">
        <v>498</v>
      </c>
      <c r="D553" s="665"/>
      <c r="E553" s="164"/>
      <c r="F553" s="172" t="str">
        <f>IF(E553="X",0.1,"")</f>
        <v/>
      </c>
      <c r="G553" s="259"/>
      <c r="H553" s="158"/>
      <c r="I553" s="175" t="s">
        <v>503</v>
      </c>
      <c r="J553" s="664" t="s">
        <v>498</v>
      </c>
      <c r="K553" s="665"/>
      <c r="L553" s="164"/>
      <c r="M553" s="172" t="str">
        <f>IF(L553="X",0.1,"")</f>
        <v/>
      </c>
      <c r="N553" s="259"/>
      <c r="O553" s="158"/>
      <c r="P553" s="175" t="s">
        <v>503</v>
      </c>
      <c r="Q553" s="664" t="s">
        <v>498</v>
      </c>
      <c r="R553" s="665"/>
      <c r="S553" s="164"/>
      <c r="T553" s="172" t="str">
        <f>IF(S553="X",0.1,"")</f>
        <v/>
      </c>
      <c r="U553" s="259"/>
      <c r="V553" s="158"/>
      <c r="W553" s="175" t="s">
        <v>503</v>
      </c>
      <c r="X553" s="664" t="s">
        <v>498</v>
      </c>
      <c r="Y553" s="665"/>
      <c r="Z553" s="164"/>
      <c r="AA553" s="172" t="str">
        <f>IF(Z553="X",0.1,"")</f>
        <v/>
      </c>
      <c r="AB553" s="259"/>
      <c r="AC553" s="158"/>
      <c r="AD553" s="175" t="s">
        <v>503</v>
      </c>
      <c r="AE553" s="664" t="s">
        <v>498</v>
      </c>
      <c r="AF553" s="665"/>
      <c r="AG553" s="164"/>
      <c r="AH553" s="172" t="str">
        <f>IF(AG553="X",0.1,"")</f>
        <v/>
      </c>
      <c r="AI553" s="259"/>
      <c r="AJ553" s="158"/>
      <c r="AK553" s="175" t="s">
        <v>503</v>
      </c>
      <c r="AL553" s="664" t="s">
        <v>498</v>
      </c>
      <c r="AM553" s="665"/>
      <c r="AN553" s="164"/>
      <c r="AO553" s="172" t="str">
        <f>IF(AN553="X",0.1,"")</f>
        <v/>
      </c>
      <c r="AP553" s="259"/>
    </row>
    <row r="554" spans="1:42" ht="37.5" hidden="1" customHeight="1" outlineLevel="1" thickBot="1" x14ac:dyDescent="0.25">
      <c r="A554" s="157"/>
      <c r="B554" s="566" t="s">
        <v>505</v>
      </c>
      <c r="C554" s="568"/>
      <c r="D554" s="566" t="str">
        <f>IF(F554=2,"FUERTE",IF(F554=1,"MODERADO",IF(F554=0.1,"DÉBIL","")))</f>
        <v>FUERTE</v>
      </c>
      <c r="E554" s="568"/>
      <c r="F554" s="172">
        <f>SUM(F551:F553)</f>
        <v>2</v>
      </c>
      <c r="G554" s="259"/>
      <c r="H554" s="157"/>
      <c r="I554" s="566" t="s">
        <v>505</v>
      </c>
      <c r="J554" s="568"/>
      <c r="K554" s="566" t="str">
        <f>IF(M554=2,"FUERTE",IF(M554=1,"MODERADO",IF(M554=0.1,"DÉBIL","")))</f>
        <v>FUERTE</v>
      </c>
      <c r="L554" s="568"/>
      <c r="M554" s="172">
        <f>SUM(M551:M553)</f>
        <v>2</v>
      </c>
      <c r="N554" s="259"/>
      <c r="O554" s="157"/>
      <c r="P554" s="566" t="s">
        <v>505</v>
      </c>
      <c r="Q554" s="568"/>
      <c r="R554" s="566" t="str">
        <f>IF(T554=2,"FUERTE",IF(T554=1,"MODERADO",IF(T554=0.1,"DÉBIL","")))</f>
        <v>FUERTE</v>
      </c>
      <c r="S554" s="568"/>
      <c r="T554" s="172">
        <f>SUM(T551:T553)</f>
        <v>2</v>
      </c>
      <c r="U554" s="259"/>
      <c r="V554" s="157"/>
      <c r="W554" s="566" t="s">
        <v>505</v>
      </c>
      <c r="X554" s="568"/>
      <c r="Y554" s="566" t="str">
        <f>IF(AA554=2,"FUERTE",IF(AA554=1,"MODERADO",IF(AA554=0.1,"DÉBIL","")))</f>
        <v>FUERTE</v>
      </c>
      <c r="Z554" s="568"/>
      <c r="AA554" s="172">
        <f>SUM(AA551:AA553)</f>
        <v>2</v>
      </c>
      <c r="AB554" s="259"/>
      <c r="AC554" s="157"/>
      <c r="AD554" s="566" t="s">
        <v>505</v>
      </c>
      <c r="AE554" s="568"/>
      <c r="AF554" s="566" t="str">
        <f>IF(AH554=2,"FUERTE",IF(AH554=1,"MODERADO",IF(AH554=0.1,"DÉBIL","")))</f>
        <v>FUERTE</v>
      </c>
      <c r="AG554" s="568"/>
      <c r="AH554" s="172">
        <f>SUM(AH551:AH553)</f>
        <v>2</v>
      </c>
      <c r="AI554" s="259"/>
      <c r="AJ554" s="157"/>
      <c r="AK554" s="566" t="s">
        <v>505</v>
      </c>
      <c r="AL554" s="568"/>
      <c r="AM554" s="566" t="str">
        <f>IF(AO554=2,"FUERTE",IF(AO554=1,"MODERADO",IF(AO554=0.1,"DÉBIL","")))</f>
        <v>FUERTE</v>
      </c>
      <c r="AN554" s="568"/>
      <c r="AO554" s="172">
        <f>SUM(AO551:AO553)</f>
        <v>2</v>
      </c>
      <c r="AP554" s="259"/>
    </row>
    <row r="555" spans="1:42" ht="15.75" hidden="1" outlineLevel="1" thickBot="1" x14ac:dyDescent="0.25">
      <c r="A555" s="158"/>
      <c r="B555" s="165"/>
      <c r="C555" s="165"/>
      <c r="D555" s="165"/>
      <c r="E555" s="165"/>
      <c r="F555" s="171"/>
      <c r="G555" s="259"/>
      <c r="H555" s="158"/>
      <c r="I555" s="165"/>
      <c r="J555" s="165"/>
      <c r="K555" s="165"/>
      <c r="L555" s="165"/>
      <c r="M555" s="171"/>
      <c r="N555" s="259"/>
      <c r="O555" s="158"/>
      <c r="P555" s="165"/>
      <c r="Q555" s="165"/>
      <c r="R555" s="165"/>
      <c r="S555" s="165"/>
      <c r="T555" s="171"/>
      <c r="U555" s="259"/>
      <c r="V555" s="158"/>
      <c r="W555" s="165"/>
      <c r="X555" s="165"/>
      <c r="Y555" s="165"/>
      <c r="Z555" s="165"/>
      <c r="AA555" s="171"/>
      <c r="AB555" s="259"/>
      <c r="AC555" s="158"/>
      <c r="AD555" s="165"/>
      <c r="AE555" s="165"/>
      <c r="AF555" s="165"/>
      <c r="AG555" s="165"/>
      <c r="AH555" s="171"/>
      <c r="AI555" s="259"/>
      <c r="AJ555" s="158"/>
      <c r="AK555" s="165"/>
      <c r="AL555" s="165"/>
      <c r="AM555" s="165"/>
      <c r="AN555" s="165"/>
      <c r="AO555" s="171"/>
      <c r="AP555" s="259"/>
    </row>
    <row r="556" spans="1:42" ht="16.5" hidden="1" outlineLevel="1" thickBot="1" x14ac:dyDescent="0.25">
      <c r="A556" s="161"/>
      <c r="B556" s="661" t="s">
        <v>499</v>
      </c>
      <c r="C556" s="662"/>
      <c r="D556" s="662"/>
      <c r="E556" s="663"/>
      <c r="F556" s="170"/>
      <c r="G556" s="259"/>
      <c r="H556" s="161"/>
      <c r="I556" s="661" t="s">
        <v>499</v>
      </c>
      <c r="J556" s="662"/>
      <c r="K556" s="662"/>
      <c r="L556" s="663"/>
      <c r="M556" s="170"/>
      <c r="N556" s="259"/>
      <c r="O556" s="161"/>
      <c r="P556" s="661" t="s">
        <v>499</v>
      </c>
      <c r="Q556" s="662"/>
      <c r="R556" s="662"/>
      <c r="S556" s="663"/>
      <c r="T556" s="170"/>
      <c r="U556" s="259"/>
      <c r="V556" s="161"/>
      <c r="W556" s="661" t="s">
        <v>499</v>
      </c>
      <c r="X556" s="662"/>
      <c r="Y556" s="662"/>
      <c r="Z556" s="663"/>
      <c r="AA556" s="170"/>
      <c r="AB556" s="259"/>
      <c r="AC556" s="161"/>
      <c r="AD556" s="661" t="s">
        <v>499</v>
      </c>
      <c r="AE556" s="662"/>
      <c r="AF556" s="662"/>
      <c r="AG556" s="663"/>
      <c r="AH556" s="170"/>
      <c r="AI556" s="259"/>
      <c r="AJ556" s="161"/>
      <c r="AK556" s="661" t="s">
        <v>499</v>
      </c>
      <c r="AL556" s="662"/>
      <c r="AM556" s="662"/>
      <c r="AN556" s="663"/>
      <c r="AO556" s="170"/>
      <c r="AP556" s="259"/>
    </row>
    <row r="557" spans="1:42" ht="75.75" hidden="1" outlineLevel="1" thickBot="1" x14ac:dyDescent="0.25">
      <c r="A557" s="161"/>
      <c r="B557" s="181" t="s">
        <v>500</v>
      </c>
      <c r="C557" s="181" t="s">
        <v>504</v>
      </c>
      <c r="D557" s="181" t="s">
        <v>501</v>
      </c>
      <c r="E557" s="181" t="s">
        <v>502</v>
      </c>
      <c r="F557" s="170"/>
      <c r="G557" s="259"/>
      <c r="H557" s="161"/>
      <c r="I557" s="181" t="s">
        <v>500</v>
      </c>
      <c r="J557" s="181" t="s">
        <v>504</v>
      </c>
      <c r="K557" s="181" t="s">
        <v>501</v>
      </c>
      <c r="L557" s="181" t="s">
        <v>502</v>
      </c>
      <c r="M557" s="170"/>
      <c r="N557" s="259"/>
      <c r="O557" s="161"/>
      <c r="P557" s="181" t="s">
        <v>500</v>
      </c>
      <c r="Q557" s="181" t="s">
        <v>504</v>
      </c>
      <c r="R557" s="181" t="s">
        <v>501</v>
      </c>
      <c r="S557" s="181" t="s">
        <v>502</v>
      </c>
      <c r="T557" s="170"/>
      <c r="U557" s="259"/>
      <c r="V557" s="161"/>
      <c r="W557" s="181" t="s">
        <v>500</v>
      </c>
      <c r="X557" s="181" t="s">
        <v>504</v>
      </c>
      <c r="Y557" s="181" t="s">
        <v>501</v>
      </c>
      <c r="Z557" s="181" t="s">
        <v>502</v>
      </c>
      <c r="AA557" s="170"/>
      <c r="AB557" s="259"/>
      <c r="AC557" s="161"/>
      <c r="AD557" s="181" t="s">
        <v>500</v>
      </c>
      <c r="AE557" s="181" t="s">
        <v>504</v>
      </c>
      <c r="AF557" s="181" t="s">
        <v>501</v>
      </c>
      <c r="AG557" s="181" t="s">
        <v>502</v>
      </c>
      <c r="AH557" s="170"/>
      <c r="AI557" s="259"/>
      <c r="AJ557" s="161"/>
      <c r="AK557" s="181" t="s">
        <v>500</v>
      </c>
      <c r="AL557" s="181" t="s">
        <v>504</v>
      </c>
      <c r="AM557" s="181" t="s">
        <v>501</v>
      </c>
      <c r="AN557" s="181" t="s">
        <v>502</v>
      </c>
      <c r="AO557" s="170"/>
      <c r="AP557" s="259"/>
    </row>
    <row r="558" spans="1:42" ht="67.5" hidden="1" customHeight="1" outlineLevel="1" thickBot="1" x14ac:dyDescent="0.25">
      <c r="A558" s="161"/>
      <c r="B558" s="164" t="str">
        <f>IF(D547=0,"",IF(D547&lt;=85,"DÉBIL",IF(D547&lt;=95,"MODERADO",IF(D547&lt;=100,"FUERTE"))))</f>
        <v>FUERTE</v>
      </c>
      <c r="C558" s="164" t="str">
        <f>D554</f>
        <v>FUERTE</v>
      </c>
      <c r="D558" s="147" t="str">
        <f>IFERROR(IF(D559=0,"DÉBIL",IF(D559&lt;=50,"MODERADO",IF(D559=100,"FUERTE",""))),"")</f>
        <v>FUERTE</v>
      </c>
      <c r="E558" s="164" t="str">
        <f>IF(D558="FUERTE","NO",IF(D558="MODERADO","SI",IF(D558="DÉBIL","SI","")))</f>
        <v>NO</v>
      </c>
      <c r="F558" s="170"/>
      <c r="G558" s="259"/>
      <c r="H558" s="161"/>
      <c r="I558" s="164" t="str">
        <f>IF(K547=0,"",IF(K547&lt;=85,"DÉBIL",IF(K547&lt;=95,"MODERADO",IF(K547&lt;=100,"FUERTE"))))</f>
        <v>FUERTE</v>
      </c>
      <c r="J558" s="164" t="str">
        <f>K554</f>
        <v>FUERTE</v>
      </c>
      <c r="K558" s="147" t="str">
        <f>IFERROR(IF(K559=0,"DÉBIL",IF(K559&lt;=50,"MODERADO",IF(K559=100,"FUERTE",""))),"")</f>
        <v>FUERTE</v>
      </c>
      <c r="L558" s="164" t="str">
        <f>IF(K558="FUERTE","NO",IF(K558="MODERADO","SI",IF(K558="DÉBIL","SI","")))</f>
        <v>NO</v>
      </c>
      <c r="M558" s="170"/>
      <c r="N558" s="259"/>
      <c r="O558" s="161"/>
      <c r="P558" s="164" t="str">
        <f>IF(R547=0,"",IF(R547&lt;=85,"DÉBIL",IF(R547&lt;=95,"MODERADO",IF(R547&lt;=100,"FUERTE"))))</f>
        <v>FUERTE</v>
      </c>
      <c r="Q558" s="164" t="str">
        <f>R554</f>
        <v>FUERTE</v>
      </c>
      <c r="R558" s="147" t="str">
        <f>IFERROR(IF(R559=0,"DÉBIL",IF(R559&lt;=50,"MODERADO",IF(R559=100,"FUERTE",""))),"")</f>
        <v>FUERTE</v>
      </c>
      <c r="S558" s="164" t="str">
        <f>IF(R558="FUERTE","NO",IF(R558="MODERADO","SI",IF(R558="DÉBIL","SI","")))</f>
        <v>NO</v>
      </c>
      <c r="T558" s="170"/>
      <c r="U558" s="259"/>
      <c r="V558" s="161"/>
      <c r="W558" s="164" t="str">
        <f>IF(Y547=0,"",IF(Y547&lt;=85,"DÉBIL",IF(Y547&lt;=95,"MODERADO",IF(Y547&lt;=100,"FUERTE"))))</f>
        <v>FUERTE</v>
      </c>
      <c r="X558" s="164" t="str">
        <f>Y554</f>
        <v>FUERTE</v>
      </c>
      <c r="Y558" s="147" t="str">
        <f>IFERROR(IF(Y559=0,"DÉBIL",IF(Y559&lt;=50,"MODERADO",IF(Y559=100,"FUERTE",""))),"")</f>
        <v>FUERTE</v>
      </c>
      <c r="Z558" s="164" t="str">
        <f>IF(Y558="FUERTE","NO",IF(Y558="MODERADO","SI",IF(Y558="DÉBIL","SI","")))</f>
        <v>NO</v>
      </c>
      <c r="AA558" s="170"/>
      <c r="AB558" s="259"/>
      <c r="AC558" s="161"/>
      <c r="AD558" s="164" t="str">
        <f>IF(AF547=0,"",IF(AF547&lt;=85,"DÉBIL",IF(AF547&lt;=95,"MODERADO",IF(AF547&lt;=100,"FUERTE"))))</f>
        <v>FUERTE</v>
      </c>
      <c r="AE558" s="164" t="str">
        <f>AF554</f>
        <v>FUERTE</v>
      </c>
      <c r="AF558" s="147" t="str">
        <f>IFERROR(IF(AF559=0,"DÉBIL",IF(AF559&lt;=50,"MODERADO",IF(AF559=100,"FUERTE",""))),"")</f>
        <v>FUERTE</v>
      </c>
      <c r="AG558" s="164" t="str">
        <f>IF(AF558="FUERTE","NO",IF(AF558="MODERADO","SI",IF(AF558="DÉBIL","SI","")))</f>
        <v>NO</v>
      </c>
      <c r="AH558" s="170"/>
      <c r="AI558" s="259"/>
      <c r="AJ558" s="161"/>
      <c r="AK558" s="164" t="str">
        <f>IF(AM547=0,"",IF(AM547&lt;=85,"DÉBIL",IF(AM547&lt;=95,"MODERADO",IF(AM547&lt;=100,"FUERTE"))))</f>
        <v>FUERTE</v>
      </c>
      <c r="AL558" s="164" t="str">
        <f>AM554</f>
        <v>FUERTE</v>
      </c>
      <c r="AM558" s="147" t="str">
        <f>IFERROR(IF(AM559=0,"DÉBIL",IF(AM559&lt;=50,"MODERADO",IF(AM559=100,"FUERTE",""))),"")</f>
        <v>FUERTE</v>
      </c>
      <c r="AN558" s="164" t="str">
        <f>IF(AM558="FUERTE","NO",IF(AM558="MODERADO","SI",IF(AM558="DÉBIL","SI","")))</f>
        <v>NO</v>
      </c>
      <c r="AO558" s="170"/>
      <c r="AP558" s="259"/>
    </row>
    <row r="559" spans="1:42" hidden="1" outlineLevel="1" x14ac:dyDescent="0.2">
      <c r="A559" s="161"/>
      <c r="B559" s="254">
        <f>IF(B558="FUERTE",50,IF(B558="MODERADO",25,IF(B558="DÉBIL",0,"")))</f>
        <v>50</v>
      </c>
      <c r="C559" s="254">
        <f>IF(C558="FUERTE",2,IF(C558="MODERADO",1,IF(C558="DÉBIL",0,"")))</f>
        <v>2</v>
      </c>
      <c r="D559" s="254">
        <f>+C559*B559</f>
        <v>100</v>
      </c>
      <c r="E559" s="254"/>
      <c r="F559" s="170"/>
      <c r="G559" s="259"/>
      <c r="H559" s="161"/>
      <c r="I559" s="254">
        <f>IF(I558="FUERTE",50,IF(I558="MODERADO",25,IF(I558="DÉBIL",0,"")))</f>
        <v>50</v>
      </c>
      <c r="J559" s="254">
        <f>IF(J558="FUERTE",2,IF(J558="MODERADO",1,IF(J558="DÉBIL",0,"")))</f>
        <v>2</v>
      </c>
      <c r="K559" s="254">
        <f>+J559*I559</f>
        <v>100</v>
      </c>
      <c r="L559" s="254"/>
      <c r="M559" s="170"/>
      <c r="N559" s="259"/>
      <c r="O559" s="161"/>
      <c r="P559" s="254">
        <f>IF(P558="FUERTE",50,IF(P558="MODERADO",25,IF(P558="DÉBIL",0,"")))</f>
        <v>50</v>
      </c>
      <c r="Q559" s="254">
        <f>IF(Q558="FUERTE",2,IF(Q558="MODERADO",1,IF(Q558="DÉBIL",0,"")))</f>
        <v>2</v>
      </c>
      <c r="R559" s="254">
        <f>+Q559*P559</f>
        <v>100</v>
      </c>
      <c r="S559" s="254"/>
      <c r="T559" s="170"/>
      <c r="U559" s="259"/>
      <c r="V559" s="161"/>
      <c r="W559" s="254">
        <f>IF(W558="FUERTE",50,IF(W558="MODERADO",25,IF(W558="DÉBIL",0,"")))</f>
        <v>50</v>
      </c>
      <c r="X559" s="254">
        <f>IF(X558="FUERTE",2,IF(X558="MODERADO",1,IF(X558="DÉBIL",0,"")))</f>
        <v>2</v>
      </c>
      <c r="Y559" s="254">
        <f>+X559*W559</f>
        <v>100</v>
      </c>
      <c r="Z559" s="254"/>
      <c r="AA559" s="170"/>
      <c r="AB559" s="259"/>
      <c r="AC559" s="161"/>
      <c r="AD559" s="254">
        <f>IF(AD558="FUERTE",50,IF(AD558="MODERADO",25,IF(AD558="DÉBIL",0,"")))</f>
        <v>50</v>
      </c>
      <c r="AE559" s="254">
        <f>IF(AE558="FUERTE",2,IF(AE558="MODERADO",1,IF(AE558="DÉBIL",0,"")))</f>
        <v>2</v>
      </c>
      <c r="AF559" s="254">
        <f>+AE559*AD559</f>
        <v>100</v>
      </c>
      <c r="AG559" s="254"/>
      <c r="AH559" s="170"/>
      <c r="AI559" s="259"/>
      <c r="AJ559" s="161"/>
      <c r="AK559" s="254">
        <f>IF(AK558="FUERTE",50,IF(AK558="MODERADO",25,IF(AK558="DÉBIL",0,"")))</f>
        <v>50</v>
      </c>
      <c r="AL559" s="254">
        <f>IF(AL558="FUERTE",2,IF(AL558="MODERADO",1,IF(AL558="DÉBIL",0,"")))</f>
        <v>2</v>
      </c>
      <c r="AM559" s="254">
        <f>+AL559*AK559</f>
        <v>100</v>
      </c>
      <c r="AN559" s="254"/>
      <c r="AO559" s="170"/>
      <c r="AP559" s="259"/>
    </row>
    <row r="560" spans="1:42" ht="27.75" customHeight="1" collapsed="1" x14ac:dyDescent="0.3">
      <c r="A560" s="626" t="s">
        <v>448</v>
      </c>
      <c r="B560" s="627"/>
      <c r="C560" s="627"/>
      <c r="D560" s="627"/>
      <c r="E560" s="627"/>
      <c r="F560" s="628"/>
      <c r="G560" s="258"/>
      <c r="H560" s="626" t="s">
        <v>448</v>
      </c>
      <c r="I560" s="627"/>
      <c r="J560" s="627"/>
      <c r="K560" s="627"/>
      <c r="L560" s="627"/>
      <c r="M560" s="628"/>
      <c r="N560" s="258"/>
      <c r="O560" s="626" t="s">
        <v>448</v>
      </c>
      <c r="P560" s="627"/>
      <c r="Q560" s="627"/>
      <c r="R560" s="627"/>
      <c r="S560" s="627"/>
      <c r="T560" s="628"/>
      <c r="U560" s="258"/>
      <c r="V560" s="626" t="s">
        <v>448</v>
      </c>
      <c r="W560" s="627"/>
      <c r="X560" s="627"/>
      <c r="Y560" s="627"/>
      <c r="Z560" s="627"/>
      <c r="AA560" s="628"/>
      <c r="AB560" s="258"/>
      <c r="AC560" s="626" t="s">
        <v>448</v>
      </c>
      <c r="AD560" s="627"/>
      <c r="AE560" s="627"/>
      <c r="AF560" s="627"/>
      <c r="AG560" s="627"/>
      <c r="AH560" s="628"/>
      <c r="AI560" s="258"/>
      <c r="AJ560" s="626" t="s">
        <v>448</v>
      </c>
      <c r="AK560" s="627"/>
      <c r="AL560" s="627"/>
      <c r="AM560" s="627"/>
      <c r="AN560" s="627"/>
      <c r="AO560" s="628"/>
      <c r="AP560" s="258"/>
    </row>
    <row r="561" spans="1:42" ht="42" hidden="1" customHeight="1" outlineLevel="1" thickBot="1" x14ac:dyDescent="0.25">
      <c r="A561" s="158"/>
      <c r="B561" s="156"/>
      <c r="C561" s="156"/>
      <c r="D561" s="156"/>
      <c r="E561" s="156"/>
      <c r="F561" s="171"/>
      <c r="G561" s="259"/>
      <c r="H561" s="158"/>
      <c r="I561" s="156"/>
      <c r="J561" s="156"/>
      <c r="K561" s="156"/>
      <c r="L561" s="156"/>
      <c r="M561" s="171"/>
      <c r="N561" s="259"/>
      <c r="O561" s="158"/>
      <c r="P561" s="156"/>
      <c r="Q561" s="156"/>
      <c r="R561" s="156"/>
      <c r="S561" s="156"/>
      <c r="T561" s="171"/>
      <c r="U561" s="259"/>
      <c r="V561" s="158"/>
      <c r="W561" s="156"/>
      <c r="X561" s="156"/>
      <c r="Y561" s="156"/>
      <c r="Z561" s="156"/>
      <c r="AA561" s="171"/>
      <c r="AB561" s="259"/>
      <c r="AC561" s="158"/>
      <c r="AD561" s="156"/>
      <c r="AE561" s="156"/>
      <c r="AF561" s="156"/>
      <c r="AG561" s="156"/>
      <c r="AH561" s="171"/>
      <c r="AI561" s="259"/>
      <c r="AJ561" s="158"/>
      <c r="AK561" s="156"/>
      <c r="AL561" s="156"/>
      <c r="AM561" s="156"/>
      <c r="AN561" s="156"/>
      <c r="AO561" s="171"/>
      <c r="AP561" s="259"/>
    </row>
    <row r="562" spans="1:42" ht="37.5" hidden="1" customHeight="1" outlineLevel="1" thickBot="1" x14ac:dyDescent="0.25">
      <c r="A562" s="161"/>
      <c r="B562" s="176" t="s">
        <v>448</v>
      </c>
      <c r="C562" s="607" t="str">
        <f>'MRC CONTRATACIÓN - COVID19'!$D70</f>
        <v>Posibilidad de no atender las denuncias o la información de la ciudadanía sobre preocupaciones acerca de la contratación de emergencia que esté ejecutando y que proyecte celebrar, por intereses particulares.</v>
      </c>
      <c r="D562" s="608"/>
      <c r="E562" s="609"/>
      <c r="F562" s="170"/>
      <c r="G562" s="259"/>
      <c r="H562" s="161"/>
      <c r="I562" s="176" t="s">
        <v>448</v>
      </c>
      <c r="J562" s="607" t="str">
        <f>$C562</f>
        <v>Posibilidad de no atender las denuncias o la información de la ciudadanía sobre preocupaciones acerca de la contratación de emergencia que esté ejecutando y que proyecte celebrar, por intereses particulares.</v>
      </c>
      <c r="K562" s="608"/>
      <c r="L562" s="609"/>
      <c r="M562" s="170"/>
      <c r="N562" s="259"/>
      <c r="O562" s="161"/>
      <c r="P562" s="176" t="s">
        <v>448</v>
      </c>
      <c r="Q562" s="607" t="str">
        <f>$C562</f>
        <v>Posibilidad de no atender las denuncias o la información de la ciudadanía sobre preocupaciones acerca de la contratación de emergencia que esté ejecutando y que proyecte celebrar, por intereses particulares.</v>
      </c>
      <c r="R562" s="608"/>
      <c r="S562" s="609"/>
      <c r="T562" s="170"/>
      <c r="U562" s="259"/>
      <c r="V562" s="161"/>
      <c r="W562" s="176" t="s">
        <v>448</v>
      </c>
      <c r="X562" s="607" t="str">
        <f>$C562</f>
        <v>Posibilidad de no atender las denuncias o la información de la ciudadanía sobre preocupaciones acerca de la contratación de emergencia que esté ejecutando y que proyecte celebrar, por intereses particulares.</v>
      </c>
      <c r="Y562" s="608"/>
      <c r="Z562" s="609"/>
      <c r="AA562" s="170"/>
      <c r="AB562" s="259"/>
      <c r="AC562" s="161"/>
      <c r="AD562" s="176" t="s">
        <v>448</v>
      </c>
      <c r="AE562" s="607" t="str">
        <f>$C562</f>
        <v>Posibilidad de no atender las denuncias o la información de la ciudadanía sobre preocupaciones acerca de la contratación de emergencia que esté ejecutando y que proyecte celebrar, por intereses particulares.</v>
      </c>
      <c r="AF562" s="608"/>
      <c r="AG562" s="609"/>
      <c r="AH562" s="170"/>
      <c r="AI562" s="259"/>
      <c r="AJ562" s="161"/>
      <c r="AK562" s="176" t="s">
        <v>448</v>
      </c>
      <c r="AL562" s="607" t="str">
        <f>$C562</f>
        <v>Posibilidad de no atender las denuncias o la información de la ciudadanía sobre preocupaciones acerca de la contratación de emergencia que esté ejecutando y que proyecte celebrar, por intereses particulares.</v>
      </c>
      <c r="AM562" s="608"/>
      <c r="AN562" s="609"/>
      <c r="AO562" s="170"/>
      <c r="AP562" s="259"/>
    </row>
    <row r="563" spans="1:42" ht="156" hidden="1" customHeight="1" outlineLevel="1" thickBot="1" x14ac:dyDescent="0.25">
      <c r="A563" s="161"/>
      <c r="B563" s="177" t="s">
        <v>479</v>
      </c>
      <c r="C563" s="666" t="str">
        <f>'MRC CONTRATACIÓN - COVID19'!$N70</f>
        <v xml:space="preserve">El FNA cuenta con la línea de denuncias y el correo de denuncias disponibles para que la ciudadanía y los colaboradores de la entidad interpongan sus denuncias. El profesional del Grupo Gestión Antifraude recibe las comunicaciones que llegan por dichos canales y los pone  en conocimiento del coordinador(a) del Grupo Gestión Antifraude quien las asigna para verificación interna. En caso de determinar que la comunicación allegada por los canales de denuncias no corresponde a una denuncia de fraude o corrupción el Profesional del Grupo Antifraude da trasado del comunicado al área pertinente para su respectivo trámite. </v>
      </c>
      <c r="D563" s="667"/>
      <c r="E563" s="668"/>
      <c r="F563" s="170"/>
      <c r="G563" s="259"/>
      <c r="H563" s="161"/>
      <c r="I563" s="177" t="s">
        <v>564</v>
      </c>
      <c r="J563" s="666" t="str">
        <f>'MRC CONTRATACIÓN - COVID19'!$N71</f>
        <v xml:space="preserve">El FNA cuenta con la línea de denuncias y el correo de denuncias disponibles para que la ciudadanía y los colaboradores de la entidad interpongan sus denuncias. El profesional del Grupo Gestión Antifraude recibe las comunicaciones que llegan por dichos canales y los pone  en conocimiento del coordinador(a) del Grupo Gestión Antifraude quien las asigna para verificación interna. En caso de determinar que la comunicación allegada por los canales de denuncias no corresponde a una denuncia de fraude o corrupción el Profesional del Grupo Antifraude da trasado del comunicado al área pertinente para su respectivo trámite. </v>
      </c>
      <c r="K563" s="667"/>
      <c r="L563" s="668"/>
      <c r="M563" s="170"/>
      <c r="N563" s="259"/>
      <c r="O563" s="161"/>
      <c r="P563" s="177" t="s">
        <v>565</v>
      </c>
      <c r="Q563" s="666">
        <f>'MRC CONTRATACIÓN - COVID19'!$F549</f>
        <v>0</v>
      </c>
      <c r="R563" s="667"/>
      <c r="S563" s="668"/>
      <c r="T563" s="170"/>
      <c r="U563" s="259"/>
      <c r="V563" s="161"/>
      <c r="W563" s="177" t="s">
        <v>566</v>
      </c>
      <c r="X563" s="666">
        <f>'MRC CONTRATACIÓN - COVID19'!$F549</f>
        <v>0</v>
      </c>
      <c r="Y563" s="667"/>
      <c r="Z563" s="668"/>
      <c r="AA563" s="170"/>
      <c r="AB563" s="259"/>
      <c r="AC563" s="161"/>
      <c r="AD563" s="177" t="s">
        <v>616</v>
      </c>
      <c r="AE563" s="666">
        <f>'MRC CONTRATACIÓN - COVID19'!$F549</f>
        <v>0</v>
      </c>
      <c r="AF563" s="667"/>
      <c r="AG563" s="668"/>
      <c r="AH563" s="170"/>
      <c r="AI563" s="259"/>
      <c r="AJ563" s="161"/>
      <c r="AK563" s="177" t="s">
        <v>617</v>
      </c>
      <c r="AL563" s="666">
        <f>'MRC CONTRATACIÓN - COVID19'!$F549</f>
        <v>0</v>
      </c>
      <c r="AM563" s="667"/>
      <c r="AN563" s="668"/>
      <c r="AO563" s="170"/>
      <c r="AP563" s="259"/>
    </row>
    <row r="564" spans="1:42" ht="27.75" hidden="1" customHeight="1" outlineLevel="1" thickBot="1" x14ac:dyDescent="0.25">
      <c r="A564" s="161"/>
      <c r="B564" s="178" t="s">
        <v>618</v>
      </c>
      <c r="C564" s="666"/>
      <c r="D564" s="667"/>
      <c r="E564" s="668"/>
      <c r="F564" s="170"/>
      <c r="G564" s="259"/>
      <c r="H564" s="161"/>
      <c r="I564" s="178" t="s">
        <v>618</v>
      </c>
      <c r="J564" s="666"/>
      <c r="K564" s="667"/>
      <c r="L564" s="668"/>
      <c r="M564" s="170"/>
      <c r="N564" s="259"/>
      <c r="O564" s="161"/>
      <c r="P564" s="178" t="s">
        <v>618</v>
      </c>
      <c r="Q564" s="666"/>
      <c r="R564" s="667"/>
      <c r="S564" s="668"/>
      <c r="T564" s="170"/>
      <c r="U564" s="259"/>
      <c r="V564" s="161"/>
      <c r="W564" s="178" t="s">
        <v>618</v>
      </c>
      <c r="X564" s="666"/>
      <c r="Y564" s="667"/>
      <c r="Z564" s="668"/>
      <c r="AA564" s="170"/>
      <c r="AB564" s="259"/>
      <c r="AC564" s="161"/>
      <c r="AD564" s="178" t="s">
        <v>618</v>
      </c>
      <c r="AE564" s="666"/>
      <c r="AF564" s="667"/>
      <c r="AG564" s="668"/>
      <c r="AH564" s="170"/>
      <c r="AI564" s="259"/>
      <c r="AJ564" s="161"/>
      <c r="AK564" s="178" t="s">
        <v>618</v>
      </c>
      <c r="AL564" s="666"/>
      <c r="AM564" s="667"/>
      <c r="AN564" s="668"/>
      <c r="AO564" s="170"/>
      <c r="AP564" s="259"/>
    </row>
    <row r="565" spans="1:42" ht="16.5" hidden="1" outlineLevel="1" thickBot="1" x14ac:dyDescent="0.25">
      <c r="A565" s="161"/>
      <c r="B565" s="178" t="s">
        <v>628</v>
      </c>
      <c r="C565" s="666"/>
      <c r="D565" s="667"/>
      <c r="E565" s="668"/>
      <c r="F565" s="170"/>
      <c r="G565" s="259"/>
      <c r="H565" s="161"/>
      <c r="I565" s="178" t="s">
        <v>628</v>
      </c>
      <c r="J565" s="666"/>
      <c r="K565" s="667"/>
      <c r="L565" s="668"/>
      <c r="M565" s="170"/>
      <c r="N565" s="259"/>
      <c r="O565" s="161"/>
      <c r="P565" s="178" t="s">
        <v>628</v>
      </c>
      <c r="Q565" s="666"/>
      <c r="R565" s="667"/>
      <c r="S565" s="668"/>
      <c r="T565" s="170"/>
      <c r="U565" s="259"/>
      <c r="V565" s="161"/>
      <c r="W565" s="178" t="s">
        <v>628</v>
      </c>
      <c r="X565" s="666"/>
      <c r="Y565" s="667"/>
      <c r="Z565" s="668"/>
      <c r="AA565" s="170"/>
      <c r="AB565" s="259"/>
      <c r="AC565" s="161"/>
      <c r="AD565" s="178" t="s">
        <v>628</v>
      </c>
      <c r="AE565" s="666"/>
      <c r="AF565" s="667"/>
      <c r="AG565" s="668"/>
      <c r="AH565" s="170"/>
      <c r="AI565" s="259"/>
      <c r="AJ565" s="161"/>
      <c r="AK565" s="178" t="s">
        <v>628</v>
      </c>
      <c r="AL565" s="666"/>
      <c r="AM565" s="667"/>
      <c r="AN565" s="668"/>
      <c r="AO565" s="170"/>
      <c r="AP565" s="259"/>
    </row>
    <row r="566" spans="1:42" ht="16.5" hidden="1" customHeight="1" outlineLevel="1" thickBot="1" x14ac:dyDescent="0.25">
      <c r="A566" s="161"/>
      <c r="B566" s="179" t="s">
        <v>619</v>
      </c>
      <c r="C566" s="666"/>
      <c r="D566" s="667"/>
      <c r="E566" s="668"/>
      <c r="F566" s="170"/>
      <c r="G566" s="259"/>
      <c r="H566" s="161"/>
      <c r="I566" s="179" t="s">
        <v>619</v>
      </c>
      <c r="J566" s="666"/>
      <c r="K566" s="667"/>
      <c r="L566" s="668"/>
      <c r="M566" s="170"/>
      <c r="N566" s="259"/>
      <c r="O566" s="161"/>
      <c r="P566" s="179" t="s">
        <v>619</v>
      </c>
      <c r="Q566" s="666"/>
      <c r="R566" s="667"/>
      <c r="S566" s="668"/>
      <c r="T566" s="170"/>
      <c r="U566" s="259"/>
      <c r="V566" s="161"/>
      <c r="W566" s="179" t="s">
        <v>619</v>
      </c>
      <c r="X566" s="666"/>
      <c r="Y566" s="667"/>
      <c r="Z566" s="668"/>
      <c r="AA566" s="170"/>
      <c r="AB566" s="259"/>
      <c r="AC566" s="161"/>
      <c r="AD566" s="179" t="s">
        <v>619</v>
      </c>
      <c r="AE566" s="666"/>
      <c r="AF566" s="667"/>
      <c r="AG566" s="668"/>
      <c r="AH566" s="170"/>
      <c r="AI566" s="259"/>
      <c r="AJ566" s="161"/>
      <c r="AK566" s="179" t="s">
        <v>619</v>
      </c>
      <c r="AL566" s="666"/>
      <c r="AM566" s="667"/>
      <c r="AN566" s="668"/>
      <c r="AO566" s="170"/>
      <c r="AP566" s="259"/>
    </row>
    <row r="567" spans="1:42" ht="15.75" hidden="1" outlineLevel="1" thickBot="1" x14ac:dyDescent="0.25">
      <c r="A567" s="161"/>
      <c r="B567" s="162"/>
      <c r="C567" s="162"/>
      <c r="D567" s="162"/>
      <c r="E567" s="163"/>
      <c r="F567" s="170"/>
      <c r="G567" s="259"/>
      <c r="H567" s="161"/>
      <c r="I567" s="162"/>
      <c r="J567" s="162"/>
      <c r="K567" s="162"/>
      <c r="L567" s="163"/>
      <c r="M567" s="170"/>
      <c r="N567" s="259"/>
      <c r="O567" s="161"/>
      <c r="P567" s="162"/>
      <c r="Q567" s="162"/>
      <c r="R567" s="162"/>
      <c r="S567" s="163"/>
      <c r="T567" s="170"/>
      <c r="U567" s="259"/>
      <c r="V567" s="161"/>
      <c r="W567" s="162"/>
      <c r="X567" s="162"/>
      <c r="Y567" s="162"/>
      <c r="Z567" s="163"/>
      <c r="AA567" s="170"/>
      <c r="AB567" s="259"/>
      <c r="AC567" s="161"/>
      <c r="AD567" s="162"/>
      <c r="AE567" s="162"/>
      <c r="AF567" s="162"/>
      <c r="AG567" s="163"/>
      <c r="AH567" s="170"/>
      <c r="AI567" s="259"/>
      <c r="AJ567" s="161"/>
      <c r="AK567" s="162"/>
      <c r="AL567" s="162"/>
      <c r="AM567" s="162"/>
      <c r="AN567" s="163"/>
      <c r="AO567" s="170"/>
      <c r="AP567" s="259"/>
    </row>
    <row r="568" spans="1:42" ht="26.25" hidden="1" customHeight="1" outlineLevel="1" thickBot="1" x14ac:dyDescent="0.25">
      <c r="A568" s="161"/>
      <c r="B568" s="652" t="s">
        <v>468</v>
      </c>
      <c r="C568" s="653"/>
      <c r="D568" s="653"/>
      <c r="E568" s="654"/>
      <c r="F568" s="170"/>
      <c r="G568" s="259"/>
      <c r="H568" s="161"/>
      <c r="I568" s="652" t="s">
        <v>468</v>
      </c>
      <c r="J568" s="653"/>
      <c r="K568" s="653"/>
      <c r="L568" s="654"/>
      <c r="M568" s="170"/>
      <c r="N568" s="259"/>
      <c r="O568" s="161"/>
      <c r="P568" s="652" t="s">
        <v>468</v>
      </c>
      <c r="Q568" s="653"/>
      <c r="R568" s="653"/>
      <c r="S568" s="654"/>
      <c r="T568" s="170"/>
      <c r="U568" s="259"/>
      <c r="V568" s="161"/>
      <c r="W568" s="652" t="s">
        <v>468</v>
      </c>
      <c r="X568" s="653"/>
      <c r="Y568" s="653"/>
      <c r="Z568" s="654"/>
      <c r="AA568" s="170"/>
      <c r="AB568" s="259"/>
      <c r="AC568" s="161"/>
      <c r="AD568" s="652" t="s">
        <v>468</v>
      </c>
      <c r="AE568" s="653"/>
      <c r="AF568" s="653"/>
      <c r="AG568" s="654"/>
      <c r="AH568" s="170"/>
      <c r="AI568" s="259"/>
      <c r="AJ568" s="161"/>
      <c r="AK568" s="652" t="s">
        <v>468</v>
      </c>
      <c r="AL568" s="653"/>
      <c r="AM568" s="653"/>
      <c r="AN568" s="654"/>
      <c r="AO568" s="170"/>
      <c r="AP568" s="259"/>
    </row>
    <row r="569" spans="1:42" ht="48" hidden="1" customHeight="1" outlineLevel="1" thickBot="1" x14ac:dyDescent="0.25">
      <c r="A569" s="161"/>
      <c r="B569" s="669" t="s">
        <v>449</v>
      </c>
      <c r="C569" s="670"/>
      <c r="D569" s="263" t="s">
        <v>450</v>
      </c>
      <c r="E569" s="180" t="s">
        <v>467</v>
      </c>
      <c r="F569" s="172"/>
      <c r="G569" s="259"/>
      <c r="H569" s="161"/>
      <c r="I569" s="669" t="s">
        <v>449</v>
      </c>
      <c r="J569" s="670"/>
      <c r="K569" s="263" t="s">
        <v>450</v>
      </c>
      <c r="L569" s="180" t="s">
        <v>467</v>
      </c>
      <c r="M569" s="172"/>
      <c r="N569" s="259"/>
      <c r="O569" s="161"/>
      <c r="P569" s="669" t="s">
        <v>449</v>
      </c>
      <c r="Q569" s="670"/>
      <c r="R569" s="263" t="s">
        <v>450</v>
      </c>
      <c r="S569" s="180" t="s">
        <v>467</v>
      </c>
      <c r="T569" s="172"/>
      <c r="U569" s="259"/>
      <c r="V569" s="161"/>
      <c r="W569" s="669" t="s">
        <v>449</v>
      </c>
      <c r="X569" s="670"/>
      <c r="Y569" s="263" t="s">
        <v>450</v>
      </c>
      <c r="Z569" s="180" t="s">
        <v>467</v>
      </c>
      <c r="AA569" s="172"/>
      <c r="AB569" s="259"/>
      <c r="AC569" s="161"/>
      <c r="AD569" s="669" t="s">
        <v>449</v>
      </c>
      <c r="AE569" s="670"/>
      <c r="AF569" s="263" t="s">
        <v>450</v>
      </c>
      <c r="AG569" s="180" t="s">
        <v>467</v>
      </c>
      <c r="AH569" s="172"/>
      <c r="AI569" s="259"/>
      <c r="AJ569" s="161"/>
      <c r="AK569" s="669" t="s">
        <v>449</v>
      </c>
      <c r="AL569" s="670"/>
      <c r="AM569" s="263" t="s">
        <v>450</v>
      </c>
      <c r="AN569" s="180" t="s">
        <v>467</v>
      </c>
      <c r="AO569" s="172"/>
      <c r="AP569" s="259"/>
    </row>
    <row r="570" spans="1:42" ht="27" hidden="1" customHeight="1" outlineLevel="1" x14ac:dyDescent="0.2">
      <c r="A570" s="161"/>
      <c r="B570" s="635" t="s">
        <v>481</v>
      </c>
      <c r="C570" s="638" t="s">
        <v>480</v>
      </c>
      <c r="D570" s="150" t="s">
        <v>451</v>
      </c>
      <c r="E570" s="138" t="s">
        <v>509</v>
      </c>
      <c r="F570" s="172">
        <f>IF(E570="X",15,0)</f>
        <v>15</v>
      </c>
      <c r="G570" s="259"/>
      <c r="H570" s="161"/>
      <c r="I570" s="635" t="s">
        <v>481</v>
      </c>
      <c r="J570" s="638" t="s">
        <v>480</v>
      </c>
      <c r="K570" s="150" t="s">
        <v>451</v>
      </c>
      <c r="L570" s="138" t="s">
        <v>509</v>
      </c>
      <c r="M570" s="172">
        <f>IF(L570="X",15,0)</f>
        <v>15</v>
      </c>
      <c r="N570" s="259"/>
      <c r="O570" s="161"/>
      <c r="P570" s="635" t="s">
        <v>481</v>
      </c>
      <c r="Q570" s="638" t="s">
        <v>480</v>
      </c>
      <c r="R570" s="150" t="s">
        <v>451</v>
      </c>
      <c r="S570" s="138"/>
      <c r="T570" s="172">
        <f>IF(S570="X",15,0)</f>
        <v>0</v>
      </c>
      <c r="U570" s="259"/>
      <c r="V570" s="161"/>
      <c r="W570" s="635" t="s">
        <v>481</v>
      </c>
      <c r="X570" s="638" t="s">
        <v>480</v>
      </c>
      <c r="Y570" s="150" t="s">
        <v>451</v>
      </c>
      <c r="Z570" s="138"/>
      <c r="AA570" s="172">
        <f>IF(Z570="X",15,0)</f>
        <v>0</v>
      </c>
      <c r="AB570" s="259"/>
      <c r="AC570" s="161"/>
      <c r="AD570" s="635" t="s">
        <v>481</v>
      </c>
      <c r="AE570" s="638" t="s">
        <v>480</v>
      </c>
      <c r="AF570" s="150" t="s">
        <v>451</v>
      </c>
      <c r="AG570" s="138"/>
      <c r="AH570" s="172">
        <f>IF(AG570="X",15,0)</f>
        <v>0</v>
      </c>
      <c r="AI570" s="259"/>
      <c r="AJ570" s="161"/>
      <c r="AK570" s="635" t="s">
        <v>481</v>
      </c>
      <c r="AL570" s="638" t="s">
        <v>480</v>
      </c>
      <c r="AM570" s="150" t="s">
        <v>451</v>
      </c>
      <c r="AN570" s="138"/>
      <c r="AO570" s="172">
        <f>IF(AN570="X",15,0)</f>
        <v>0</v>
      </c>
      <c r="AP570" s="259"/>
    </row>
    <row r="571" spans="1:42" ht="27" hidden="1" customHeight="1" outlineLevel="1" thickBot="1" x14ac:dyDescent="0.25">
      <c r="A571" s="161"/>
      <c r="B571" s="636"/>
      <c r="C571" s="639"/>
      <c r="D571" s="151" t="s">
        <v>452</v>
      </c>
      <c r="E571" s="139"/>
      <c r="F571" s="172"/>
      <c r="G571" s="259"/>
      <c r="H571" s="161"/>
      <c r="I571" s="636"/>
      <c r="J571" s="639"/>
      <c r="K571" s="151" t="s">
        <v>452</v>
      </c>
      <c r="L571" s="139"/>
      <c r="M571" s="172"/>
      <c r="N571" s="259"/>
      <c r="O571" s="161"/>
      <c r="P571" s="636"/>
      <c r="Q571" s="639"/>
      <c r="R571" s="151" t="s">
        <v>452</v>
      </c>
      <c r="S571" s="139"/>
      <c r="T571" s="172"/>
      <c r="U571" s="259"/>
      <c r="V571" s="161"/>
      <c r="W571" s="636"/>
      <c r="X571" s="639"/>
      <c r="Y571" s="151" t="s">
        <v>452</v>
      </c>
      <c r="Z571" s="139"/>
      <c r="AA571" s="172"/>
      <c r="AB571" s="259"/>
      <c r="AC571" s="161"/>
      <c r="AD571" s="636"/>
      <c r="AE571" s="639"/>
      <c r="AF571" s="151" t="s">
        <v>452</v>
      </c>
      <c r="AG571" s="139"/>
      <c r="AH571" s="172"/>
      <c r="AI571" s="259"/>
      <c r="AJ571" s="161"/>
      <c r="AK571" s="636"/>
      <c r="AL571" s="639"/>
      <c r="AM571" s="151" t="s">
        <v>452</v>
      </c>
      <c r="AN571" s="139"/>
      <c r="AO571" s="172"/>
      <c r="AP571" s="259"/>
    </row>
    <row r="572" spans="1:42" ht="38.25" hidden="1" customHeight="1" outlineLevel="1" x14ac:dyDescent="0.2">
      <c r="A572" s="161"/>
      <c r="B572" s="636"/>
      <c r="C572" s="640" t="s">
        <v>487</v>
      </c>
      <c r="D572" s="150" t="s">
        <v>453</v>
      </c>
      <c r="E572" s="138" t="s">
        <v>509</v>
      </c>
      <c r="F572" s="172">
        <f>IF(E572="X",15,0)</f>
        <v>15</v>
      </c>
      <c r="G572" s="259"/>
      <c r="H572" s="161"/>
      <c r="I572" s="636"/>
      <c r="J572" s="640" t="s">
        <v>487</v>
      </c>
      <c r="K572" s="150" t="s">
        <v>453</v>
      </c>
      <c r="L572" s="138" t="s">
        <v>509</v>
      </c>
      <c r="M572" s="172">
        <f>IF(L572="X",15,0)</f>
        <v>15</v>
      </c>
      <c r="N572" s="259"/>
      <c r="O572" s="161"/>
      <c r="P572" s="636"/>
      <c r="Q572" s="640" t="s">
        <v>487</v>
      </c>
      <c r="R572" s="150" t="s">
        <v>453</v>
      </c>
      <c r="S572" s="138"/>
      <c r="T572" s="172">
        <f>IF(S572="X",15,0)</f>
        <v>0</v>
      </c>
      <c r="U572" s="259"/>
      <c r="V572" s="161"/>
      <c r="W572" s="636"/>
      <c r="X572" s="640" t="s">
        <v>487</v>
      </c>
      <c r="Y572" s="150" t="s">
        <v>453</v>
      </c>
      <c r="Z572" s="138"/>
      <c r="AA572" s="172">
        <f>IF(Z572="X",15,0)</f>
        <v>0</v>
      </c>
      <c r="AB572" s="259"/>
      <c r="AC572" s="161"/>
      <c r="AD572" s="636"/>
      <c r="AE572" s="640" t="s">
        <v>487</v>
      </c>
      <c r="AF572" s="150" t="s">
        <v>453</v>
      </c>
      <c r="AG572" s="138"/>
      <c r="AH572" s="172">
        <f>IF(AG572="X",15,0)</f>
        <v>0</v>
      </c>
      <c r="AI572" s="259"/>
      <c r="AJ572" s="161"/>
      <c r="AK572" s="636"/>
      <c r="AL572" s="640" t="s">
        <v>487</v>
      </c>
      <c r="AM572" s="150" t="s">
        <v>453</v>
      </c>
      <c r="AN572" s="138"/>
      <c r="AO572" s="172">
        <f>IF(AN572="X",15,0)</f>
        <v>0</v>
      </c>
      <c r="AP572" s="259"/>
    </row>
    <row r="573" spans="1:42" ht="38.25" hidden="1" customHeight="1" outlineLevel="1" thickBot="1" x14ac:dyDescent="0.25">
      <c r="A573" s="161"/>
      <c r="B573" s="637"/>
      <c r="C573" s="641"/>
      <c r="D573" s="151" t="s">
        <v>454</v>
      </c>
      <c r="E573" s="139"/>
      <c r="F573" s="172"/>
      <c r="G573" s="259"/>
      <c r="H573" s="161"/>
      <c r="I573" s="637"/>
      <c r="J573" s="641"/>
      <c r="K573" s="151" t="s">
        <v>454</v>
      </c>
      <c r="L573" s="139"/>
      <c r="M573" s="172"/>
      <c r="N573" s="259"/>
      <c r="O573" s="161"/>
      <c r="P573" s="637"/>
      <c r="Q573" s="641"/>
      <c r="R573" s="151" t="s">
        <v>454</v>
      </c>
      <c r="S573" s="139"/>
      <c r="T573" s="172"/>
      <c r="U573" s="259"/>
      <c r="V573" s="161"/>
      <c r="W573" s="637"/>
      <c r="X573" s="641"/>
      <c r="Y573" s="151" t="s">
        <v>454</v>
      </c>
      <c r="Z573" s="139"/>
      <c r="AA573" s="172"/>
      <c r="AB573" s="259"/>
      <c r="AC573" s="161"/>
      <c r="AD573" s="637"/>
      <c r="AE573" s="641"/>
      <c r="AF573" s="151" t="s">
        <v>454</v>
      </c>
      <c r="AG573" s="139"/>
      <c r="AH573" s="172"/>
      <c r="AI573" s="259"/>
      <c r="AJ573" s="161"/>
      <c r="AK573" s="637"/>
      <c r="AL573" s="641"/>
      <c r="AM573" s="151" t="s">
        <v>454</v>
      </c>
      <c r="AN573" s="139"/>
      <c r="AO573" s="172"/>
      <c r="AP573" s="259"/>
    </row>
    <row r="574" spans="1:42" ht="30.75" hidden="1" customHeight="1" outlineLevel="1" x14ac:dyDescent="0.2">
      <c r="A574" s="161"/>
      <c r="B574" s="642" t="s">
        <v>483</v>
      </c>
      <c r="C574" s="644" t="s">
        <v>490</v>
      </c>
      <c r="D574" s="148" t="s">
        <v>455</v>
      </c>
      <c r="E574" s="136" t="s">
        <v>509</v>
      </c>
      <c r="F574" s="172">
        <f>IF(E574="X",15,0)</f>
        <v>15</v>
      </c>
      <c r="G574" s="259"/>
      <c r="H574" s="161"/>
      <c r="I574" s="642" t="s">
        <v>483</v>
      </c>
      <c r="J574" s="644" t="s">
        <v>490</v>
      </c>
      <c r="K574" s="148" t="s">
        <v>455</v>
      </c>
      <c r="L574" s="136" t="s">
        <v>509</v>
      </c>
      <c r="M574" s="172">
        <f>IF(L574="X",15,0)</f>
        <v>15</v>
      </c>
      <c r="N574" s="259"/>
      <c r="O574" s="161"/>
      <c r="P574" s="642" t="s">
        <v>483</v>
      </c>
      <c r="Q574" s="644" t="s">
        <v>490</v>
      </c>
      <c r="R574" s="148" t="s">
        <v>455</v>
      </c>
      <c r="S574" s="136"/>
      <c r="T574" s="172">
        <f>IF(S574="X",15,0)</f>
        <v>0</v>
      </c>
      <c r="U574" s="259"/>
      <c r="V574" s="161"/>
      <c r="W574" s="642" t="s">
        <v>483</v>
      </c>
      <c r="X574" s="644" t="s">
        <v>490</v>
      </c>
      <c r="Y574" s="148" t="s">
        <v>455</v>
      </c>
      <c r="Z574" s="136"/>
      <c r="AA574" s="172">
        <f>IF(Z574="X",15,0)</f>
        <v>0</v>
      </c>
      <c r="AB574" s="259"/>
      <c r="AC574" s="161"/>
      <c r="AD574" s="642" t="s">
        <v>483</v>
      </c>
      <c r="AE574" s="644" t="s">
        <v>490</v>
      </c>
      <c r="AF574" s="148" t="s">
        <v>455</v>
      </c>
      <c r="AG574" s="136"/>
      <c r="AH574" s="172">
        <f>IF(AG574="X",15,0)</f>
        <v>0</v>
      </c>
      <c r="AI574" s="259"/>
      <c r="AJ574" s="161"/>
      <c r="AK574" s="642" t="s">
        <v>483</v>
      </c>
      <c r="AL574" s="644" t="s">
        <v>490</v>
      </c>
      <c r="AM574" s="148" t="s">
        <v>455</v>
      </c>
      <c r="AN574" s="136"/>
      <c r="AO574" s="172">
        <f>IF(AN574="X",15,0)</f>
        <v>0</v>
      </c>
      <c r="AP574" s="259"/>
    </row>
    <row r="575" spans="1:42" ht="30.75" hidden="1" customHeight="1" outlineLevel="1" thickBot="1" x14ac:dyDescent="0.25">
      <c r="A575" s="161"/>
      <c r="B575" s="643"/>
      <c r="C575" s="645"/>
      <c r="D575" s="149" t="s">
        <v>456</v>
      </c>
      <c r="E575" s="137"/>
      <c r="F575" s="172"/>
      <c r="G575" s="259"/>
      <c r="H575" s="161"/>
      <c r="I575" s="643"/>
      <c r="J575" s="645"/>
      <c r="K575" s="149" t="s">
        <v>456</v>
      </c>
      <c r="L575" s="137"/>
      <c r="M575" s="172"/>
      <c r="N575" s="259"/>
      <c r="O575" s="161"/>
      <c r="P575" s="643"/>
      <c r="Q575" s="645"/>
      <c r="R575" s="149" t="s">
        <v>456</v>
      </c>
      <c r="S575" s="137"/>
      <c r="T575" s="172"/>
      <c r="U575" s="259"/>
      <c r="V575" s="161"/>
      <c r="W575" s="643"/>
      <c r="X575" s="645"/>
      <c r="Y575" s="149" t="s">
        <v>456</v>
      </c>
      <c r="Z575" s="137"/>
      <c r="AA575" s="172"/>
      <c r="AB575" s="259"/>
      <c r="AC575" s="161"/>
      <c r="AD575" s="643"/>
      <c r="AE575" s="645"/>
      <c r="AF575" s="149" t="s">
        <v>456</v>
      </c>
      <c r="AG575" s="137"/>
      <c r="AH575" s="172"/>
      <c r="AI575" s="259"/>
      <c r="AJ575" s="161"/>
      <c r="AK575" s="643"/>
      <c r="AL575" s="645"/>
      <c r="AM575" s="149" t="s">
        <v>456</v>
      </c>
      <c r="AN575" s="137"/>
      <c r="AO575" s="172"/>
      <c r="AP575" s="259"/>
    </row>
    <row r="576" spans="1:42" ht="30.75" hidden="1" customHeight="1" outlineLevel="1" x14ac:dyDescent="0.2">
      <c r="A576" s="161"/>
      <c r="B576" s="646" t="s">
        <v>482</v>
      </c>
      <c r="C576" s="640" t="s">
        <v>491</v>
      </c>
      <c r="D576" s="150" t="s">
        <v>457</v>
      </c>
      <c r="E576" s="138" t="s">
        <v>509</v>
      </c>
      <c r="F576" s="172">
        <f>IF(E576="X",15,0)</f>
        <v>15</v>
      </c>
      <c r="G576" s="259"/>
      <c r="H576" s="161"/>
      <c r="I576" s="646" t="s">
        <v>482</v>
      </c>
      <c r="J576" s="640" t="s">
        <v>491</v>
      </c>
      <c r="K576" s="150" t="s">
        <v>457</v>
      </c>
      <c r="L576" s="138" t="s">
        <v>509</v>
      </c>
      <c r="M576" s="172">
        <f>IF(L576="X",15,0)</f>
        <v>15</v>
      </c>
      <c r="N576" s="259"/>
      <c r="O576" s="161"/>
      <c r="P576" s="646" t="s">
        <v>482</v>
      </c>
      <c r="Q576" s="640" t="s">
        <v>491</v>
      </c>
      <c r="R576" s="150" t="s">
        <v>457</v>
      </c>
      <c r="S576" s="138"/>
      <c r="T576" s="172">
        <f>IF(S576="X",15,0)</f>
        <v>0</v>
      </c>
      <c r="U576" s="259"/>
      <c r="V576" s="161"/>
      <c r="W576" s="646" t="s">
        <v>482</v>
      </c>
      <c r="X576" s="640" t="s">
        <v>491</v>
      </c>
      <c r="Y576" s="150" t="s">
        <v>457</v>
      </c>
      <c r="Z576" s="138"/>
      <c r="AA576" s="172">
        <f>IF(Z576="X",15,0)</f>
        <v>0</v>
      </c>
      <c r="AB576" s="259"/>
      <c r="AC576" s="161"/>
      <c r="AD576" s="646" t="s">
        <v>482</v>
      </c>
      <c r="AE576" s="640" t="s">
        <v>491</v>
      </c>
      <c r="AF576" s="150" t="s">
        <v>457</v>
      </c>
      <c r="AG576" s="138"/>
      <c r="AH576" s="172">
        <f>IF(AG576="X",15,0)</f>
        <v>0</v>
      </c>
      <c r="AI576" s="259"/>
      <c r="AJ576" s="161"/>
      <c r="AK576" s="646" t="s">
        <v>482</v>
      </c>
      <c r="AL576" s="640" t="s">
        <v>491</v>
      </c>
      <c r="AM576" s="150" t="s">
        <v>457</v>
      </c>
      <c r="AN576" s="138"/>
      <c r="AO576" s="172">
        <f>IF(AN576="X",15,0)</f>
        <v>0</v>
      </c>
      <c r="AP576" s="259"/>
    </row>
    <row r="577" spans="1:42" ht="33" hidden="1" customHeight="1" outlineLevel="1" x14ac:dyDescent="0.2">
      <c r="A577" s="161"/>
      <c r="B577" s="647"/>
      <c r="C577" s="649"/>
      <c r="D577" s="152" t="s">
        <v>458</v>
      </c>
      <c r="E577" s="140"/>
      <c r="F577" s="172">
        <f>IF(E577="X",10,0)</f>
        <v>0</v>
      </c>
      <c r="G577" s="259"/>
      <c r="H577" s="161"/>
      <c r="I577" s="647"/>
      <c r="J577" s="649"/>
      <c r="K577" s="152" t="s">
        <v>458</v>
      </c>
      <c r="L577" s="140"/>
      <c r="M577" s="172">
        <f>IF(L577="X",10,0)</f>
        <v>0</v>
      </c>
      <c r="N577" s="259"/>
      <c r="O577" s="161"/>
      <c r="P577" s="647"/>
      <c r="Q577" s="649"/>
      <c r="R577" s="152" t="s">
        <v>458</v>
      </c>
      <c r="S577" s="140"/>
      <c r="T577" s="172">
        <f>IF(S577="X",10,0)</f>
        <v>0</v>
      </c>
      <c r="U577" s="259"/>
      <c r="V577" s="161"/>
      <c r="W577" s="647"/>
      <c r="X577" s="649"/>
      <c r="Y577" s="152" t="s">
        <v>458</v>
      </c>
      <c r="Z577" s="140"/>
      <c r="AA577" s="172">
        <f>IF(Z577="X",10,0)</f>
        <v>0</v>
      </c>
      <c r="AB577" s="259"/>
      <c r="AC577" s="161"/>
      <c r="AD577" s="647"/>
      <c r="AE577" s="649"/>
      <c r="AF577" s="152" t="s">
        <v>458</v>
      </c>
      <c r="AG577" s="140"/>
      <c r="AH577" s="172">
        <f>IF(AG577="X",10,0)</f>
        <v>0</v>
      </c>
      <c r="AI577" s="259"/>
      <c r="AJ577" s="161"/>
      <c r="AK577" s="647"/>
      <c r="AL577" s="649"/>
      <c r="AM577" s="152" t="s">
        <v>458</v>
      </c>
      <c r="AN577" s="140"/>
      <c r="AO577" s="172">
        <f>IF(AN577="X",10,0)</f>
        <v>0</v>
      </c>
      <c r="AP577" s="259"/>
    </row>
    <row r="578" spans="1:42" ht="33" hidden="1" customHeight="1" outlineLevel="1" thickBot="1" x14ac:dyDescent="0.25">
      <c r="A578" s="161"/>
      <c r="B578" s="648"/>
      <c r="C578" s="641"/>
      <c r="D578" s="151" t="s">
        <v>459</v>
      </c>
      <c r="E578" s="139"/>
      <c r="F578" s="172"/>
      <c r="G578" s="259"/>
      <c r="H578" s="161"/>
      <c r="I578" s="648"/>
      <c r="J578" s="641"/>
      <c r="K578" s="151" t="s">
        <v>459</v>
      </c>
      <c r="L578" s="139"/>
      <c r="M578" s="172"/>
      <c r="N578" s="259"/>
      <c r="O578" s="161"/>
      <c r="P578" s="648"/>
      <c r="Q578" s="641"/>
      <c r="R578" s="151" t="s">
        <v>459</v>
      </c>
      <c r="S578" s="139"/>
      <c r="T578" s="172"/>
      <c r="U578" s="259"/>
      <c r="V578" s="161"/>
      <c r="W578" s="648"/>
      <c r="X578" s="641"/>
      <c r="Y578" s="151" t="s">
        <v>459</v>
      </c>
      <c r="Z578" s="139"/>
      <c r="AA578" s="172"/>
      <c r="AB578" s="259"/>
      <c r="AC578" s="161"/>
      <c r="AD578" s="648"/>
      <c r="AE578" s="641"/>
      <c r="AF578" s="151" t="s">
        <v>459</v>
      </c>
      <c r="AG578" s="139"/>
      <c r="AH578" s="172"/>
      <c r="AI578" s="259"/>
      <c r="AJ578" s="161"/>
      <c r="AK578" s="648"/>
      <c r="AL578" s="641"/>
      <c r="AM578" s="151" t="s">
        <v>459</v>
      </c>
      <c r="AN578" s="139"/>
      <c r="AO578" s="172"/>
      <c r="AP578" s="259"/>
    </row>
    <row r="579" spans="1:42" ht="45" hidden="1" customHeight="1" outlineLevel="1" x14ac:dyDescent="0.2">
      <c r="A579" s="161"/>
      <c r="B579" s="642" t="s">
        <v>484</v>
      </c>
      <c r="C579" s="644" t="s">
        <v>492</v>
      </c>
      <c r="D579" s="148" t="s">
        <v>460</v>
      </c>
      <c r="E579" s="136" t="s">
        <v>509</v>
      </c>
      <c r="F579" s="172">
        <f>IF(E579="X",15,0)</f>
        <v>15</v>
      </c>
      <c r="G579" s="259"/>
      <c r="H579" s="161"/>
      <c r="I579" s="642" t="s">
        <v>484</v>
      </c>
      <c r="J579" s="644" t="s">
        <v>492</v>
      </c>
      <c r="K579" s="148" t="s">
        <v>460</v>
      </c>
      <c r="L579" s="136" t="s">
        <v>509</v>
      </c>
      <c r="M579" s="172">
        <f>IF(L579="X",15,0)</f>
        <v>15</v>
      </c>
      <c r="N579" s="259"/>
      <c r="O579" s="161"/>
      <c r="P579" s="642" t="s">
        <v>484</v>
      </c>
      <c r="Q579" s="644" t="s">
        <v>492</v>
      </c>
      <c r="R579" s="148" t="s">
        <v>460</v>
      </c>
      <c r="S579" s="136"/>
      <c r="T579" s="172">
        <f>IF(S579="X",15,0)</f>
        <v>0</v>
      </c>
      <c r="U579" s="259"/>
      <c r="V579" s="161"/>
      <c r="W579" s="642" t="s">
        <v>484</v>
      </c>
      <c r="X579" s="644" t="s">
        <v>492</v>
      </c>
      <c r="Y579" s="148" t="s">
        <v>460</v>
      </c>
      <c r="Z579" s="136"/>
      <c r="AA579" s="172">
        <f>IF(Z579="X",15,0)</f>
        <v>0</v>
      </c>
      <c r="AB579" s="259"/>
      <c r="AC579" s="161"/>
      <c r="AD579" s="642" t="s">
        <v>484</v>
      </c>
      <c r="AE579" s="644" t="s">
        <v>492</v>
      </c>
      <c r="AF579" s="148" t="s">
        <v>460</v>
      </c>
      <c r="AG579" s="136"/>
      <c r="AH579" s="172">
        <f>IF(AG579="X",15,0)</f>
        <v>0</v>
      </c>
      <c r="AI579" s="259"/>
      <c r="AJ579" s="161"/>
      <c r="AK579" s="642" t="s">
        <v>484</v>
      </c>
      <c r="AL579" s="644" t="s">
        <v>492</v>
      </c>
      <c r="AM579" s="148" t="s">
        <v>460</v>
      </c>
      <c r="AN579" s="136"/>
      <c r="AO579" s="172">
        <f>IF(AN579="X",15,0)</f>
        <v>0</v>
      </c>
      <c r="AP579" s="259"/>
    </row>
    <row r="580" spans="1:42" ht="35.25" hidden="1" customHeight="1" outlineLevel="1" thickBot="1" x14ac:dyDescent="0.25">
      <c r="A580" s="161"/>
      <c r="B580" s="643"/>
      <c r="C580" s="645"/>
      <c r="D580" s="149" t="s">
        <v>461</v>
      </c>
      <c r="E580" s="137"/>
      <c r="F580" s="172"/>
      <c r="G580" s="259"/>
      <c r="H580" s="161"/>
      <c r="I580" s="643"/>
      <c r="J580" s="645"/>
      <c r="K580" s="149" t="s">
        <v>461</v>
      </c>
      <c r="L580" s="137"/>
      <c r="M580" s="172"/>
      <c r="N580" s="259"/>
      <c r="O580" s="161"/>
      <c r="P580" s="643"/>
      <c r="Q580" s="645"/>
      <c r="R580" s="149" t="s">
        <v>461</v>
      </c>
      <c r="S580" s="137"/>
      <c r="T580" s="172"/>
      <c r="U580" s="259"/>
      <c r="V580" s="161"/>
      <c r="W580" s="643"/>
      <c r="X580" s="645"/>
      <c r="Y580" s="149" t="s">
        <v>461</v>
      </c>
      <c r="Z580" s="137"/>
      <c r="AA580" s="172"/>
      <c r="AB580" s="259"/>
      <c r="AC580" s="161"/>
      <c r="AD580" s="643"/>
      <c r="AE580" s="645"/>
      <c r="AF580" s="149" t="s">
        <v>461</v>
      </c>
      <c r="AG580" s="137"/>
      <c r="AH580" s="172"/>
      <c r="AI580" s="259"/>
      <c r="AJ580" s="161"/>
      <c r="AK580" s="643"/>
      <c r="AL580" s="645"/>
      <c r="AM580" s="149" t="s">
        <v>461</v>
      </c>
      <c r="AN580" s="137"/>
      <c r="AO580" s="172"/>
      <c r="AP580" s="259"/>
    </row>
    <row r="581" spans="1:42" ht="24" hidden="1" customHeight="1" outlineLevel="1" x14ac:dyDescent="0.2">
      <c r="A581" s="161"/>
      <c r="B581" s="646" t="s">
        <v>485</v>
      </c>
      <c r="C581" s="640" t="s">
        <v>488</v>
      </c>
      <c r="D581" s="153" t="s">
        <v>462</v>
      </c>
      <c r="E581" s="138" t="s">
        <v>509</v>
      </c>
      <c r="F581" s="172">
        <f>IF(E581="X",15,0)</f>
        <v>15</v>
      </c>
      <c r="G581" s="259"/>
      <c r="H581" s="161"/>
      <c r="I581" s="646" t="s">
        <v>485</v>
      </c>
      <c r="J581" s="640" t="s">
        <v>488</v>
      </c>
      <c r="K581" s="153" t="s">
        <v>462</v>
      </c>
      <c r="L581" s="138" t="s">
        <v>509</v>
      </c>
      <c r="M581" s="172">
        <f>IF(L581="X",15,0)</f>
        <v>15</v>
      </c>
      <c r="N581" s="259"/>
      <c r="O581" s="161"/>
      <c r="P581" s="646" t="s">
        <v>485</v>
      </c>
      <c r="Q581" s="640" t="s">
        <v>488</v>
      </c>
      <c r="R581" s="153" t="s">
        <v>462</v>
      </c>
      <c r="S581" s="138"/>
      <c r="T581" s="172">
        <f>IF(S581="X",15,0)</f>
        <v>0</v>
      </c>
      <c r="U581" s="259"/>
      <c r="V581" s="161"/>
      <c r="W581" s="646" t="s">
        <v>485</v>
      </c>
      <c r="X581" s="640" t="s">
        <v>488</v>
      </c>
      <c r="Y581" s="153" t="s">
        <v>462</v>
      </c>
      <c r="Z581" s="138"/>
      <c r="AA581" s="172">
        <f>IF(Z581="X",15,0)</f>
        <v>0</v>
      </c>
      <c r="AB581" s="259"/>
      <c r="AC581" s="161"/>
      <c r="AD581" s="646" t="s">
        <v>485</v>
      </c>
      <c r="AE581" s="640" t="s">
        <v>488</v>
      </c>
      <c r="AF581" s="153" t="s">
        <v>462</v>
      </c>
      <c r="AG581" s="138"/>
      <c r="AH581" s="172">
        <f>IF(AG581="X",15,0)</f>
        <v>0</v>
      </c>
      <c r="AI581" s="259"/>
      <c r="AJ581" s="161"/>
      <c r="AK581" s="646" t="s">
        <v>485</v>
      </c>
      <c r="AL581" s="640" t="s">
        <v>488</v>
      </c>
      <c r="AM581" s="153" t="s">
        <v>462</v>
      </c>
      <c r="AN581" s="138"/>
      <c r="AO581" s="172">
        <f>IF(AN581="X",15,0)</f>
        <v>0</v>
      </c>
      <c r="AP581" s="259"/>
    </row>
    <row r="582" spans="1:42" ht="24" hidden="1" customHeight="1" outlineLevel="1" thickBot="1" x14ac:dyDescent="0.25">
      <c r="A582" s="161"/>
      <c r="B582" s="648"/>
      <c r="C582" s="641"/>
      <c r="D582" s="154" t="s">
        <v>463</v>
      </c>
      <c r="E582" s="139"/>
      <c r="F582" s="172"/>
      <c r="G582" s="259"/>
      <c r="H582" s="161"/>
      <c r="I582" s="648"/>
      <c r="J582" s="641"/>
      <c r="K582" s="154" t="s">
        <v>463</v>
      </c>
      <c r="L582" s="139"/>
      <c r="M582" s="172"/>
      <c r="N582" s="259"/>
      <c r="O582" s="161"/>
      <c r="P582" s="648"/>
      <c r="Q582" s="641"/>
      <c r="R582" s="154" t="s">
        <v>463</v>
      </c>
      <c r="S582" s="139"/>
      <c r="T582" s="172"/>
      <c r="U582" s="259"/>
      <c r="V582" s="161"/>
      <c r="W582" s="648"/>
      <c r="X582" s="641"/>
      <c r="Y582" s="154" t="s">
        <v>463</v>
      </c>
      <c r="Z582" s="139"/>
      <c r="AA582" s="172"/>
      <c r="AB582" s="259"/>
      <c r="AC582" s="161"/>
      <c r="AD582" s="648"/>
      <c r="AE582" s="641"/>
      <c r="AF582" s="154" t="s">
        <v>463</v>
      </c>
      <c r="AG582" s="139"/>
      <c r="AH582" s="172"/>
      <c r="AI582" s="259"/>
      <c r="AJ582" s="161"/>
      <c r="AK582" s="648"/>
      <c r="AL582" s="641"/>
      <c r="AM582" s="154" t="s">
        <v>463</v>
      </c>
      <c r="AN582" s="139"/>
      <c r="AO582" s="172"/>
      <c r="AP582" s="259"/>
    </row>
    <row r="583" spans="1:42" ht="24" hidden="1" customHeight="1" outlineLevel="1" x14ac:dyDescent="0.2">
      <c r="A583" s="161"/>
      <c r="B583" s="642" t="s">
        <v>486</v>
      </c>
      <c r="C583" s="644" t="s">
        <v>489</v>
      </c>
      <c r="D583" s="148" t="s">
        <v>464</v>
      </c>
      <c r="E583" s="136" t="s">
        <v>509</v>
      </c>
      <c r="F583" s="172">
        <f>IF(E583="X",10,0)</f>
        <v>10</v>
      </c>
      <c r="G583" s="259"/>
      <c r="H583" s="161"/>
      <c r="I583" s="642" t="s">
        <v>486</v>
      </c>
      <c r="J583" s="644" t="s">
        <v>489</v>
      </c>
      <c r="K583" s="148" t="s">
        <v>464</v>
      </c>
      <c r="L583" s="136" t="s">
        <v>509</v>
      </c>
      <c r="M583" s="172">
        <f>IF(L583="X",10,0)</f>
        <v>10</v>
      </c>
      <c r="N583" s="259"/>
      <c r="O583" s="161"/>
      <c r="P583" s="642" t="s">
        <v>486</v>
      </c>
      <c r="Q583" s="644" t="s">
        <v>489</v>
      </c>
      <c r="R583" s="148" t="s">
        <v>464</v>
      </c>
      <c r="S583" s="136"/>
      <c r="T583" s="172">
        <f>IF(S583="X",10,0)</f>
        <v>0</v>
      </c>
      <c r="U583" s="259"/>
      <c r="V583" s="161"/>
      <c r="W583" s="642" t="s">
        <v>486</v>
      </c>
      <c r="X583" s="644" t="s">
        <v>489</v>
      </c>
      <c r="Y583" s="148" t="s">
        <v>464</v>
      </c>
      <c r="Z583" s="136"/>
      <c r="AA583" s="172">
        <f>IF(Z583="X",10,0)</f>
        <v>0</v>
      </c>
      <c r="AB583" s="259"/>
      <c r="AC583" s="161"/>
      <c r="AD583" s="642" t="s">
        <v>486</v>
      </c>
      <c r="AE583" s="644" t="s">
        <v>489</v>
      </c>
      <c r="AF583" s="148" t="s">
        <v>464</v>
      </c>
      <c r="AG583" s="136"/>
      <c r="AH583" s="172">
        <f>IF(AG583="X",10,0)</f>
        <v>0</v>
      </c>
      <c r="AI583" s="259"/>
      <c r="AJ583" s="161"/>
      <c r="AK583" s="642" t="s">
        <v>486</v>
      </c>
      <c r="AL583" s="644" t="s">
        <v>489</v>
      </c>
      <c r="AM583" s="148" t="s">
        <v>464</v>
      </c>
      <c r="AN583" s="136"/>
      <c r="AO583" s="172">
        <f>IF(AN583="X",10,0)</f>
        <v>0</v>
      </c>
      <c r="AP583" s="259"/>
    </row>
    <row r="584" spans="1:42" ht="15" hidden="1" customHeight="1" outlineLevel="1" x14ac:dyDescent="0.2">
      <c r="A584" s="161"/>
      <c r="B584" s="655"/>
      <c r="C584" s="656"/>
      <c r="D584" s="155" t="s">
        <v>465</v>
      </c>
      <c r="E584" s="143"/>
      <c r="F584" s="172">
        <f>IF(E584="X",5,0)</f>
        <v>0</v>
      </c>
      <c r="G584" s="259"/>
      <c r="H584" s="161"/>
      <c r="I584" s="655"/>
      <c r="J584" s="656"/>
      <c r="K584" s="155" t="s">
        <v>465</v>
      </c>
      <c r="L584" s="143"/>
      <c r="M584" s="172">
        <f>IF(L584="X",5,0)</f>
        <v>0</v>
      </c>
      <c r="N584" s="259"/>
      <c r="O584" s="161"/>
      <c r="P584" s="655"/>
      <c r="Q584" s="656"/>
      <c r="R584" s="155" t="s">
        <v>465</v>
      </c>
      <c r="S584" s="143"/>
      <c r="T584" s="172">
        <f>IF(S584="X",5,0)</f>
        <v>0</v>
      </c>
      <c r="U584" s="259"/>
      <c r="V584" s="161"/>
      <c r="W584" s="655"/>
      <c r="X584" s="656"/>
      <c r="Y584" s="155" t="s">
        <v>465</v>
      </c>
      <c r="Z584" s="143"/>
      <c r="AA584" s="172">
        <f>IF(Z584="X",5,0)</f>
        <v>0</v>
      </c>
      <c r="AB584" s="259"/>
      <c r="AC584" s="161"/>
      <c r="AD584" s="655"/>
      <c r="AE584" s="656"/>
      <c r="AF584" s="155" t="s">
        <v>465</v>
      </c>
      <c r="AG584" s="143"/>
      <c r="AH584" s="172">
        <f>IF(AG584="X",5,0)</f>
        <v>0</v>
      </c>
      <c r="AI584" s="259"/>
      <c r="AJ584" s="161"/>
      <c r="AK584" s="655"/>
      <c r="AL584" s="656"/>
      <c r="AM584" s="155" t="s">
        <v>465</v>
      </c>
      <c r="AN584" s="143"/>
      <c r="AO584" s="172">
        <f>IF(AN584="X",5,0)</f>
        <v>0</v>
      </c>
      <c r="AP584" s="259"/>
    </row>
    <row r="585" spans="1:42" ht="19.5" hidden="1" customHeight="1" outlineLevel="1" thickBot="1" x14ac:dyDescent="0.25">
      <c r="A585" s="161"/>
      <c r="B585" s="643"/>
      <c r="C585" s="645"/>
      <c r="D585" s="149" t="s">
        <v>466</v>
      </c>
      <c r="E585" s="137"/>
      <c r="F585" s="172"/>
      <c r="G585" s="259"/>
      <c r="H585" s="161"/>
      <c r="I585" s="643"/>
      <c r="J585" s="645"/>
      <c r="K585" s="149" t="s">
        <v>466</v>
      </c>
      <c r="L585" s="137"/>
      <c r="M585" s="172"/>
      <c r="N585" s="259"/>
      <c r="O585" s="161"/>
      <c r="P585" s="643"/>
      <c r="Q585" s="645"/>
      <c r="R585" s="149" t="s">
        <v>466</v>
      </c>
      <c r="S585" s="137"/>
      <c r="T585" s="172"/>
      <c r="U585" s="259"/>
      <c r="V585" s="161"/>
      <c r="W585" s="643"/>
      <c r="X585" s="645"/>
      <c r="Y585" s="149" t="s">
        <v>466</v>
      </c>
      <c r="Z585" s="137"/>
      <c r="AA585" s="172"/>
      <c r="AB585" s="259"/>
      <c r="AC585" s="161"/>
      <c r="AD585" s="643"/>
      <c r="AE585" s="645"/>
      <c r="AF585" s="149" t="s">
        <v>466</v>
      </c>
      <c r="AG585" s="137"/>
      <c r="AH585" s="172"/>
      <c r="AI585" s="259"/>
      <c r="AJ585" s="161"/>
      <c r="AK585" s="643"/>
      <c r="AL585" s="645"/>
      <c r="AM585" s="149" t="s">
        <v>466</v>
      </c>
      <c r="AN585" s="137"/>
      <c r="AO585" s="172"/>
      <c r="AP585" s="259"/>
    </row>
    <row r="586" spans="1:42" ht="19.5" hidden="1" customHeight="1" outlineLevel="1" thickBot="1" x14ac:dyDescent="0.25">
      <c r="A586" s="157"/>
      <c r="B586" s="159"/>
      <c r="C586" s="159"/>
      <c r="D586" s="159"/>
      <c r="E586" s="160"/>
      <c r="F586" s="170"/>
      <c r="G586" s="259"/>
      <c r="H586" s="157"/>
      <c r="I586" s="159"/>
      <c r="J586" s="159"/>
      <c r="K586" s="159"/>
      <c r="L586" s="160"/>
      <c r="M586" s="170"/>
      <c r="N586" s="259"/>
      <c r="O586" s="157"/>
      <c r="P586" s="159"/>
      <c r="Q586" s="159"/>
      <c r="R586" s="159"/>
      <c r="S586" s="160"/>
      <c r="T586" s="170"/>
      <c r="U586" s="259"/>
      <c r="V586" s="157"/>
      <c r="W586" s="159"/>
      <c r="X586" s="159"/>
      <c r="Y586" s="159"/>
      <c r="Z586" s="160"/>
      <c r="AA586" s="170"/>
      <c r="AB586" s="259"/>
      <c r="AC586" s="157"/>
      <c r="AD586" s="159"/>
      <c r="AE586" s="159"/>
      <c r="AF586" s="159"/>
      <c r="AG586" s="160"/>
      <c r="AH586" s="170"/>
      <c r="AI586" s="259"/>
      <c r="AJ586" s="157"/>
      <c r="AK586" s="159"/>
      <c r="AL586" s="159"/>
      <c r="AM586" s="159"/>
      <c r="AN586" s="160"/>
      <c r="AO586" s="170"/>
      <c r="AP586" s="259"/>
    </row>
    <row r="587" spans="1:42" ht="19.5" hidden="1" customHeight="1" outlineLevel="1" thickBot="1" x14ac:dyDescent="0.25">
      <c r="A587" s="161"/>
      <c r="B587" s="657" t="s">
        <v>469</v>
      </c>
      <c r="C587" s="658"/>
      <c r="D587" s="659" t="s">
        <v>471</v>
      </c>
      <c r="E587" s="660"/>
      <c r="F587" s="170"/>
      <c r="G587" s="259"/>
      <c r="H587" s="161"/>
      <c r="I587" s="657" t="s">
        <v>469</v>
      </c>
      <c r="J587" s="658"/>
      <c r="K587" s="659" t="s">
        <v>471</v>
      </c>
      <c r="L587" s="660"/>
      <c r="M587" s="170"/>
      <c r="N587" s="259"/>
      <c r="O587" s="161"/>
      <c r="P587" s="657" t="s">
        <v>469</v>
      </c>
      <c r="Q587" s="658"/>
      <c r="R587" s="659" t="s">
        <v>471</v>
      </c>
      <c r="S587" s="660"/>
      <c r="T587" s="170"/>
      <c r="U587" s="259"/>
      <c r="V587" s="161"/>
      <c r="W587" s="657" t="s">
        <v>469</v>
      </c>
      <c r="X587" s="658"/>
      <c r="Y587" s="659" t="s">
        <v>471</v>
      </c>
      <c r="Z587" s="660"/>
      <c r="AA587" s="170"/>
      <c r="AB587" s="259"/>
      <c r="AC587" s="161"/>
      <c r="AD587" s="657" t="s">
        <v>469</v>
      </c>
      <c r="AE587" s="658"/>
      <c r="AF587" s="659" t="s">
        <v>471</v>
      </c>
      <c r="AG587" s="660"/>
      <c r="AH587" s="170"/>
      <c r="AI587" s="259"/>
      <c r="AJ587" s="161"/>
      <c r="AK587" s="657" t="s">
        <v>469</v>
      </c>
      <c r="AL587" s="658"/>
      <c r="AM587" s="659" t="s">
        <v>471</v>
      </c>
      <c r="AN587" s="660"/>
      <c r="AO587" s="170"/>
      <c r="AP587" s="259"/>
    </row>
    <row r="588" spans="1:42" ht="32.25" hidden="1" customHeight="1" outlineLevel="1" thickBot="1" x14ac:dyDescent="0.25">
      <c r="A588" s="161"/>
      <c r="B588" s="671" t="s">
        <v>470</v>
      </c>
      <c r="C588" s="672"/>
      <c r="D588" s="659" t="s">
        <v>472</v>
      </c>
      <c r="E588" s="660"/>
      <c r="F588" s="170"/>
      <c r="G588" s="259"/>
      <c r="H588" s="161"/>
      <c r="I588" s="671" t="s">
        <v>470</v>
      </c>
      <c r="J588" s="672"/>
      <c r="K588" s="659" t="s">
        <v>472</v>
      </c>
      <c r="L588" s="660"/>
      <c r="M588" s="170"/>
      <c r="N588" s="259"/>
      <c r="O588" s="161"/>
      <c r="P588" s="671" t="s">
        <v>470</v>
      </c>
      <c r="Q588" s="672"/>
      <c r="R588" s="659" t="s">
        <v>472</v>
      </c>
      <c r="S588" s="660"/>
      <c r="T588" s="170"/>
      <c r="U588" s="259"/>
      <c r="V588" s="161"/>
      <c r="W588" s="671" t="s">
        <v>470</v>
      </c>
      <c r="X588" s="672"/>
      <c r="Y588" s="659" t="s">
        <v>472</v>
      </c>
      <c r="Z588" s="660"/>
      <c r="AA588" s="170"/>
      <c r="AB588" s="259"/>
      <c r="AC588" s="161"/>
      <c r="AD588" s="671" t="s">
        <v>470</v>
      </c>
      <c r="AE588" s="672"/>
      <c r="AF588" s="659" t="s">
        <v>472</v>
      </c>
      <c r="AG588" s="660"/>
      <c r="AH588" s="170"/>
      <c r="AI588" s="259"/>
      <c r="AJ588" s="161"/>
      <c r="AK588" s="671" t="s">
        <v>470</v>
      </c>
      <c r="AL588" s="672"/>
      <c r="AM588" s="659" t="s">
        <v>472</v>
      </c>
      <c r="AN588" s="660"/>
      <c r="AO588" s="170"/>
      <c r="AP588" s="259"/>
    </row>
    <row r="589" spans="1:42" ht="27" hidden="1" customHeight="1" outlineLevel="1" thickBot="1" x14ac:dyDescent="0.25">
      <c r="A589" s="161"/>
      <c r="B589" s="673" t="s">
        <v>503</v>
      </c>
      <c r="C589" s="674"/>
      <c r="D589" s="659" t="s">
        <v>473</v>
      </c>
      <c r="E589" s="660"/>
      <c r="F589" s="170"/>
      <c r="G589" s="259"/>
      <c r="H589" s="161"/>
      <c r="I589" s="673" t="s">
        <v>503</v>
      </c>
      <c r="J589" s="674"/>
      <c r="K589" s="659" t="s">
        <v>473</v>
      </c>
      <c r="L589" s="660"/>
      <c r="M589" s="170"/>
      <c r="N589" s="259"/>
      <c r="O589" s="161"/>
      <c r="P589" s="673" t="s">
        <v>503</v>
      </c>
      <c r="Q589" s="674"/>
      <c r="R589" s="659" t="s">
        <v>473</v>
      </c>
      <c r="S589" s="660"/>
      <c r="T589" s="170"/>
      <c r="U589" s="259"/>
      <c r="V589" s="161"/>
      <c r="W589" s="673" t="s">
        <v>503</v>
      </c>
      <c r="X589" s="674"/>
      <c r="Y589" s="659" t="s">
        <v>473</v>
      </c>
      <c r="Z589" s="660"/>
      <c r="AA589" s="170"/>
      <c r="AB589" s="259"/>
      <c r="AC589" s="161"/>
      <c r="AD589" s="673" t="s">
        <v>503</v>
      </c>
      <c r="AE589" s="674"/>
      <c r="AF589" s="659" t="s">
        <v>473</v>
      </c>
      <c r="AG589" s="660"/>
      <c r="AH589" s="170"/>
      <c r="AI589" s="259"/>
      <c r="AJ589" s="161"/>
      <c r="AK589" s="673" t="s">
        <v>503</v>
      </c>
      <c r="AL589" s="674"/>
      <c r="AM589" s="659" t="s">
        <v>473</v>
      </c>
      <c r="AN589" s="660"/>
      <c r="AO589" s="170"/>
      <c r="AP589" s="259"/>
    </row>
    <row r="590" spans="1:42" ht="23.25" hidden="1" customHeight="1" outlineLevel="1" thickBot="1" x14ac:dyDescent="0.25">
      <c r="A590" s="158"/>
      <c r="B590" s="566" t="s">
        <v>506</v>
      </c>
      <c r="C590" s="568"/>
      <c r="D590" s="566">
        <f>SUM(F570:F585)</f>
        <v>100</v>
      </c>
      <c r="E590" s="568"/>
      <c r="F590" s="171"/>
      <c r="G590" s="259"/>
      <c r="H590" s="158"/>
      <c r="I590" s="566" t="s">
        <v>506</v>
      </c>
      <c r="J590" s="568"/>
      <c r="K590" s="566">
        <f>SUM(M570:M585)</f>
        <v>100</v>
      </c>
      <c r="L590" s="568"/>
      <c r="M590" s="171"/>
      <c r="N590" s="259"/>
      <c r="O590" s="158"/>
      <c r="P590" s="566" t="s">
        <v>506</v>
      </c>
      <c r="Q590" s="568"/>
      <c r="R590" s="566">
        <f>SUM(T570:T585)</f>
        <v>0</v>
      </c>
      <c r="S590" s="568"/>
      <c r="T590" s="171"/>
      <c r="U590" s="259"/>
      <c r="V590" s="158"/>
      <c r="W590" s="566" t="s">
        <v>506</v>
      </c>
      <c r="X590" s="568"/>
      <c r="Y590" s="566">
        <f>SUM(AA570:AA585)</f>
        <v>0</v>
      </c>
      <c r="Z590" s="568"/>
      <c r="AA590" s="171"/>
      <c r="AB590" s="259"/>
      <c r="AC590" s="158"/>
      <c r="AD590" s="566" t="s">
        <v>506</v>
      </c>
      <c r="AE590" s="568"/>
      <c r="AF590" s="566">
        <f>SUM(AH570:AH585)</f>
        <v>0</v>
      </c>
      <c r="AG590" s="568"/>
      <c r="AH590" s="171"/>
      <c r="AI590" s="259"/>
      <c r="AJ590" s="158"/>
      <c r="AK590" s="566" t="s">
        <v>506</v>
      </c>
      <c r="AL590" s="568"/>
      <c r="AM590" s="566">
        <f>SUM(AO570:AO585)</f>
        <v>0</v>
      </c>
      <c r="AN590" s="568"/>
      <c r="AO590" s="171"/>
      <c r="AP590" s="259"/>
    </row>
    <row r="591" spans="1:42" ht="36" hidden="1" customHeight="1" outlineLevel="1" thickBot="1" x14ac:dyDescent="0.25">
      <c r="A591" s="158"/>
      <c r="B591" s="157"/>
      <c r="C591" s="157"/>
      <c r="D591" s="157"/>
      <c r="E591" s="157"/>
      <c r="F591" s="171"/>
      <c r="G591" s="259"/>
      <c r="H591" s="158"/>
      <c r="I591" s="157"/>
      <c r="J591" s="157"/>
      <c r="K591" s="157"/>
      <c r="L591" s="157"/>
      <c r="M591" s="171"/>
      <c r="N591" s="259"/>
      <c r="O591" s="158"/>
      <c r="P591" s="157"/>
      <c r="Q591" s="157"/>
      <c r="R591" s="157"/>
      <c r="S591" s="157"/>
      <c r="T591" s="171"/>
      <c r="U591" s="259"/>
      <c r="V591" s="158"/>
      <c r="W591" s="157"/>
      <c r="X591" s="157"/>
      <c r="Y591" s="157"/>
      <c r="Z591" s="157"/>
      <c r="AA591" s="171"/>
      <c r="AB591" s="259"/>
      <c r="AC591" s="158"/>
      <c r="AD591" s="157"/>
      <c r="AE591" s="157"/>
      <c r="AF591" s="157"/>
      <c r="AG591" s="157"/>
      <c r="AH591" s="171"/>
      <c r="AI591" s="259"/>
      <c r="AJ591" s="158"/>
      <c r="AK591" s="157"/>
      <c r="AL591" s="157"/>
      <c r="AM591" s="157"/>
      <c r="AN591" s="157"/>
      <c r="AO591" s="171"/>
      <c r="AP591" s="259"/>
    </row>
    <row r="592" spans="1:42" ht="23.25" hidden="1" customHeight="1" outlineLevel="1" thickBot="1" x14ac:dyDescent="0.25">
      <c r="A592" s="161"/>
      <c r="B592" s="652" t="s">
        <v>493</v>
      </c>
      <c r="C592" s="653"/>
      <c r="D592" s="653"/>
      <c r="E592" s="654"/>
      <c r="F592" s="170"/>
      <c r="G592" s="259"/>
      <c r="H592" s="161"/>
      <c r="I592" s="652" t="s">
        <v>493</v>
      </c>
      <c r="J592" s="653"/>
      <c r="K592" s="653"/>
      <c r="L592" s="654"/>
      <c r="M592" s="170"/>
      <c r="N592" s="259"/>
      <c r="O592" s="161"/>
      <c r="P592" s="652" t="s">
        <v>493</v>
      </c>
      <c r="Q592" s="653"/>
      <c r="R592" s="653"/>
      <c r="S592" s="654"/>
      <c r="T592" s="170"/>
      <c r="U592" s="259"/>
      <c r="V592" s="161"/>
      <c r="W592" s="652" t="s">
        <v>493</v>
      </c>
      <c r="X592" s="653"/>
      <c r="Y592" s="653"/>
      <c r="Z592" s="654"/>
      <c r="AA592" s="170"/>
      <c r="AB592" s="259"/>
      <c r="AC592" s="161"/>
      <c r="AD592" s="652" t="s">
        <v>493</v>
      </c>
      <c r="AE592" s="653"/>
      <c r="AF592" s="653"/>
      <c r="AG592" s="654"/>
      <c r="AH592" s="170"/>
      <c r="AI592" s="259"/>
      <c r="AJ592" s="161"/>
      <c r="AK592" s="652" t="s">
        <v>493</v>
      </c>
      <c r="AL592" s="653"/>
      <c r="AM592" s="653"/>
      <c r="AN592" s="654"/>
      <c r="AO592" s="170"/>
      <c r="AP592" s="259"/>
    </row>
    <row r="593" spans="1:42" ht="32.25" hidden="1" outlineLevel="1" thickBot="1" x14ac:dyDescent="0.3">
      <c r="A593" s="161"/>
      <c r="B593" s="183" t="s">
        <v>494</v>
      </c>
      <c r="C593" s="650" t="s">
        <v>495</v>
      </c>
      <c r="D593" s="651"/>
      <c r="E593" s="180" t="s">
        <v>467</v>
      </c>
      <c r="F593" s="170"/>
      <c r="G593" s="259"/>
      <c r="H593" s="161"/>
      <c r="I593" s="183" t="s">
        <v>494</v>
      </c>
      <c r="J593" s="650" t="s">
        <v>495</v>
      </c>
      <c r="K593" s="651"/>
      <c r="L593" s="180" t="s">
        <v>467</v>
      </c>
      <c r="M593" s="170"/>
      <c r="N593" s="259"/>
      <c r="O593" s="161"/>
      <c r="P593" s="183" t="s">
        <v>494</v>
      </c>
      <c r="Q593" s="650" t="s">
        <v>495</v>
      </c>
      <c r="R593" s="651"/>
      <c r="S593" s="180" t="s">
        <v>467</v>
      </c>
      <c r="T593" s="170"/>
      <c r="U593" s="259"/>
      <c r="V593" s="161"/>
      <c r="W593" s="183" t="s">
        <v>494</v>
      </c>
      <c r="X593" s="650" t="s">
        <v>495</v>
      </c>
      <c r="Y593" s="651"/>
      <c r="Z593" s="180" t="s">
        <v>467</v>
      </c>
      <c r="AA593" s="170"/>
      <c r="AB593" s="259"/>
      <c r="AC593" s="161"/>
      <c r="AD593" s="183" t="s">
        <v>494</v>
      </c>
      <c r="AE593" s="650" t="s">
        <v>495</v>
      </c>
      <c r="AF593" s="651"/>
      <c r="AG593" s="180" t="s">
        <v>467</v>
      </c>
      <c r="AH593" s="170"/>
      <c r="AI593" s="259"/>
      <c r="AJ593" s="161"/>
      <c r="AK593" s="183" t="s">
        <v>494</v>
      </c>
      <c r="AL593" s="650" t="s">
        <v>495</v>
      </c>
      <c r="AM593" s="651"/>
      <c r="AN593" s="180" t="s">
        <v>467</v>
      </c>
      <c r="AO593" s="170"/>
      <c r="AP593" s="259"/>
    </row>
    <row r="594" spans="1:42" ht="23.25" hidden="1" customHeight="1" outlineLevel="1" thickBot="1" x14ac:dyDescent="0.25">
      <c r="A594" s="161"/>
      <c r="B594" s="173" t="s">
        <v>469</v>
      </c>
      <c r="C594" s="664" t="s">
        <v>496</v>
      </c>
      <c r="D594" s="665"/>
      <c r="E594" s="164" t="s">
        <v>509</v>
      </c>
      <c r="F594" s="172">
        <f>IF(E594="X",2,"")</f>
        <v>2</v>
      </c>
      <c r="G594" s="259"/>
      <c r="H594" s="161"/>
      <c r="I594" s="173" t="s">
        <v>469</v>
      </c>
      <c r="J594" s="664" t="s">
        <v>496</v>
      </c>
      <c r="K594" s="665"/>
      <c r="L594" s="164" t="s">
        <v>509</v>
      </c>
      <c r="M594" s="172">
        <f>IF(L594="X",2,"")</f>
        <v>2</v>
      </c>
      <c r="N594" s="259"/>
      <c r="O594" s="161"/>
      <c r="P594" s="173" t="s">
        <v>469</v>
      </c>
      <c r="Q594" s="664" t="s">
        <v>496</v>
      </c>
      <c r="R594" s="665"/>
      <c r="S594" s="164"/>
      <c r="T594" s="172" t="str">
        <f>IF(S594="X",2,"")</f>
        <v/>
      </c>
      <c r="U594" s="259"/>
      <c r="V594" s="161"/>
      <c r="W594" s="173" t="s">
        <v>469</v>
      </c>
      <c r="X594" s="664" t="s">
        <v>496</v>
      </c>
      <c r="Y594" s="665"/>
      <c r="Z594" s="164"/>
      <c r="AA594" s="172" t="str">
        <f>IF(Z594="X",2,"")</f>
        <v/>
      </c>
      <c r="AB594" s="259"/>
      <c r="AC594" s="161"/>
      <c r="AD594" s="173" t="s">
        <v>469</v>
      </c>
      <c r="AE594" s="664" t="s">
        <v>496</v>
      </c>
      <c r="AF594" s="665"/>
      <c r="AG594" s="164"/>
      <c r="AH594" s="172" t="str">
        <f>IF(AG594="X",2,"")</f>
        <v/>
      </c>
      <c r="AI594" s="259"/>
      <c r="AJ594" s="161"/>
      <c r="AK594" s="173" t="s">
        <v>469</v>
      </c>
      <c r="AL594" s="664" t="s">
        <v>496</v>
      </c>
      <c r="AM594" s="665"/>
      <c r="AN594" s="164"/>
      <c r="AO594" s="172" t="str">
        <f>IF(AN594="X",2,"")</f>
        <v/>
      </c>
      <c r="AP594" s="259"/>
    </row>
    <row r="595" spans="1:42" ht="23.25" hidden="1" customHeight="1" outlineLevel="1" thickBot="1" x14ac:dyDescent="0.25">
      <c r="A595" s="161"/>
      <c r="B595" s="174" t="s">
        <v>470</v>
      </c>
      <c r="C595" s="664" t="s">
        <v>497</v>
      </c>
      <c r="D595" s="665"/>
      <c r="E595" s="164"/>
      <c r="F595" s="172" t="str">
        <f>IF(E595="X",1,"")</f>
        <v/>
      </c>
      <c r="G595" s="259"/>
      <c r="H595" s="161"/>
      <c r="I595" s="174" t="s">
        <v>470</v>
      </c>
      <c r="J595" s="664" t="s">
        <v>497</v>
      </c>
      <c r="K595" s="665"/>
      <c r="L595" s="164"/>
      <c r="M595" s="172" t="str">
        <f>IF(L595="X",1,"")</f>
        <v/>
      </c>
      <c r="N595" s="259"/>
      <c r="O595" s="161"/>
      <c r="P595" s="174" t="s">
        <v>470</v>
      </c>
      <c r="Q595" s="664" t="s">
        <v>497</v>
      </c>
      <c r="R595" s="665"/>
      <c r="S595" s="164"/>
      <c r="T595" s="172" t="str">
        <f>IF(S595="X",1,"")</f>
        <v/>
      </c>
      <c r="U595" s="259"/>
      <c r="V595" s="161"/>
      <c r="W595" s="174" t="s">
        <v>470</v>
      </c>
      <c r="X595" s="664" t="s">
        <v>497</v>
      </c>
      <c r="Y595" s="665"/>
      <c r="Z595" s="164"/>
      <c r="AA595" s="172" t="str">
        <f>IF(Z595="X",1,"")</f>
        <v/>
      </c>
      <c r="AB595" s="259"/>
      <c r="AC595" s="161"/>
      <c r="AD595" s="174" t="s">
        <v>470</v>
      </c>
      <c r="AE595" s="664" t="s">
        <v>497</v>
      </c>
      <c r="AF595" s="665"/>
      <c r="AG595" s="164"/>
      <c r="AH595" s="172" t="str">
        <f>IF(AG595="X",1,"")</f>
        <v/>
      </c>
      <c r="AI595" s="259"/>
      <c r="AJ595" s="161"/>
      <c r="AK595" s="174" t="s">
        <v>470</v>
      </c>
      <c r="AL595" s="664" t="s">
        <v>497</v>
      </c>
      <c r="AM595" s="665"/>
      <c r="AN595" s="164"/>
      <c r="AO595" s="172" t="str">
        <f>IF(AN595="X",1,"")</f>
        <v/>
      </c>
      <c r="AP595" s="259"/>
    </row>
    <row r="596" spans="1:42" ht="37.5" hidden="1" customHeight="1" outlineLevel="1" thickBot="1" x14ac:dyDescent="0.25">
      <c r="A596" s="158"/>
      <c r="B596" s="175" t="s">
        <v>503</v>
      </c>
      <c r="C596" s="664" t="s">
        <v>498</v>
      </c>
      <c r="D596" s="665"/>
      <c r="E596" s="164"/>
      <c r="F596" s="172" t="str">
        <f>IF(E596="X",0.1,"")</f>
        <v/>
      </c>
      <c r="G596" s="259"/>
      <c r="H596" s="158"/>
      <c r="I596" s="175" t="s">
        <v>503</v>
      </c>
      <c r="J596" s="664" t="s">
        <v>498</v>
      </c>
      <c r="K596" s="665"/>
      <c r="L596" s="164"/>
      <c r="M596" s="172" t="str">
        <f>IF(L596="X",0.1,"")</f>
        <v/>
      </c>
      <c r="N596" s="259"/>
      <c r="O596" s="158"/>
      <c r="P596" s="175" t="s">
        <v>503</v>
      </c>
      <c r="Q596" s="664" t="s">
        <v>498</v>
      </c>
      <c r="R596" s="665"/>
      <c r="S596" s="164"/>
      <c r="T596" s="172" t="str">
        <f>IF(S596="X",0.1,"")</f>
        <v/>
      </c>
      <c r="U596" s="259"/>
      <c r="V596" s="158"/>
      <c r="W596" s="175" t="s">
        <v>503</v>
      </c>
      <c r="X596" s="664" t="s">
        <v>498</v>
      </c>
      <c r="Y596" s="665"/>
      <c r="Z596" s="164"/>
      <c r="AA596" s="172" t="str">
        <f>IF(Z596="X",0.1,"")</f>
        <v/>
      </c>
      <c r="AB596" s="259"/>
      <c r="AC596" s="158"/>
      <c r="AD596" s="175" t="s">
        <v>503</v>
      </c>
      <c r="AE596" s="664" t="s">
        <v>498</v>
      </c>
      <c r="AF596" s="665"/>
      <c r="AG596" s="164"/>
      <c r="AH596" s="172" t="str">
        <f>IF(AG596="X",0.1,"")</f>
        <v/>
      </c>
      <c r="AI596" s="259"/>
      <c r="AJ596" s="158"/>
      <c r="AK596" s="175" t="s">
        <v>503</v>
      </c>
      <c r="AL596" s="664" t="s">
        <v>498</v>
      </c>
      <c r="AM596" s="665"/>
      <c r="AN596" s="164"/>
      <c r="AO596" s="172" t="str">
        <f>IF(AN596="X",0.1,"")</f>
        <v/>
      </c>
      <c r="AP596" s="259"/>
    </row>
    <row r="597" spans="1:42" ht="16.5" hidden="1" customHeight="1" outlineLevel="1" thickBot="1" x14ac:dyDescent="0.25">
      <c r="A597" s="157"/>
      <c r="B597" s="566" t="s">
        <v>505</v>
      </c>
      <c r="C597" s="568"/>
      <c r="D597" s="566" t="str">
        <f>IF(F597=2,"FUERTE",IF(F597=1,"MODERADO",IF(F597=0.1,"DÉBIL","")))</f>
        <v>FUERTE</v>
      </c>
      <c r="E597" s="568"/>
      <c r="F597" s="172">
        <f>SUM(F594:F596)</f>
        <v>2</v>
      </c>
      <c r="G597" s="259"/>
      <c r="H597" s="157"/>
      <c r="I597" s="566" t="s">
        <v>505</v>
      </c>
      <c r="J597" s="568"/>
      <c r="K597" s="566" t="str">
        <f>IF(M597=2,"FUERTE",IF(M597=1,"MODERADO",IF(M597=0.1,"DÉBIL","")))</f>
        <v>FUERTE</v>
      </c>
      <c r="L597" s="568"/>
      <c r="M597" s="172">
        <f>SUM(M594:M596)</f>
        <v>2</v>
      </c>
      <c r="N597" s="259"/>
      <c r="O597" s="157"/>
      <c r="P597" s="566" t="s">
        <v>505</v>
      </c>
      <c r="Q597" s="568"/>
      <c r="R597" s="566" t="str">
        <f>IF(T597=2,"FUERTE",IF(T597=1,"MODERADO",IF(T597=0.1,"DÉBIL","")))</f>
        <v/>
      </c>
      <c r="S597" s="568"/>
      <c r="T597" s="172">
        <f>SUM(T594:T596)</f>
        <v>0</v>
      </c>
      <c r="U597" s="259"/>
      <c r="V597" s="157"/>
      <c r="W597" s="566" t="s">
        <v>505</v>
      </c>
      <c r="X597" s="568"/>
      <c r="Y597" s="566" t="str">
        <f>IF(AA597=2,"FUERTE",IF(AA597=1,"MODERADO",IF(AA597=0.1,"DÉBIL","")))</f>
        <v/>
      </c>
      <c r="Z597" s="568"/>
      <c r="AA597" s="172">
        <f>SUM(AA594:AA596)</f>
        <v>0</v>
      </c>
      <c r="AB597" s="259"/>
      <c r="AC597" s="157"/>
      <c r="AD597" s="566" t="s">
        <v>505</v>
      </c>
      <c r="AE597" s="568"/>
      <c r="AF597" s="566" t="str">
        <f>IF(AH597=2,"FUERTE",IF(AH597=1,"MODERADO",IF(AH597=0.1,"DÉBIL","")))</f>
        <v/>
      </c>
      <c r="AG597" s="568"/>
      <c r="AH597" s="172">
        <f>SUM(AH594:AH596)</f>
        <v>0</v>
      </c>
      <c r="AI597" s="259"/>
      <c r="AJ597" s="157"/>
      <c r="AK597" s="566" t="s">
        <v>505</v>
      </c>
      <c r="AL597" s="568"/>
      <c r="AM597" s="566" t="str">
        <f>IF(AO597=2,"FUERTE",IF(AO597=1,"MODERADO",IF(AO597=0.1,"DÉBIL","")))</f>
        <v/>
      </c>
      <c r="AN597" s="568"/>
      <c r="AO597" s="172">
        <f>SUM(AO594:AO596)</f>
        <v>0</v>
      </c>
      <c r="AP597" s="259"/>
    </row>
    <row r="598" spans="1:42" ht="25.5" hidden="1" customHeight="1" outlineLevel="1" thickBot="1" x14ac:dyDescent="0.25">
      <c r="A598" s="158"/>
      <c r="B598" s="165"/>
      <c r="C598" s="165"/>
      <c r="D598" s="165"/>
      <c r="E598" s="165"/>
      <c r="F598" s="171"/>
      <c r="G598" s="259"/>
      <c r="H598" s="158"/>
      <c r="I598" s="165"/>
      <c r="J598" s="165"/>
      <c r="K598" s="165"/>
      <c r="L598" s="165"/>
      <c r="M598" s="171"/>
      <c r="N598" s="259"/>
      <c r="O598" s="158"/>
      <c r="P598" s="165"/>
      <c r="Q598" s="165"/>
      <c r="R598" s="165"/>
      <c r="S598" s="165"/>
      <c r="T598" s="171"/>
      <c r="U598" s="259"/>
      <c r="V598" s="158"/>
      <c r="W598" s="165"/>
      <c r="X598" s="165"/>
      <c r="Y598" s="165"/>
      <c r="Z598" s="165"/>
      <c r="AA598" s="171"/>
      <c r="AB598" s="259"/>
      <c r="AC598" s="158"/>
      <c r="AD598" s="165"/>
      <c r="AE598" s="165"/>
      <c r="AF598" s="165"/>
      <c r="AG598" s="165"/>
      <c r="AH598" s="171"/>
      <c r="AI598" s="259"/>
      <c r="AJ598" s="158"/>
      <c r="AK598" s="165"/>
      <c r="AL598" s="165"/>
      <c r="AM598" s="165"/>
      <c r="AN598" s="165"/>
      <c r="AO598" s="171"/>
      <c r="AP598" s="259"/>
    </row>
    <row r="599" spans="1:42" ht="24.75" hidden="1" customHeight="1" outlineLevel="1" thickBot="1" x14ac:dyDescent="0.25">
      <c r="A599" s="161"/>
      <c r="B599" s="652" t="s">
        <v>499</v>
      </c>
      <c r="C599" s="653"/>
      <c r="D599" s="653"/>
      <c r="E599" s="654"/>
      <c r="F599" s="170"/>
      <c r="G599" s="259"/>
      <c r="H599" s="161"/>
      <c r="I599" s="652" t="s">
        <v>499</v>
      </c>
      <c r="J599" s="653"/>
      <c r="K599" s="653"/>
      <c r="L599" s="654"/>
      <c r="M599" s="170"/>
      <c r="N599" s="259"/>
      <c r="O599" s="161"/>
      <c r="P599" s="652" t="s">
        <v>499</v>
      </c>
      <c r="Q599" s="653"/>
      <c r="R599" s="653"/>
      <c r="S599" s="654"/>
      <c r="T599" s="170"/>
      <c r="U599" s="259"/>
      <c r="V599" s="161"/>
      <c r="W599" s="652" t="s">
        <v>499</v>
      </c>
      <c r="X599" s="653"/>
      <c r="Y599" s="653"/>
      <c r="Z599" s="654"/>
      <c r="AA599" s="170"/>
      <c r="AB599" s="259"/>
      <c r="AC599" s="161"/>
      <c r="AD599" s="652" t="s">
        <v>499</v>
      </c>
      <c r="AE599" s="653"/>
      <c r="AF599" s="653"/>
      <c r="AG599" s="654"/>
      <c r="AH599" s="170"/>
      <c r="AI599" s="259"/>
      <c r="AJ599" s="161"/>
      <c r="AK599" s="652" t="s">
        <v>499</v>
      </c>
      <c r="AL599" s="653"/>
      <c r="AM599" s="653"/>
      <c r="AN599" s="654"/>
      <c r="AO599" s="170"/>
      <c r="AP599" s="259"/>
    </row>
    <row r="600" spans="1:42" ht="29.25" hidden="1" customHeight="1" outlineLevel="1" thickBot="1" x14ac:dyDescent="0.25">
      <c r="A600" s="161"/>
      <c r="B600" s="184" t="s">
        <v>500</v>
      </c>
      <c r="C600" s="184" t="s">
        <v>504</v>
      </c>
      <c r="D600" s="184" t="s">
        <v>501</v>
      </c>
      <c r="E600" s="184" t="s">
        <v>502</v>
      </c>
      <c r="F600" s="170"/>
      <c r="G600" s="259"/>
      <c r="H600" s="161"/>
      <c r="I600" s="184" t="s">
        <v>500</v>
      </c>
      <c r="J600" s="184" t="s">
        <v>504</v>
      </c>
      <c r="K600" s="184" t="s">
        <v>501</v>
      </c>
      <c r="L600" s="184" t="s">
        <v>502</v>
      </c>
      <c r="M600" s="170"/>
      <c r="N600" s="259"/>
      <c r="O600" s="161"/>
      <c r="P600" s="184" t="s">
        <v>500</v>
      </c>
      <c r="Q600" s="184" t="s">
        <v>504</v>
      </c>
      <c r="R600" s="184" t="s">
        <v>501</v>
      </c>
      <c r="S600" s="184" t="s">
        <v>502</v>
      </c>
      <c r="T600" s="170"/>
      <c r="U600" s="259"/>
      <c r="V600" s="161"/>
      <c r="W600" s="184" t="s">
        <v>500</v>
      </c>
      <c r="X600" s="184" t="s">
        <v>504</v>
      </c>
      <c r="Y600" s="184" t="s">
        <v>501</v>
      </c>
      <c r="Z600" s="184" t="s">
        <v>502</v>
      </c>
      <c r="AA600" s="170"/>
      <c r="AB600" s="259"/>
      <c r="AC600" s="161"/>
      <c r="AD600" s="184" t="s">
        <v>500</v>
      </c>
      <c r="AE600" s="184" t="s">
        <v>504</v>
      </c>
      <c r="AF600" s="184" t="s">
        <v>501</v>
      </c>
      <c r="AG600" s="184" t="s">
        <v>502</v>
      </c>
      <c r="AH600" s="170"/>
      <c r="AI600" s="259"/>
      <c r="AJ600" s="161"/>
      <c r="AK600" s="184" t="s">
        <v>500</v>
      </c>
      <c r="AL600" s="184" t="s">
        <v>504</v>
      </c>
      <c r="AM600" s="184" t="s">
        <v>501</v>
      </c>
      <c r="AN600" s="184" t="s">
        <v>502</v>
      </c>
      <c r="AO600" s="170"/>
      <c r="AP600" s="259"/>
    </row>
    <row r="601" spans="1:42" ht="58.5" hidden="1" customHeight="1" outlineLevel="1" thickBot="1" x14ac:dyDescent="0.25">
      <c r="A601" s="161"/>
      <c r="B601" s="164" t="str">
        <f>IF(D590=0,"",IF(D590&lt;=85,"DÉBIL",IF(D590&lt;=95,"MODERADO",IF(D590&lt;=100,"FUERTE"))))</f>
        <v>FUERTE</v>
      </c>
      <c r="C601" s="164" t="str">
        <f>D597</f>
        <v>FUERTE</v>
      </c>
      <c r="D601" s="147" t="str">
        <f>IFERROR(IF(D602=0,"DÉBIL",IF(D602&lt;=50,"MODERADO",IF(D602=100,"FUERTE",""))),"")</f>
        <v>FUERTE</v>
      </c>
      <c r="E601" s="164" t="str">
        <f>IF(D601="FUERTE","NO",IF(D601="MODERADO","SI",IF(D601="DÉBIL","SI","")))</f>
        <v>NO</v>
      </c>
      <c r="F601" s="170"/>
      <c r="G601" s="259"/>
      <c r="H601" s="161"/>
      <c r="I601" s="164" t="str">
        <f>IF(K590=0,"",IF(K590&lt;=85,"DÉBIL",IF(K590&lt;=95,"MODERADO",IF(K590&lt;=100,"FUERTE"))))</f>
        <v>FUERTE</v>
      </c>
      <c r="J601" s="164" t="str">
        <f>K597</f>
        <v>FUERTE</v>
      </c>
      <c r="K601" s="147" t="str">
        <f>IFERROR(IF(K602=0,"DÉBIL",IF(K602&lt;=50,"MODERADO",IF(K602=100,"FUERTE",""))),"")</f>
        <v>FUERTE</v>
      </c>
      <c r="L601" s="164" t="str">
        <f>IF(K601="FUERTE","NO",IF(K601="MODERADO","SI",IF(K601="DÉBIL","SI","")))</f>
        <v>NO</v>
      </c>
      <c r="M601" s="170"/>
      <c r="N601" s="259"/>
      <c r="O601" s="161"/>
      <c r="P601" s="164" t="str">
        <f>IF(R590=0,"",IF(R590&lt;=85,"DÉBIL",IF(R590&lt;=95,"MODERADO",IF(R590&lt;=100,"FUERTE"))))</f>
        <v/>
      </c>
      <c r="Q601" s="164" t="str">
        <f>R597</f>
        <v/>
      </c>
      <c r="R601" s="147" t="str">
        <f>IFERROR(IF(R602=0,"DÉBIL",IF(R602&lt;=50,"MODERADO",IF(R602=100,"FUERTE",""))),"")</f>
        <v/>
      </c>
      <c r="S601" s="164" t="str">
        <f>IF(R601="FUERTE","NO",IF(R601="MODERADO","SI",IF(R601="DÉBIL","SI","")))</f>
        <v/>
      </c>
      <c r="T601" s="170"/>
      <c r="U601" s="259"/>
      <c r="V601" s="161"/>
      <c r="W601" s="164" t="str">
        <f>IF(Y590=0,"",IF(Y590&lt;=85,"DÉBIL",IF(Y590&lt;=95,"MODERADO",IF(Y590&lt;=100,"FUERTE"))))</f>
        <v/>
      </c>
      <c r="X601" s="164" t="str">
        <f>Y597</f>
        <v/>
      </c>
      <c r="Y601" s="147" t="str">
        <f>IFERROR(IF(Y602=0,"DÉBIL",IF(Y602&lt;=50,"MODERADO",IF(Y602=100,"FUERTE",""))),"")</f>
        <v/>
      </c>
      <c r="Z601" s="164" t="str">
        <f>IF(Y601="FUERTE","NO",IF(Y601="MODERADO","SI",IF(Y601="DÉBIL","SI","")))</f>
        <v/>
      </c>
      <c r="AA601" s="170"/>
      <c r="AB601" s="259"/>
      <c r="AC601" s="161"/>
      <c r="AD601" s="164" t="str">
        <f>IF(AF590=0,"",IF(AF590&lt;=85,"DÉBIL",IF(AF590&lt;=95,"MODERADO",IF(AF590&lt;=100,"FUERTE"))))</f>
        <v/>
      </c>
      <c r="AE601" s="164" t="str">
        <f>AF597</f>
        <v/>
      </c>
      <c r="AF601" s="147" t="str">
        <f>IFERROR(IF(AF602=0,"DÉBIL",IF(AF602&lt;=50,"MODERADO",IF(AF602=100,"FUERTE",""))),"")</f>
        <v/>
      </c>
      <c r="AG601" s="164" t="str">
        <f>IF(AF601="FUERTE","NO",IF(AF601="MODERADO","SI",IF(AF601="DÉBIL","SI","")))</f>
        <v/>
      </c>
      <c r="AH601" s="170"/>
      <c r="AI601" s="259"/>
      <c r="AJ601" s="161"/>
      <c r="AK601" s="164" t="str">
        <f>IF(AM590=0,"",IF(AM590&lt;=85,"DÉBIL",IF(AM590&lt;=95,"MODERADO",IF(AM590&lt;=100,"FUERTE"))))</f>
        <v/>
      </c>
      <c r="AL601" s="164" t="str">
        <f>AM597</f>
        <v/>
      </c>
      <c r="AM601" s="147" t="str">
        <f>IFERROR(IF(AM602=0,"DÉBIL",IF(AM602&lt;=50,"MODERADO",IF(AM602=100,"FUERTE",""))),"")</f>
        <v/>
      </c>
      <c r="AN601" s="164" t="str">
        <f>IF(AM601="FUERTE","NO",IF(AM601="MODERADO","SI",IF(AM601="DÉBIL","SI","")))</f>
        <v/>
      </c>
      <c r="AO601" s="170"/>
      <c r="AP601" s="259"/>
    </row>
    <row r="602" spans="1:42" ht="23.25" hidden="1" customHeight="1" outlineLevel="1" x14ac:dyDescent="0.2">
      <c r="A602" s="161"/>
      <c r="B602" s="254">
        <f>IF(B601="FUERTE",50,IF(B601="MODERADO",25,IF(B601="DÉBIL",0,"")))</f>
        <v>50</v>
      </c>
      <c r="C602" s="254">
        <f>IF(C601="FUERTE",2,IF(C601="MODERADO",1,IF(C601="DÉBIL",0,"")))</f>
        <v>2</v>
      </c>
      <c r="D602" s="254">
        <f>+C602*B602</f>
        <v>100</v>
      </c>
      <c r="E602" s="254"/>
      <c r="F602" s="170"/>
      <c r="G602" s="259"/>
      <c r="H602" s="161"/>
      <c r="I602" s="254">
        <f>IF(I601="FUERTE",50,IF(I601="MODERADO",25,IF(I601="DÉBIL",0,"")))</f>
        <v>50</v>
      </c>
      <c r="J602" s="254">
        <f>IF(J601="FUERTE",2,IF(J601="MODERADO",1,IF(J601="DÉBIL",0,"")))</f>
        <v>2</v>
      </c>
      <c r="K602" s="254">
        <f>+J602*I602</f>
        <v>100</v>
      </c>
      <c r="L602" s="254"/>
      <c r="M602" s="170"/>
      <c r="N602" s="259"/>
      <c r="O602" s="161"/>
      <c r="P602" s="254" t="str">
        <f>IF(P601="FUERTE",50,IF(P601="MODERADO",25,IF(P601="DÉBIL",0,"")))</f>
        <v/>
      </c>
      <c r="Q602" s="254" t="str">
        <f>IF(Q601="FUERTE",2,IF(Q601="MODERADO",1,IF(Q601="DÉBIL",0,"")))</f>
        <v/>
      </c>
      <c r="R602" s="254" t="e">
        <f>+Q602*P602</f>
        <v>#VALUE!</v>
      </c>
      <c r="S602" s="254"/>
      <c r="T602" s="170"/>
      <c r="U602" s="259"/>
      <c r="V602" s="161"/>
      <c r="W602" s="254" t="str">
        <f>IF(W601="FUERTE",50,IF(W601="MODERADO",25,IF(W601="DÉBIL",0,"")))</f>
        <v/>
      </c>
      <c r="X602" s="254" t="str">
        <f>IF(X601="FUERTE",2,IF(X601="MODERADO",1,IF(X601="DÉBIL",0,"")))</f>
        <v/>
      </c>
      <c r="Y602" s="254" t="e">
        <f>+X602*W602</f>
        <v>#VALUE!</v>
      </c>
      <c r="Z602" s="254"/>
      <c r="AA602" s="170"/>
      <c r="AB602" s="259"/>
      <c r="AC602" s="161"/>
      <c r="AD602" s="254" t="str">
        <f>IF(AD601="FUERTE",50,IF(AD601="MODERADO",25,IF(AD601="DÉBIL",0,"")))</f>
        <v/>
      </c>
      <c r="AE602" s="254" t="str">
        <f>IF(AE601="FUERTE",2,IF(AE601="MODERADO",1,IF(AE601="DÉBIL",0,"")))</f>
        <v/>
      </c>
      <c r="AF602" s="254" t="e">
        <f>+AE602*AD602</f>
        <v>#VALUE!</v>
      </c>
      <c r="AG602" s="254"/>
      <c r="AH602" s="170"/>
      <c r="AI602" s="259"/>
      <c r="AJ602" s="161"/>
      <c r="AK602" s="254" t="str">
        <f>IF(AK601="FUERTE",50,IF(AK601="MODERADO",25,IF(AK601="DÉBIL",0,"")))</f>
        <v/>
      </c>
      <c r="AL602" s="254" t="str">
        <f>IF(AL601="FUERTE",2,IF(AL601="MODERADO",1,IF(AL601="DÉBIL",0,"")))</f>
        <v/>
      </c>
      <c r="AM602" s="254" t="e">
        <f>+AL602*AK602</f>
        <v>#VALUE!</v>
      </c>
      <c r="AN602" s="254"/>
      <c r="AO602" s="170"/>
      <c r="AP602" s="259"/>
    </row>
    <row r="603" spans="1:42" collapsed="1" x14ac:dyDescent="0.2">
      <c r="A603" s="255"/>
      <c r="B603" s="256"/>
      <c r="C603" s="256"/>
      <c r="D603" s="256"/>
      <c r="E603" s="256"/>
      <c r="F603" s="257"/>
      <c r="G603" s="258"/>
      <c r="H603" s="166"/>
      <c r="I603" s="166"/>
      <c r="J603" s="166"/>
      <c r="K603" s="166"/>
      <c r="L603" s="166"/>
      <c r="M603" s="167"/>
      <c r="N603" s="258"/>
      <c r="O603" s="166"/>
      <c r="P603" s="166"/>
      <c r="Q603" s="166"/>
      <c r="R603" s="166"/>
      <c r="S603" s="166"/>
      <c r="T603" s="167"/>
      <c r="U603" s="258"/>
      <c r="V603" s="166"/>
      <c r="W603" s="166"/>
      <c r="X603" s="166"/>
      <c r="Y603" s="166"/>
      <c r="Z603" s="166"/>
      <c r="AA603" s="167"/>
      <c r="AB603" s="258"/>
      <c r="AC603" s="166"/>
      <c r="AD603" s="166"/>
      <c r="AE603" s="166"/>
      <c r="AF603" s="166"/>
      <c r="AG603" s="166"/>
      <c r="AH603" s="167"/>
      <c r="AI603" s="258"/>
      <c r="AJ603" s="166"/>
      <c r="AK603" s="166"/>
      <c r="AL603" s="166"/>
      <c r="AM603" s="166"/>
      <c r="AN603" s="166"/>
      <c r="AO603" s="167"/>
      <c r="AP603" s="258"/>
    </row>
  </sheetData>
  <mergeCells count="3145">
    <mergeCell ref="M307:O307"/>
    <mergeCell ref="B597:C597"/>
    <mergeCell ref="D597:E597"/>
    <mergeCell ref="I597:J597"/>
    <mergeCell ref="K597:L597"/>
    <mergeCell ref="P597:Q597"/>
    <mergeCell ref="R597:S597"/>
    <mergeCell ref="W597:X597"/>
    <mergeCell ref="Y597:Z597"/>
    <mergeCell ref="AD597:AE597"/>
    <mergeCell ref="AF597:AG597"/>
    <mergeCell ref="AK597:AL597"/>
    <mergeCell ref="AM597:AN597"/>
    <mergeCell ref="B599:E599"/>
    <mergeCell ref="I599:L599"/>
    <mergeCell ref="P599:S599"/>
    <mergeCell ref="W599:Z599"/>
    <mergeCell ref="AD599:AG599"/>
    <mergeCell ref="AK599:AN599"/>
    <mergeCell ref="B592:E592"/>
    <mergeCell ref="I592:L592"/>
    <mergeCell ref="P592:S592"/>
    <mergeCell ref="W592:Z592"/>
    <mergeCell ref="AD592:AG592"/>
    <mergeCell ref="AK592:AN592"/>
    <mergeCell ref="C595:D595"/>
    <mergeCell ref="J595:K595"/>
    <mergeCell ref="Q595:R595"/>
    <mergeCell ref="X595:Y595"/>
    <mergeCell ref="AE595:AF595"/>
    <mergeCell ref="AL595:AM595"/>
    <mergeCell ref="C596:D596"/>
    <mergeCell ref="J596:K596"/>
    <mergeCell ref="Q596:R596"/>
    <mergeCell ref="X596:Y596"/>
    <mergeCell ref="AE596:AF596"/>
    <mergeCell ref="AL596:AM596"/>
    <mergeCell ref="X593:Y593"/>
    <mergeCell ref="X594:Y594"/>
    <mergeCell ref="Q593:R593"/>
    <mergeCell ref="Q594:R594"/>
    <mergeCell ref="J593:K593"/>
    <mergeCell ref="J594:K594"/>
    <mergeCell ref="B589:C589"/>
    <mergeCell ref="D589:E589"/>
    <mergeCell ref="I589:J589"/>
    <mergeCell ref="K589:L589"/>
    <mergeCell ref="P589:Q589"/>
    <mergeCell ref="R589:S589"/>
    <mergeCell ref="W589:X589"/>
    <mergeCell ref="Y589:Z589"/>
    <mergeCell ref="AD589:AE589"/>
    <mergeCell ref="AF589:AG589"/>
    <mergeCell ref="AK589:AL589"/>
    <mergeCell ref="AM589:AN589"/>
    <mergeCell ref="B590:C590"/>
    <mergeCell ref="D590:E590"/>
    <mergeCell ref="I590:J590"/>
    <mergeCell ref="K590:L590"/>
    <mergeCell ref="P590:Q590"/>
    <mergeCell ref="R590:S590"/>
    <mergeCell ref="W590:X590"/>
    <mergeCell ref="Y590:Z590"/>
    <mergeCell ref="AD590:AE590"/>
    <mergeCell ref="AF590:AG590"/>
    <mergeCell ref="AK590:AL590"/>
    <mergeCell ref="AM590:AN590"/>
    <mergeCell ref="B581:B582"/>
    <mergeCell ref="C581:C582"/>
    <mergeCell ref="I581:I582"/>
    <mergeCell ref="J581:J582"/>
    <mergeCell ref="P581:P582"/>
    <mergeCell ref="Q581:Q582"/>
    <mergeCell ref="W581:W582"/>
    <mergeCell ref="X581:X582"/>
    <mergeCell ref="AD581:AD582"/>
    <mergeCell ref="AE581:AE582"/>
    <mergeCell ref="AK581:AK582"/>
    <mergeCell ref="AL581:AL582"/>
    <mergeCell ref="B583:B585"/>
    <mergeCell ref="C583:C585"/>
    <mergeCell ref="I583:I585"/>
    <mergeCell ref="J583:J585"/>
    <mergeCell ref="P583:P585"/>
    <mergeCell ref="Q583:Q585"/>
    <mergeCell ref="W583:W585"/>
    <mergeCell ref="X583:X585"/>
    <mergeCell ref="AD583:AD585"/>
    <mergeCell ref="AE583:AE585"/>
    <mergeCell ref="AK583:AK585"/>
    <mergeCell ref="AL583:AL585"/>
    <mergeCell ref="W588:X588"/>
    <mergeCell ref="Y588:Z588"/>
    <mergeCell ref="W587:X587"/>
    <mergeCell ref="Y587:Z587"/>
    <mergeCell ref="P588:Q588"/>
    <mergeCell ref="B549:E549"/>
    <mergeCell ref="I549:L549"/>
    <mergeCell ref="P549:S549"/>
    <mergeCell ref="W549:Z549"/>
    <mergeCell ref="AD549:AG549"/>
    <mergeCell ref="AK549:AN549"/>
    <mergeCell ref="C553:D553"/>
    <mergeCell ref="J553:K553"/>
    <mergeCell ref="Q553:R553"/>
    <mergeCell ref="X553:Y553"/>
    <mergeCell ref="AE553:AF553"/>
    <mergeCell ref="AL553:AM553"/>
    <mergeCell ref="B554:C554"/>
    <mergeCell ref="D554:E554"/>
    <mergeCell ref="I554:J554"/>
    <mergeCell ref="K554:L554"/>
    <mergeCell ref="P554:Q554"/>
    <mergeCell ref="R554:S554"/>
    <mergeCell ref="W554:X554"/>
    <mergeCell ref="Y554:Z554"/>
    <mergeCell ref="AD554:AE554"/>
    <mergeCell ref="AF554:AG554"/>
    <mergeCell ref="AK554:AL554"/>
    <mergeCell ref="AM554:AN554"/>
    <mergeCell ref="X550:Y550"/>
    <mergeCell ref="Q550:R550"/>
    <mergeCell ref="J550:K550"/>
    <mergeCell ref="W540:W542"/>
    <mergeCell ref="X540:X542"/>
    <mergeCell ref="AD540:AD542"/>
    <mergeCell ref="AE540:AE542"/>
    <mergeCell ref="AK540:AK542"/>
    <mergeCell ref="AL540:AL542"/>
    <mergeCell ref="B547:C547"/>
    <mergeCell ref="D547:E547"/>
    <mergeCell ref="I547:J547"/>
    <mergeCell ref="K547:L547"/>
    <mergeCell ref="P547:Q547"/>
    <mergeCell ref="R547:S547"/>
    <mergeCell ref="W547:X547"/>
    <mergeCell ref="Y547:Z547"/>
    <mergeCell ref="AD547:AE547"/>
    <mergeCell ref="AF547:AG547"/>
    <mergeCell ref="AK547:AL547"/>
    <mergeCell ref="W546:X546"/>
    <mergeCell ref="Y546:Z546"/>
    <mergeCell ref="W544:X544"/>
    <mergeCell ref="Y544:Z544"/>
    <mergeCell ref="W545:X545"/>
    <mergeCell ref="Y545:Z545"/>
    <mergeCell ref="P546:Q546"/>
    <mergeCell ref="R546:S546"/>
    <mergeCell ref="P544:Q544"/>
    <mergeCell ref="R544:S544"/>
    <mergeCell ref="P545:Q545"/>
    <mergeCell ref="R545:S545"/>
    <mergeCell ref="I546:J546"/>
    <mergeCell ref="K546:L546"/>
    <mergeCell ref="I544:J544"/>
    <mergeCell ref="I490:I492"/>
    <mergeCell ref="J490:J492"/>
    <mergeCell ref="P490:P492"/>
    <mergeCell ref="Q490:Q492"/>
    <mergeCell ref="W490:W492"/>
    <mergeCell ref="X490:X492"/>
    <mergeCell ref="AD490:AD492"/>
    <mergeCell ref="AE490:AE492"/>
    <mergeCell ref="AK490:AK492"/>
    <mergeCell ref="AL490:AL492"/>
    <mergeCell ref="B495:B496"/>
    <mergeCell ref="C495:C496"/>
    <mergeCell ref="I495:I496"/>
    <mergeCell ref="J495:J496"/>
    <mergeCell ref="P495:P496"/>
    <mergeCell ref="Q495:Q496"/>
    <mergeCell ref="W495:W496"/>
    <mergeCell ref="X495:X496"/>
    <mergeCell ref="AD495:AD496"/>
    <mergeCell ref="AE495:AE496"/>
    <mergeCell ref="AK495:AK496"/>
    <mergeCell ref="AL495:AL496"/>
    <mergeCell ref="AD493:AD494"/>
    <mergeCell ref="AE493:AE494"/>
    <mergeCell ref="I493:I494"/>
    <mergeCell ref="J493:J494"/>
    <mergeCell ref="I484:I487"/>
    <mergeCell ref="P484:P487"/>
    <mergeCell ref="W484:W487"/>
    <mergeCell ref="AD484:AD487"/>
    <mergeCell ref="AK484:AK487"/>
    <mergeCell ref="B488:B489"/>
    <mergeCell ref="C488:C489"/>
    <mergeCell ref="I488:I489"/>
    <mergeCell ref="J488:J489"/>
    <mergeCell ref="P488:P489"/>
    <mergeCell ref="Q488:Q489"/>
    <mergeCell ref="W488:W489"/>
    <mergeCell ref="X488:X489"/>
    <mergeCell ref="AD488:AD489"/>
    <mergeCell ref="AE488:AE489"/>
    <mergeCell ref="AK488:AK489"/>
    <mergeCell ref="AE484:AE485"/>
    <mergeCell ref="AE486:AE487"/>
    <mergeCell ref="J484:J485"/>
    <mergeCell ref="J486:J487"/>
    <mergeCell ref="C480:E480"/>
    <mergeCell ref="J480:L480"/>
    <mergeCell ref="Q480:S480"/>
    <mergeCell ref="X480:Z480"/>
    <mergeCell ref="AE480:AG480"/>
    <mergeCell ref="AL480:AN480"/>
    <mergeCell ref="B482:E482"/>
    <mergeCell ref="I482:L482"/>
    <mergeCell ref="P482:S482"/>
    <mergeCell ref="W482:Z482"/>
    <mergeCell ref="AD482:AG482"/>
    <mergeCell ref="AK482:AN482"/>
    <mergeCell ref="B483:C483"/>
    <mergeCell ref="I483:J483"/>
    <mergeCell ref="P483:Q483"/>
    <mergeCell ref="W483:X483"/>
    <mergeCell ref="AD483:AE483"/>
    <mergeCell ref="AK483:AL483"/>
    <mergeCell ref="P452:P453"/>
    <mergeCell ref="Q452:Q453"/>
    <mergeCell ref="W452:W453"/>
    <mergeCell ref="X452:X453"/>
    <mergeCell ref="AD452:AD453"/>
    <mergeCell ref="AE452:AE453"/>
    <mergeCell ref="AK452:AK453"/>
    <mergeCell ref="AL452:AL453"/>
    <mergeCell ref="B454:B456"/>
    <mergeCell ref="C454:C456"/>
    <mergeCell ref="I454:I456"/>
    <mergeCell ref="J454:J456"/>
    <mergeCell ref="P454:P456"/>
    <mergeCell ref="Q454:Q456"/>
    <mergeCell ref="W454:W456"/>
    <mergeCell ref="X454:X456"/>
    <mergeCell ref="AD454:AD456"/>
    <mergeCell ref="AE454:AE456"/>
    <mergeCell ref="AK454:AK456"/>
    <mergeCell ref="AL454:AL456"/>
    <mergeCell ref="W420:Z420"/>
    <mergeCell ref="AD420:AG420"/>
    <mergeCell ref="AK420:AN420"/>
    <mergeCell ref="C424:D424"/>
    <mergeCell ref="J424:K424"/>
    <mergeCell ref="Q424:R424"/>
    <mergeCell ref="X424:Y424"/>
    <mergeCell ref="AE424:AF424"/>
    <mergeCell ref="AL424:AM424"/>
    <mergeCell ref="B425:C425"/>
    <mergeCell ref="D425:E425"/>
    <mergeCell ref="I425:J425"/>
    <mergeCell ref="K425:L425"/>
    <mergeCell ref="P425:Q425"/>
    <mergeCell ref="R425:S425"/>
    <mergeCell ref="W425:X425"/>
    <mergeCell ref="Y425:Z425"/>
    <mergeCell ref="AD425:AE425"/>
    <mergeCell ref="AF425:AG425"/>
    <mergeCell ref="AK425:AL425"/>
    <mergeCell ref="AM425:AN425"/>
    <mergeCell ref="AE421:AF421"/>
    <mergeCell ref="X422:Y422"/>
    <mergeCell ref="X423:Y423"/>
    <mergeCell ref="X421:Y421"/>
    <mergeCell ref="Q421:R421"/>
    <mergeCell ref="P420:S420"/>
    <mergeCell ref="J422:K422"/>
    <mergeCell ref="J423:K423"/>
    <mergeCell ref="AD411:AD413"/>
    <mergeCell ref="AE411:AE413"/>
    <mergeCell ref="AK411:AK413"/>
    <mergeCell ref="AL411:AL413"/>
    <mergeCell ref="B418:C418"/>
    <mergeCell ref="D418:E418"/>
    <mergeCell ref="I418:J418"/>
    <mergeCell ref="K418:L418"/>
    <mergeCell ref="P418:Q418"/>
    <mergeCell ref="R418:S418"/>
    <mergeCell ref="W418:X418"/>
    <mergeCell ref="Y418:Z418"/>
    <mergeCell ref="AD418:AE418"/>
    <mergeCell ref="AF418:AG418"/>
    <mergeCell ref="AK418:AL418"/>
    <mergeCell ref="AK415:AL415"/>
    <mergeCell ref="AD417:AE417"/>
    <mergeCell ref="AF417:AG417"/>
    <mergeCell ref="AD415:AE415"/>
    <mergeCell ref="AF415:AG415"/>
    <mergeCell ref="AD416:AE416"/>
    <mergeCell ref="AF416:AG416"/>
    <mergeCell ref="W417:X417"/>
    <mergeCell ref="Y417:Z417"/>
    <mergeCell ref="W415:X415"/>
    <mergeCell ref="Y415:Z415"/>
    <mergeCell ref="W416:X416"/>
    <mergeCell ref="Y416:Z416"/>
    <mergeCell ref="W411:W413"/>
    <mergeCell ref="X411:X413"/>
    <mergeCell ref="P417:Q417"/>
    <mergeCell ref="R417:S417"/>
    <mergeCell ref="AD402:AD403"/>
    <mergeCell ref="AE402:AE403"/>
    <mergeCell ref="AK402:AK403"/>
    <mergeCell ref="AL402:AL403"/>
    <mergeCell ref="B404:B406"/>
    <mergeCell ref="C404:C406"/>
    <mergeCell ref="I404:I406"/>
    <mergeCell ref="J404:J406"/>
    <mergeCell ref="P404:P406"/>
    <mergeCell ref="Q404:Q406"/>
    <mergeCell ref="W404:W406"/>
    <mergeCell ref="X404:X406"/>
    <mergeCell ref="AD404:AD406"/>
    <mergeCell ref="AE404:AE406"/>
    <mergeCell ref="AK404:AK406"/>
    <mergeCell ref="AL404:AL406"/>
    <mergeCell ref="B409:B410"/>
    <mergeCell ref="C409:C410"/>
    <mergeCell ref="I409:I410"/>
    <mergeCell ref="J409:J410"/>
    <mergeCell ref="P409:P410"/>
    <mergeCell ref="Q409:Q410"/>
    <mergeCell ref="W409:W410"/>
    <mergeCell ref="X409:X410"/>
    <mergeCell ref="AD409:AD410"/>
    <mergeCell ref="AE409:AE410"/>
    <mergeCell ref="AK409:AK410"/>
    <mergeCell ref="AL409:AL410"/>
    <mergeCell ref="AD407:AD408"/>
    <mergeCell ref="AE407:AE408"/>
    <mergeCell ref="W407:W408"/>
    <mergeCell ref="X407:X408"/>
    <mergeCell ref="P377:S377"/>
    <mergeCell ref="W377:Z377"/>
    <mergeCell ref="AD377:AG377"/>
    <mergeCell ref="AK377:AN377"/>
    <mergeCell ref="C381:D381"/>
    <mergeCell ref="J381:K381"/>
    <mergeCell ref="Q381:R381"/>
    <mergeCell ref="X381:Y381"/>
    <mergeCell ref="AE381:AF381"/>
    <mergeCell ref="AL381:AM381"/>
    <mergeCell ref="B382:C382"/>
    <mergeCell ref="D382:E382"/>
    <mergeCell ref="I382:J382"/>
    <mergeCell ref="K382:L382"/>
    <mergeCell ref="P382:Q382"/>
    <mergeCell ref="R382:S382"/>
    <mergeCell ref="W382:X382"/>
    <mergeCell ref="Y382:Z382"/>
    <mergeCell ref="AD382:AE382"/>
    <mergeCell ref="AF382:AG382"/>
    <mergeCell ref="AK382:AL382"/>
    <mergeCell ref="AM382:AN382"/>
    <mergeCell ref="Q378:R378"/>
    <mergeCell ref="J378:K378"/>
    <mergeCell ref="W368:W370"/>
    <mergeCell ref="X368:X370"/>
    <mergeCell ref="AD368:AD370"/>
    <mergeCell ref="AE368:AE370"/>
    <mergeCell ref="AK368:AK370"/>
    <mergeCell ref="AL368:AL370"/>
    <mergeCell ref="B375:C375"/>
    <mergeCell ref="D375:E375"/>
    <mergeCell ref="I375:J375"/>
    <mergeCell ref="K375:L375"/>
    <mergeCell ref="P375:Q375"/>
    <mergeCell ref="R375:S375"/>
    <mergeCell ref="W375:X375"/>
    <mergeCell ref="Y375:Z375"/>
    <mergeCell ref="AD375:AE375"/>
    <mergeCell ref="AF375:AG375"/>
    <mergeCell ref="AK375:AL375"/>
    <mergeCell ref="AK372:AL372"/>
    <mergeCell ref="W372:X372"/>
    <mergeCell ref="Y372:Z372"/>
    <mergeCell ref="W373:X373"/>
    <mergeCell ref="Y373:Z373"/>
    <mergeCell ref="P374:Q374"/>
    <mergeCell ref="R374:S374"/>
    <mergeCell ref="P372:Q372"/>
    <mergeCell ref="R372:S372"/>
    <mergeCell ref="P373:Q373"/>
    <mergeCell ref="R373:S373"/>
    <mergeCell ref="I374:J374"/>
    <mergeCell ref="K374:L374"/>
    <mergeCell ref="I372:J372"/>
    <mergeCell ref="K372:L372"/>
    <mergeCell ref="B318:B320"/>
    <mergeCell ref="C318:C320"/>
    <mergeCell ref="I318:I320"/>
    <mergeCell ref="J318:J320"/>
    <mergeCell ref="P318:P320"/>
    <mergeCell ref="Q318:Q320"/>
    <mergeCell ref="W318:W320"/>
    <mergeCell ref="X318:X320"/>
    <mergeCell ref="AD318:AD320"/>
    <mergeCell ref="AE318:AE320"/>
    <mergeCell ref="AK318:AK320"/>
    <mergeCell ref="AL318:AL320"/>
    <mergeCell ref="B323:B324"/>
    <mergeCell ref="C323:C324"/>
    <mergeCell ref="I323:I324"/>
    <mergeCell ref="J323:J324"/>
    <mergeCell ref="P323:P324"/>
    <mergeCell ref="Q323:Q324"/>
    <mergeCell ref="W323:W324"/>
    <mergeCell ref="X323:X324"/>
    <mergeCell ref="AD323:AD324"/>
    <mergeCell ref="AE323:AE324"/>
    <mergeCell ref="AK323:AK324"/>
    <mergeCell ref="AL323:AL324"/>
    <mergeCell ref="I321:I322"/>
    <mergeCell ref="J321:J322"/>
    <mergeCell ref="B321:B322"/>
    <mergeCell ref="C321:C322"/>
    <mergeCell ref="P311:Q311"/>
    <mergeCell ref="W311:X311"/>
    <mergeCell ref="AD311:AE311"/>
    <mergeCell ref="AK311:AL311"/>
    <mergeCell ref="B312:B315"/>
    <mergeCell ref="I312:I315"/>
    <mergeCell ref="P312:P315"/>
    <mergeCell ref="W312:W315"/>
    <mergeCell ref="AD312:AD315"/>
    <mergeCell ref="AK312:AK315"/>
    <mergeCell ref="B316:B317"/>
    <mergeCell ref="C316:C317"/>
    <mergeCell ref="I316:I317"/>
    <mergeCell ref="J316:J317"/>
    <mergeCell ref="P316:P317"/>
    <mergeCell ref="Q316:Q317"/>
    <mergeCell ref="W316:W317"/>
    <mergeCell ref="X316:X317"/>
    <mergeCell ref="AD316:AD317"/>
    <mergeCell ref="AE316:AE317"/>
    <mergeCell ref="AK316:AK317"/>
    <mergeCell ref="AL316:AL317"/>
    <mergeCell ref="J312:J313"/>
    <mergeCell ref="J314:J315"/>
    <mergeCell ref="C312:C313"/>
    <mergeCell ref="C314:C315"/>
    <mergeCell ref="I280:I281"/>
    <mergeCell ref="J280:J281"/>
    <mergeCell ref="P280:P281"/>
    <mergeCell ref="Q280:Q281"/>
    <mergeCell ref="W280:W281"/>
    <mergeCell ref="X280:X281"/>
    <mergeCell ref="AD280:AD281"/>
    <mergeCell ref="AE280:AE281"/>
    <mergeCell ref="AK280:AK281"/>
    <mergeCell ref="AL280:AL281"/>
    <mergeCell ref="B282:B284"/>
    <mergeCell ref="C282:C284"/>
    <mergeCell ref="I282:I284"/>
    <mergeCell ref="J282:J284"/>
    <mergeCell ref="P282:P284"/>
    <mergeCell ref="Q282:Q284"/>
    <mergeCell ref="W282:W284"/>
    <mergeCell ref="X282:X284"/>
    <mergeCell ref="AD282:AD284"/>
    <mergeCell ref="AE282:AE284"/>
    <mergeCell ref="AK282:AK284"/>
    <mergeCell ref="AL282:AL284"/>
    <mergeCell ref="X252:Y252"/>
    <mergeCell ref="AE252:AF252"/>
    <mergeCell ref="AL252:AM252"/>
    <mergeCell ref="B253:C253"/>
    <mergeCell ref="D253:E253"/>
    <mergeCell ref="I253:J253"/>
    <mergeCell ref="K253:L253"/>
    <mergeCell ref="P253:Q253"/>
    <mergeCell ref="R253:S253"/>
    <mergeCell ref="W253:X253"/>
    <mergeCell ref="Y253:Z253"/>
    <mergeCell ref="AD253:AE253"/>
    <mergeCell ref="AF253:AG253"/>
    <mergeCell ref="AK253:AL253"/>
    <mergeCell ref="AM253:AN253"/>
    <mergeCell ref="B255:E255"/>
    <mergeCell ref="I255:L255"/>
    <mergeCell ref="P255:S255"/>
    <mergeCell ref="W255:Z255"/>
    <mergeCell ref="AD255:AG255"/>
    <mergeCell ref="AK255:AN255"/>
    <mergeCell ref="I237:I238"/>
    <mergeCell ref="J237:J238"/>
    <mergeCell ref="P237:P238"/>
    <mergeCell ref="Q237:Q238"/>
    <mergeCell ref="W237:W238"/>
    <mergeCell ref="X237:X238"/>
    <mergeCell ref="AD237:AD238"/>
    <mergeCell ref="AE237:AE238"/>
    <mergeCell ref="AK237:AK238"/>
    <mergeCell ref="AL237:AL238"/>
    <mergeCell ref="B239:B241"/>
    <mergeCell ref="C239:C241"/>
    <mergeCell ref="I239:I241"/>
    <mergeCell ref="J239:J241"/>
    <mergeCell ref="P239:P241"/>
    <mergeCell ref="Q239:Q241"/>
    <mergeCell ref="W239:W241"/>
    <mergeCell ref="X239:X241"/>
    <mergeCell ref="AD239:AD241"/>
    <mergeCell ref="AE239:AE241"/>
    <mergeCell ref="AK239:AK241"/>
    <mergeCell ref="AL239:AL241"/>
    <mergeCell ref="W205:Z205"/>
    <mergeCell ref="AD205:AG205"/>
    <mergeCell ref="AK205:AN205"/>
    <mergeCell ref="C209:D209"/>
    <mergeCell ref="J209:K209"/>
    <mergeCell ref="Q209:R209"/>
    <mergeCell ref="X209:Y209"/>
    <mergeCell ref="AE209:AF209"/>
    <mergeCell ref="AL209:AM209"/>
    <mergeCell ref="B210:C210"/>
    <mergeCell ref="D210:E210"/>
    <mergeCell ref="I210:J210"/>
    <mergeCell ref="K210:L210"/>
    <mergeCell ref="P210:Q210"/>
    <mergeCell ref="R210:S210"/>
    <mergeCell ref="W210:X210"/>
    <mergeCell ref="Y210:Z210"/>
    <mergeCell ref="AD210:AE210"/>
    <mergeCell ref="AF210:AG210"/>
    <mergeCell ref="AK210:AL210"/>
    <mergeCell ref="AM210:AN210"/>
    <mergeCell ref="AE206:AF206"/>
    <mergeCell ref="X206:Y206"/>
    <mergeCell ref="B196:B198"/>
    <mergeCell ref="C196:C198"/>
    <mergeCell ref="I196:I198"/>
    <mergeCell ref="J196:J198"/>
    <mergeCell ref="P196:P198"/>
    <mergeCell ref="Q196:Q198"/>
    <mergeCell ref="W196:W198"/>
    <mergeCell ref="X196:X198"/>
    <mergeCell ref="AD196:AD198"/>
    <mergeCell ref="AE196:AE198"/>
    <mergeCell ref="AK196:AK198"/>
    <mergeCell ref="AL196:AL198"/>
    <mergeCell ref="B203:C203"/>
    <mergeCell ref="D203:E203"/>
    <mergeCell ref="I203:J203"/>
    <mergeCell ref="K203:L203"/>
    <mergeCell ref="P203:Q203"/>
    <mergeCell ref="R203:S203"/>
    <mergeCell ref="W203:X203"/>
    <mergeCell ref="Y203:Z203"/>
    <mergeCell ref="AD203:AE203"/>
    <mergeCell ref="AF203:AG203"/>
    <mergeCell ref="AK203:AL203"/>
    <mergeCell ref="AK202:AL202"/>
    <mergeCell ref="AD202:AE202"/>
    <mergeCell ref="AF202:AG202"/>
    <mergeCell ref="AD200:AE200"/>
    <mergeCell ref="AF200:AG200"/>
    <mergeCell ref="AD201:AE201"/>
    <mergeCell ref="AF201:AG201"/>
    <mergeCell ref="W202:X202"/>
    <mergeCell ref="Y202:Z202"/>
    <mergeCell ref="W153:W155"/>
    <mergeCell ref="X153:X155"/>
    <mergeCell ref="AD153:AD155"/>
    <mergeCell ref="AE153:AE155"/>
    <mergeCell ref="AK153:AK155"/>
    <mergeCell ref="AL153:AL155"/>
    <mergeCell ref="B160:C160"/>
    <mergeCell ref="D160:E160"/>
    <mergeCell ref="I160:J160"/>
    <mergeCell ref="K160:L160"/>
    <mergeCell ref="P160:Q160"/>
    <mergeCell ref="R160:S160"/>
    <mergeCell ref="W160:X160"/>
    <mergeCell ref="Y160:Z160"/>
    <mergeCell ref="AD160:AE160"/>
    <mergeCell ref="AF160:AG160"/>
    <mergeCell ref="AK160:AL160"/>
    <mergeCell ref="AD159:AE159"/>
    <mergeCell ref="AF159:AG159"/>
    <mergeCell ref="P159:Q159"/>
    <mergeCell ref="R159:S159"/>
    <mergeCell ref="I159:J159"/>
    <mergeCell ref="K159:L159"/>
    <mergeCell ref="B159:C159"/>
    <mergeCell ref="D159:E159"/>
    <mergeCell ref="AK157:AL157"/>
    <mergeCell ref="B157:C157"/>
    <mergeCell ref="D157:E157"/>
    <mergeCell ref="B158:C158"/>
    <mergeCell ref="D158:E158"/>
    <mergeCell ref="J136:L136"/>
    <mergeCell ref="Q136:S136"/>
    <mergeCell ref="X136:Z136"/>
    <mergeCell ref="AE136:AG136"/>
    <mergeCell ref="AL136:AN136"/>
    <mergeCell ref="B138:E138"/>
    <mergeCell ref="I138:L138"/>
    <mergeCell ref="P138:S138"/>
    <mergeCell ref="W138:Z138"/>
    <mergeCell ref="AD138:AG138"/>
    <mergeCell ref="AK138:AN138"/>
    <mergeCell ref="B139:C139"/>
    <mergeCell ref="I139:J139"/>
    <mergeCell ref="P139:Q139"/>
    <mergeCell ref="C479:E479"/>
    <mergeCell ref="J479:L479"/>
    <mergeCell ref="Q479:S479"/>
    <mergeCell ref="X479:Z479"/>
    <mergeCell ref="AE479:AG479"/>
    <mergeCell ref="AL479:AN479"/>
    <mergeCell ref="B427:E427"/>
    <mergeCell ref="I427:L427"/>
    <mergeCell ref="P427:S427"/>
    <mergeCell ref="W427:Z427"/>
    <mergeCell ref="AD427:AG427"/>
    <mergeCell ref="AK427:AN427"/>
    <mergeCell ref="C437:E437"/>
    <mergeCell ref="J437:L437"/>
    <mergeCell ref="Q437:S437"/>
    <mergeCell ref="X437:Z437"/>
    <mergeCell ref="AE437:AG437"/>
    <mergeCell ref="C153:C155"/>
    <mergeCell ref="C307:E307"/>
    <mergeCell ref="J307:L307"/>
    <mergeCell ref="Q307:S307"/>
    <mergeCell ref="X307:Z307"/>
    <mergeCell ref="AE307:AG307"/>
    <mergeCell ref="AL307:AN307"/>
    <mergeCell ref="B331:C331"/>
    <mergeCell ref="D331:E331"/>
    <mergeCell ref="I331:J331"/>
    <mergeCell ref="K331:L331"/>
    <mergeCell ref="P331:Q331"/>
    <mergeCell ref="R331:S331"/>
    <mergeCell ref="W331:X331"/>
    <mergeCell ref="Y331:Z331"/>
    <mergeCell ref="AD331:AE331"/>
    <mergeCell ref="AF331:AG331"/>
    <mergeCell ref="AK331:AL331"/>
    <mergeCell ref="AM331:AN331"/>
    <mergeCell ref="C308:E308"/>
    <mergeCell ref="J308:L308"/>
    <mergeCell ref="Q308:S308"/>
    <mergeCell ref="X308:Z308"/>
    <mergeCell ref="AE308:AG308"/>
    <mergeCell ref="AL308:AN308"/>
    <mergeCell ref="B310:E310"/>
    <mergeCell ref="I310:L310"/>
    <mergeCell ref="P310:S310"/>
    <mergeCell ref="W310:Z310"/>
    <mergeCell ref="AD310:AG310"/>
    <mergeCell ref="AK310:AN310"/>
    <mergeCell ref="B311:C311"/>
    <mergeCell ref="I311:J311"/>
    <mergeCell ref="I40:L40"/>
    <mergeCell ref="P40:S40"/>
    <mergeCell ref="W40:Z40"/>
    <mergeCell ref="AD40:AG40"/>
    <mergeCell ref="AK40:AN40"/>
    <mergeCell ref="W139:X139"/>
    <mergeCell ref="AD139:AE139"/>
    <mergeCell ref="AK139:AL139"/>
    <mergeCell ref="B140:B143"/>
    <mergeCell ref="C140:C141"/>
    <mergeCell ref="I140:I143"/>
    <mergeCell ref="J140:J141"/>
    <mergeCell ref="P140:P143"/>
    <mergeCell ref="Q140:Q141"/>
    <mergeCell ref="W140:W143"/>
    <mergeCell ref="X140:X141"/>
    <mergeCell ref="AD140:AD143"/>
    <mergeCell ref="AE140:AE141"/>
    <mergeCell ref="AK140:AK143"/>
    <mergeCell ref="B81:C81"/>
    <mergeCell ref="D81:E81"/>
    <mergeCell ref="I81:J81"/>
    <mergeCell ref="K81:L81"/>
    <mergeCell ref="P81:Q81"/>
    <mergeCell ref="R81:S81"/>
    <mergeCell ref="W81:X81"/>
    <mergeCell ref="Y81:Z81"/>
    <mergeCell ref="AD81:AE81"/>
    <mergeCell ref="AF81:AG81"/>
    <mergeCell ref="AK81:AL81"/>
    <mergeCell ref="AM81:AN81"/>
    <mergeCell ref="C136:E136"/>
    <mergeCell ref="J34:K34"/>
    <mergeCell ref="Q34:R34"/>
    <mergeCell ref="X34:Y34"/>
    <mergeCell ref="AE34:AF34"/>
    <mergeCell ref="AL34:AM34"/>
    <mergeCell ref="B38:C38"/>
    <mergeCell ref="D38:E38"/>
    <mergeCell ref="I38:J38"/>
    <mergeCell ref="K38:L38"/>
    <mergeCell ref="P38:Q38"/>
    <mergeCell ref="R38:S38"/>
    <mergeCell ref="W38:X38"/>
    <mergeCell ref="Y38:Z38"/>
    <mergeCell ref="AD38:AE38"/>
    <mergeCell ref="AF38:AG38"/>
    <mergeCell ref="AK38:AL38"/>
    <mergeCell ref="AM38:AN38"/>
    <mergeCell ref="AE35:AF35"/>
    <mergeCell ref="AE36:AF36"/>
    <mergeCell ref="X35:Y35"/>
    <mergeCell ref="X36:Y36"/>
    <mergeCell ref="Q37:R37"/>
    <mergeCell ref="Q35:R35"/>
    <mergeCell ref="Q36:R36"/>
    <mergeCell ref="J37:K37"/>
    <mergeCell ref="J35:K35"/>
    <mergeCell ref="J36:K36"/>
    <mergeCell ref="C34:D34"/>
    <mergeCell ref="AE11:AE12"/>
    <mergeCell ref="AK11:AK14"/>
    <mergeCell ref="AL11:AL12"/>
    <mergeCell ref="C13:C14"/>
    <mergeCell ref="J13:J14"/>
    <mergeCell ref="Q13:Q14"/>
    <mergeCell ref="X13:X14"/>
    <mergeCell ref="AE13:AE14"/>
    <mergeCell ref="AL13:AL14"/>
    <mergeCell ref="B15:B16"/>
    <mergeCell ref="C15:C16"/>
    <mergeCell ref="I15:I16"/>
    <mergeCell ref="J15:J16"/>
    <mergeCell ref="P15:P16"/>
    <mergeCell ref="Q15:Q16"/>
    <mergeCell ref="W15:W16"/>
    <mergeCell ref="X15:X16"/>
    <mergeCell ref="AD15:AD16"/>
    <mergeCell ref="AE15:AE16"/>
    <mergeCell ref="AK15:AK16"/>
    <mergeCell ref="AL15:AL16"/>
    <mergeCell ref="B11:B14"/>
    <mergeCell ref="C11:C12"/>
    <mergeCell ref="I11:I14"/>
    <mergeCell ref="J11:J12"/>
    <mergeCell ref="P11:P14"/>
    <mergeCell ref="Q11:Q12"/>
    <mergeCell ref="W11:W14"/>
    <mergeCell ref="X11:X12"/>
    <mergeCell ref="AD11:AD14"/>
    <mergeCell ref="C3:E3"/>
    <mergeCell ref="J3:L3"/>
    <mergeCell ref="Q3:S3"/>
    <mergeCell ref="X3:Z3"/>
    <mergeCell ref="AE3:AG3"/>
    <mergeCell ref="AL3:AN3"/>
    <mergeCell ref="B9:E9"/>
    <mergeCell ref="I9:L9"/>
    <mergeCell ref="P9:S9"/>
    <mergeCell ref="W9:Z9"/>
    <mergeCell ref="AD9:AG9"/>
    <mergeCell ref="AK9:AN9"/>
    <mergeCell ref="B10:C10"/>
    <mergeCell ref="I10:J10"/>
    <mergeCell ref="P10:Q10"/>
    <mergeCell ref="W10:X10"/>
    <mergeCell ref="AD10:AE10"/>
    <mergeCell ref="AK10:AL10"/>
    <mergeCell ref="AE4:AG4"/>
    <mergeCell ref="AE5:AG5"/>
    <mergeCell ref="AE6:AG6"/>
    <mergeCell ref="AE7:AG7"/>
    <mergeCell ref="X4:Z4"/>
    <mergeCell ref="X5:Z5"/>
    <mergeCell ref="X6:Z6"/>
    <mergeCell ref="X7:Z7"/>
    <mergeCell ref="Q4:S4"/>
    <mergeCell ref="Q5:S5"/>
    <mergeCell ref="Q6:S6"/>
    <mergeCell ref="Q7:S7"/>
    <mergeCell ref="J4:L4"/>
    <mergeCell ref="J5:L5"/>
    <mergeCell ref="B83:E83"/>
    <mergeCell ref="I83:L83"/>
    <mergeCell ref="P83:S83"/>
    <mergeCell ref="W83:Z83"/>
    <mergeCell ref="AD83:AG83"/>
    <mergeCell ref="AK83:AN83"/>
    <mergeCell ref="W71:X71"/>
    <mergeCell ref="Y71:Z71"/>
    <mergeCell ref="AD71:AE71"/>
    <mergeCell ref="AF71:AG71"/>
    <mergeCell ref="AK71:AL71"/>
    <mergeCell ref="AM71:AN71"/>
    <mergeCell ref="B76:E76"/>
    <mergeCell ref="I76:L76"/>
    <mergeCell ref="P76:S76"/>
    <mergeCell ref="W76:Z76"/>
    <mergeCell ref="AD76:AG76"/>
    <mergeCell ref="AK76:AN76"/>
    <mergeCell ref="C77:D77"/>
    <mergeCell ref="J77:K77"/>
    <mergeCell ref="Q77:R77"/>
    <mergeCell ref="X77:Y77"/>
    <mergeCell ref="AE77:AF77"/>
    <mergeCell ref="AL77:AM77"/>
    <mergeCell ref="AL80:AM80"/>
    <mergeCell ref="AL78:AM78"/>
    <mergeCell ref="AL79:AM79"/>
    <mergeCell ref="AM72:AN72"/>
    <mergeCell ref="AK73:AL73"/>
    <mergeCell ref="AM73:AN73"/>
    <mergeCell ref="AK74:AL74"/>
    <mergeCell ref="AM74:AN74"/>
    <mergeCell ref="X63:X64"/>
    <mergeCell ref="AD63:AD64"/>
    <mergeCell ref="AE63:AE64"/>
    <mergeCell ref="AK63:AK64"/>
    <mergeCell ref="AL63:AL64"/>
    <mergeCell ref="W65:W66"/>
    <mergeCell ref="X65:X66"/>
    <mergeCell ref="AD65:AD66"/>
    <mergeCell ref="AE65:AE66"/>
    <mergeCell ref="AK65:AK66"/>
    <mergeCell ref="AL65:AL66"/>
    <mergeCell ref="B67:B69"/>
    <mergeCell ref="C67:C69"/>
    <mergeCell ref="I67:I69"/>
    <mergeCell ref="J67:J69"/>
    <mergeCell ref="P67:P69"/>
    <mergeCell ref="Q67:Q69"/>
    <mergeCell ref="W67:W69"/>
    <mergeCell ref="X67:X69"/>
    <mergeCell ref="AD67:AD69"/>
    <mergeCell ref="AE67:AE69"/>
    <mergeCell ref="AK67:AK69"/>
    <mergeCell ref="AL67:AL69"/>
    <mergeCell ref="J46:L46"/>
    <mergeCell ref="Q46:S46"/>
    <mergeCell ref="X46:Z46"/>
    <mergeCell ref="AE46:AG46"/>
    <mergeCell ref="AL46:AN46"/>
    <mergeCell ref="B52:E52"/>
    <mergeCell ref="I52:L52"/>
    <mergeCell ref="P52:S52"/>
    <mergeCell ref="W52:Z52"/>
    <mergeCell ref="AD52:AG52"/>
    <mergeCell ref="AK52:AN52"/>
    <mergeCell ref="B325:B327"/>
    <mergeCell ref="C325:C327"/>
    <mergeCell ref="I325:I327"/>
    <mergeCell ref="J325:J327"/>
    <mergeCell ref="P325:P327"/>
    <mergeCell ref="Q325:Q327"/>
    <mergeCell ref="W325:W327"/>
    <mergeCell ref="X325:X327"/>
    <mergeCell ref="AD325:AD327"/>
    <mergeCell ref="AE325:AE327"/>
    <mergeCell ref="AK325:AK327"/>
    <mergeCell ref="AL304:AN304"/>
    <mergeCell ref="AL305:AN305"/>
    <mergeCell ref="AL306:AN306"/>
    <mergeCell ref="AL293:AM293"/>
    <mergeCell ref="AL294:AM294"/>
    <mergeCell ref="AK288:AL288"/>
    <mergeCell ref="AM288:AN288"/>
    <mergeCell ref="AL292:AM292"/>
    <mergeCell ref="AK286:AL286"/>
    <mergeCell ref="X60:X62"/>
    <mergeCell ref="I497:I499"/>
    <mergeCell ref="J497:J499"/>
    <mergeCell ref="P497:P499"/>
    <mergeCell ref="Q497:Q499"/>
    <mergeCell ref="W497:W499"/>
    <mergeCell ref="X497:X499"/>
    <mergeCell ref="AD497:AD499"/>
    <mergeCell ref="AE497:AE499"/>
    <mergeCell ref="AL593:AM593"/>
    <mergeCell ref="AL594:AM594"/>
    <mergeCell ref="AK588:AL588"/>
    <mergeCell ref="AM588:AN588"/>
    <mergeCell ref="AK587:AL587"/>
    <mergeCell ref="AM587:AN587"/>
    <mergeCell ref="AK579:AK580"/>
    <mergeCell ref="AL579:AL580"/>
    <mergeCell ref="AL572:AL573"/>
    <mergeCell ref="AL570:AL571"/>
    <mergeCell ref="AL562:AN562"/>
    <mergeCell ref="AL563:AN563"/>
    <mergeCell ref="AL564:AN564"/>
    <mergeCell ref="AL551:AM551"/>
    <mergeCell ref="AL552:AM552"/>
    <mergeCell ref="AK556:AN556"/>
    <mergeCell ref="AL565:AN565"/>
    <mergeCell ref="AL566:AN566"/>
    <mergeCell ref="AK568:AN568"/>
    <mergeCell ref="AK569:AL569"/>
    <mergeCell ref="AK570:AK573"/>
    <mergeCell ref="AK574:AK575"/>
    <mergeCell ref="AK497:AK499"/>
    <mergeCell ref="AL497:AL499"/>
    <mergeCell ref="AL574:AL575"/>
    <mergeCell ref="AK576:AK578"/>
    <mergeCell ref="AL576:AL578"/>
    <mergeCell ref="AK546:AL546"/>
    <mergeCell ref="AM546:AN546"/>
    <mergeCell ref="AL550:AM550"/>
    <mergeCell ref="AK544:AL544"/>
    <mergeCell ref="AM544:AN544"/>
    <mergeCell ref="AK545:AL545"/>
    <mergeCell ref="AM545:AN545"/>
    <mergeCell ref="AK527:AK530"/>
    <mergeCell ref="AL527:AL528"/>
    <mergeCell ref="AL529:AL530"/>
    <mergeCell ref="AK531:AK532"/>
    <mergeCell ref="AL531:AL532"/>
    <mergeCell ref="AK533:AK535"/>
    <mergeCell ref="AL533:AL535"/>
    <mergeCell ref="AK536:AK537"/>
    <mergeCell ref="AL536:AL537"/>
    <mergeCell ref="AK538:AK539"/>
    <mergeCell ref="AL538:AL539"/>
    <mergeCell ref="AM547:AN547"/>
    <mergeCell ref="AL519:AN519"/>
    <mergeCell ref="AL520:AN520"/>
    <mergeCell ref="AL521:AN521"/>
    <mergeCell ref="AL522:AN522"/>
    <mergeCell ref="AL508:AM508"/>
    <mergeCell ref="AL509:AM509"/>
    <mergeCell ref="AL507:AM507"/>
    <mergeCell ref="AL510:AM510"/>
    <mergeCell ref="AK511:AL511"/>
    <mergeCell ref="AM511:AN511"/>
    <mergeCell ref="AK513:AN513"/>
    <mergeCell ref="AL523:AN523"/>
    <mergeCell ref="AK525:AN525"/>
    <mergeCell ref="AK526:AL526"/>
    <mergeCell ref="AK501:AL501"/>
    <mergeCell ref="AM501:AN501"/>
    <mergeCell ref="AK502:AL502"/>
    <mergeCell ref="AM502:AN502"/>
    <mergeCell ref="AK504:AL504"/>
    <mergeCell ref="AM504:AN504"/>
    <mergeCell ref="AK506:AN506"/>
    <mergeCell ref="AK503:AL503"/>
    <mergeCell ref="AM503:AN503"/>
    <mergeCell ref="AL484:AL485"/>
    <mergeCell ref="AL486:AL487"/>
    <mergeCell ref="AK493:AK494"/>
    <mergeCell ref="AL493:AL494"/>
    <mergeCell ref="AL476:AN476"/>
    <mergeCell ref="AL477:AN477"/>
    <mergeCell ref="AL478:AN478"/>
    <mergeCell ref="AL465:AM465"/>
    <mergeCell ref="AL466:AM466"/>
    <mergeCell ref="AK460:AL460"/>
    <mergeCell ref="AM460:AN460"/>
    <mergeCell ref="AL464:AM464"/>
    <mergeCell ref="AK458:AL458"/>
    <mergeCell ref="AM458:AN458"/>
    <mergeCell ref="AK459:AL459"/>
    <mergeCell ref="AM459:AN459"/>
    <mergeCell ref="AK461:AL461"/>
    <mergeCell ref="AM461:AN461"/>
    <mergeCell ref="AK463:AN463"/>
    <mergeCell ref="AL467:AM467"/>
    <mergeCell ref="AK468:AL468"/>
    <mergeCell ref="AM468:AN468"/>
    <mergeCell ref="AK470:AN470"/>
    <mergeCell ref="AL488:AL489"/>
    <mergeCell ref="AL436:AN436"/>
    <mergeCell ref="AK439:AN439"/>
    <mergeCell ref="AK440:AL440"/>
    <mergeCell ref="AK441:AK444"/>
    <mergeCell ref="AL441:AL442"/>
    <mergeCell ref="AL443:AL444"/>
    <mergeCell ref="AK445:AK446"/>
    <mergeCell ref="AL445:AL446"/>
    <mergeCell ref="AK447:AK449"/>
    <mergeCell ref="AL447:AL449"/>
    <mergeCell ref="AK450:AK451"/>
    <mergeCell ref="AL450:AL451"/>
    <mergeCell ref="AL422:AM422"/>
    <mergeCell ref="AL423:AM423"/>
    <mergeCell ref="AK417:AL417"/>
    <mergeCell ref="AM417:AN417"/>
    <mergeCell ref="AL421:AM421"/>
    <mergeCell ref="AL437:AN437"/>
    <mergeCell ref="AL433:AN433"/>
    <mergeCell ref="AL434:AN434"/>
    <mergeCell ref="AL435:AN435"/>
    <mergeCell ref="AM415:AN415"/>
    <mergeCell ref="AK416:AL416"/>
    <mergeCell ref="AM416:AN416"/>
    <mergeCell ref="AK407:AK408"/>
    <mergeCell ref="AL407:AL408"/>
    <mergeCell ref="AM418:AN418"/>
    <mergeCell ref="AL390:AN390"/>
    <mergeCell ref="AL391:AN391"/>
    <mergeCell ref="AL392:AN392"/>
    <mergeCell ref="AL393:AN393"/>
    <mergeCell ref="AL379:AM379"/>
    <mergeCell ref="AL380:AM380"/>
    <mergeCell ref="AL398:AL399"/>
    <mergeCell ref="AL400:AL401"/>
    <mergeCell ref="AK384:AN384"/>
    <mergeCell ref="AL394:AN394"/>
    <mergeCell ref="AK374:AL374"/>
    <mergeCell ref="AM374:AN374"/>
    <mergeCell ref="AL378:AM378"/>
    <mergeCell ref="AM375:AN375"/>
    <mergeCell ref="AK396:AN396"/>
    <mergeCell ref="AK397:AL397"/>
    <mergeCell ref="AK398:AK401"/>
    <mergeCell ref="AJ388:AO388"/>
    <mergeCell ref="AM372:AN372"/>
    <mergeCell ref="AK373:AL373"/>
    <mergeCell ref="AM373:AN373"/>
    <mergeCell ref="AK355:AK358"/>
    <mergeCell ref="AL355:AL356"/>
    <mergeCell ref="AL357:AL358"/>
    <mergeCell ref="AK359:AK360"/>
    <mergeCell ref="AL359:AL360"/>
    <mergeCell ref="AK361:AK363"/>
    <mergeCell ref="AL361:AL363"/>
    <mergeCell ref="AK364:AK365"/>
    <mergeCell ref="AL364:AL365"/>
    <mergeCell ref="AK366:AK367"/>
    <mergeCell ref="AL366:AL367"/>
    <mergeCell ref="AL347:AN347"/>
    <mergeCell ref="AL348:AN348"/>
    <mergeCell ref="AL349:AN349"/>
    <mergeCell ref="AL350:AN350"/>
    <mergeCell ref="AL336:AM336"/>
    <mergeCell ref="AL337:AM337"/>
    <mergeCell ref="AL335:AM335"/>
    <mergeCell ref="AL338:AM338"/>
    <mergeCell ref="AK339:AL339"/>
    <mergeCell ref="AM339:AN339"/>
    <mergeCell ref="AK341:AN341"/>
    <mergeCell ref="AL351:AN351"/>
    <mergeCell ref="AK353:AN353"/>
    <mergeCell ref="AK354:AL354"/>
    <mergeCell ref="AK329:AL329"/>
    <mergeCell ref="AM329:AN329"/>
    <mergeCell ref="AK330:AL330"/>
    <mergeCell ref="AM330:AN330"/>
    <mergeCell ref="AL312:AL313"/>
    <mergeCell ref="AL314:AL315"/>
    <mergeCell ref="AK321:AK322"/>
    <mergeCell ref="AL321:AL322"/>
    <mergeCell ref="AL325:AL327"/>
    <mergeCell ref="AK332:AL332"/>
    <mergeCell ref="AM332:AN332"/>
    <mergeCell ref="AK334:AN334"/>
    <mergeCell ref="AM286:AN286"/>
    <mergeCell ref="AK287:AL287"/>
    <mergeCell ref="AM287:AN287"/>
    <mergeCell ref="AK289:AL289"/>
    <mergeCell ref="AM289:AN289"/>
    <mergeCell ref="AK291:AN291"/>
    <mergeCell ref="AL295:AM295"/>
    <mergeCell ref="AK296:AL296"/>
    <mergeCell ref="AM296:AN296"/>
    <mergeCell ref="AK298:AN298"/>
    <mergeCell ref="AL261:AN261"/>
    <mergeCell ref="AL262:AN262"/>
    <mergeCell ref="AL263:AN263"/>
    <mergeCell ref="AL264:AN264"/>
    <mergeCell ref="AK268:AL268"/>
    <mergeCell ref="AK269:AK272"/>
    <mergeCell ref="AL269:AL270"/>
    <mergeCell ref="AL271:AL272"/>
    <mergeCell ref="AK273:AK274"/>
    <mergeCell ref="AL273:AL274"/>
    <mergeCell ref="AK275:AK277"/>
    <mergeCell ref="AL275:AL277"/>
    <mergeCell ref="AK278:AK279"/>
    <mergeCell ref="AL278:AL279"/>
    <mergeCell ref="AL265:AN265"/>
    <mergeCell ref="AK267:AN267"/>
    <mergeCell ref="AL250:AM250"/>
    <mergeCell ref="AL251:AM251"/>
    <mergeCell ref="AK245:AL245"/>
    <mergeCell ref="AM245:AN245"/>
    <mergeCell ref="AL249:AM249"/>
    <mergeCell ref="AK243:AL243"/>
    <mergeCell ref="AM243:AN243"/>
    <mergeCell ref="AK244:AL244"/>
    <mergeCell ref="AM244:AN244"/>
    <mergeCell ref="AK235:AK236"/>
    <mergeCell ref="AL235:AL236"/>
    <mergeCell ref="AL218:AN218"/>
    <mergeCell ref="AL219:AN219"/>
    <mergeCell ref="AL220:AN220"/>
    <mergeCell ref="AL221:AN221"/>
    <mergeCell ref="AL207:AM207"/>
    <mergeCell ref="AL208:AM208"/>
    <mergeCell ref="AL226:AL227"/>
    <mergeCell ref="AL228:AL229"/>
    <mergeCell ref="AK212:AN212"/>
    <mergeCell ref="AL222:AN222"/>
    <mergeCell ref="AK224:AN224"/>
    <mergeCell ref="AK225:AL225"/>
    <mergeCell ref="AK226:AK229"/>
    <mergeCell ref="AK230:AK231"/>
    <mergeCell ref="AL230:AL231"/>
    <mergeCell ref="AK232:AK234"/>
    <mergeCell ref="AL232:AL234"/>
    <mergeCell ref="AK246:AL246"/>
    <mergeCell ref="AM246:AN246"/>
    <mergeCell ref="AK248:AN248"/>
    <mergeCell ref="AM160:AN160"/>
    <mergeCell ref="AK162:AN162"/>
    <mergeCell ref="AL166:AM166"/>
    <mergeCell ref="AK167:AL167"/>
    <mergeCell ref="AM167:AN167"/>
    <mergeCell ref="AK169:AN169"/>
    <mergeCell ref="AL179:AN179"/>
    <mergeCell ref="AK181:AN181"/>
    <mergeCell ref="AM202:AN202"/>
    <mergeCell ref="AL206:AM206"/>
    <mergeCell ref="AK200:AL200"/>
    <mergeCell ref="AM200:AN200"/>
    <mergeCell ref="AK201:AL201"/>
    <mergeCell ref="AM201:AN201"/>
    <mergeCell ref="AK183:AK186"/>
    <mergeCell ref="AL183:AL184"/>
    <mergeCell ref="AL185:AL186"/>
    <mergeCell ref="AK187:AK188"/>
    <mergeCell ref="AL187:AL188"/>
    <mergeCell ref="AK189:AK191"/>
    <mergeCell ref="AL189:AL191"/>
    <mergeCell ref="AK192:AK193"/>
    <mergeCell ref="AL192:AL193"/>
    <mergeCell ref="AK194:AK195"/>
    <mergeCell ref="AL194:AL195"/>
    <mergeCell ref="AM203:AN203"/>
    <mergeCell ref="AK182:AL182"/>
    <mergeCell ref="AL175:AN175"/>
    <mergeCell ref="AL176:AN176"/>
    <mergeCell ref="AL177:AN177"/>
    <mergeCell ref="AL178:AN178"/>
    <mergeCell ref="AL164:AM164"/>
    <mergeCell ref="AM157:AN157"/>
    <mergeCell ref="AK158:AL158"/>
    <mergeCell ref="AM158:AN158"/>
    <mergeCell ref="AL140:AL141"/>
    <mergeCell ref="AL142:AL143"/>
    <mergeCell ref="AK144:AK145"/>
    <mergeCell ref="AL144:AL145"/>
    <mergeCell ref="AK146:AK148"/>
    <mergeCell ref="AL146:AL148"/>
    <mergeCell ref="AK149:AK150"/>
    <mergeCell ref="AL149:AL150"/>
    <mergeCell ref="AK151:AK152"/>
    <mergeCell ref="AL151:AL152"/>
    <mergeCell ref="AK95:AN95"/>
    <mergeCell ref="AK96:AL96"/>
    <mergeCell ref="AK97:AK100"/>
    <mergeCell ref="AL97:AL98"/>
    <mergeCell ref="AL99:AL100"/>
    <mergeCell ref="AL103:AL105"/>
    <mergeCell ref="AK106:AK107"/>
    <mergeCell ref="AL106:AL107"/>
    <mergeCell ref="AK114:AL114"/>
    <mergeCell ref="AK101:AK102"/>
    <mergeCell ref="AL101:AL102"/>
    <mergeCell ref="AK103:AK105"/>
    <mergeCell ref="AL165:AM165"/>
    <mergeCell ref="AK159:AL159"/>
    <mergeCell ref="AM159:AN159"/>
    <mergeCell ref="AL163:AM163"/>
    <mergeCell ref="AL89:AN89"/>
    <mergeCell ref="AL90:AN90"/>
    <mergeCell ref="AL91:AN91"/>
    <mergeCell ref="AL92:AN92"/>
    <mergeCell ref="AL93:AN93"/>
    <mergeCell ref="AL132:AN132"/>
    <mergeCell ref="AL133:AN133"/>
    <mergeCell ref="AL134:AN134"/>
    <mergeCell ref="AL135:AN135"/>
    <mergeCell ref="AL122:AM122"/>
    <mergeCell ref="AL123:AM123"/>
    <mergeCell ref="AK124:AL124"/>
    <mergeCell ref="AM124:AN124"/>
    <mergeCell ref="AK126:AN126"/>
    <mergeCell ref="AK117:AL117"/>
    <mergeCell ref="AM117:AN117"/>
    <mergeCell ref="AK119:AN119"/>
    <mergeCell ref="AL120:AM120"/>
    <mergeCell ref="AL121:AM121"/>
    <mergeCell ref="AM114:AN114"/>
    <mergeCell ref="AK115:AL115"/>
    <mergeCell ref="AM115:AN115"/>
    <mergeCell ref="AK116:AL116"/>
    <mergeCell ref="AM116:AN116"/>
    <mergeCell ref="AK108:AK109"/>
    <mergeCell ref="AL108:AL109"/>
    <mergeCell ref="AK110:AK112"/>
    <mergeCell ref="AL110:AL112"/>
    <mergeCell ref="AK72:AL72"/>
    <mergeCell ref="AL47:AN47"/>
    <mergeCell ref="AL48:AN48"/>
    <mergeCell ref="AL49:AN49"/>
    <mergeCell ref="AL50:AN50"/>
    <mergeCell ref="AL37:AM37"/>
    <mergeCell ref="AK53:AL53"/>
    <mergeCell ref="AK54:AK57"/>
    <mergeCell ref="AL54:AL55"/>
    <mergeCell ref="AL56:AL57"/>
    <mergeCell ref="AK58:AK59"/>
    <mergeCell ref="AL58:AL59"/>
    <mergeCell ref="AL35:AM35"/>
    <mergeCell ref="AL36:AM36"/>
    <mergeCell ref="AM29:AN29"/>
    <mergeCell ref="AK30:AL30"/>
    <mergeCell ref="AM30:AN30"/>
    <mergeCell ref="AK31:AL31"/>
    <mergeCell ref="AM31:AN31"/>
    <mergeCell ref="AK29:AL29"/>
    <mergeCell ref="AK60:AK62"/>
    <mergeCell ref="AL60:AL62"/>
    <mergeCell ref="AK17:AK19"/>
    <mergeCell ref="AL17:AL19"/>
    <mergeCell ref="AK20:AK21"/>
    <mergeCell ref="AL20:AL21"/>
    <mergeCell ref="AK22:AK23"/>
    <mergeCell ref="AL22:AL23"/>
    <mergeCell ref="AK24:AK26"/>
    <mergeCell ref="AL24:AL26"/>
    <mergeCell ref="AK28:AL28"/>
    <mergeCell ref="AM28:AN28"/>
    <mergeCell ref="AK33:AN33"/>
    <mergeCell ref="AL4:AN4"/>
    <mergeCell ref="AL5:AN5"/>
    <mergeCell ref="AL6:AN6"/>
    <mergeCell ref="AL7:AN7"/>
    <mergeCell ref="AE593:AF593"/>
    <mergeCell ref="AE594:AF594"/>
    <mergeCell ref="AD588:AE588"/>
    <mergeCell ref="AF588:AG588"/>
    <mergeCell ref="AD587:AE587"/>
    <mergeCell ref="AF587:AG587"/>
    <mergeCell ref="AD579:AD580"/>
    <mergeCell ref="AE579:AE580"/>
    <mergeCell ref="AE572:AE573"/>
    <mergeCell ref="AE570:AE571"/>
    <mergeCell ref="AE562:AG562"/>
    <mergeCell ref="AE563:AG563"/>
    <mergeCell ref="AE564:AG564"/>
    <mergeCell ref="AE551:AF551"/>
    <mergeCell ref="AE552:AF552"/>
    <mergeCell ref="AD556:AG556"/>
    <mergeCell ref="AE565:AG565"/>
    <mergeCell ref="AE566:AG566"/>
    <mergeCell ref="AD568:AG568"/>
    <mergeCell ref="AD569:AE569"/>
    <mergeCell ref="AD570:AD573"/>
    <mergeCell ref="AD574:AD575"/>
    <mergeCell ref="AE574:AE575"/>
    <mergeCell ref="AD576:AD578"/>
    <mergeCell ref="AE576:AE578"/>
    <mergeCell ref="AD546:AE546"/>
    <mergeCell ref="AF546:AG546"/>
    <mergeCell ref="AE550:AF550"/>
    <mergeCell ref="AD544:AE544"/>
    <mergeCell ref="AF544:AG544"/>
    <mergeCell ref="AD545:AE545"/>
    <mergeCell ref="AF545:AG545"/>
    <mergeCell ref="AD527:AD530"/>
    <mergeCell ref="AE527:AE528"/>
    <mergeCell ref="AE529:AE530"/>
    <mergeCell ref="AD531:AD532"/>
    <mergeCell ref="AE531:AE532"/>
    <mergeCell ref="AD533:AD535"/>
    <mergeCell ref="AE533:AE535"/>
    <mergeCell ref="AD536:AD537"/>
    <mergeCell ref="AE536:AE537"/>
    <mergeCell ref="AD538:AD539"/>
    <mergeCell ref="AE538:AE539"/>
    <mergeCell ref="AE519:AG519"/>
    <mergeCell ref="AE520:AG520"/>
    <mergeCell ref="AE521:AG521"/>
    <mergeCell ref="AE522:AG522"/>
    <mergeCell ref="AE508:AF508"/>
    <mergeCell ref="AE509:AF509"/>
    <mergeCell ref="AE507:AF507"/>
    <mergeCell ref="AE510:AF510"/>
    <mergeCell ref="AD511:AE511"/>
    <mergeCell ref="AF511:AG511"/>
    <mergeCell ref="AD513:AG513"/>
    <mergeCell ref="AE523:AG523"/>
    <mergeCell ref="AD525:AG525"/>
    <mergeCell ref="AD526:AE526"/>
    <mergeCell ref="AD501:AE501"/>
    <mergeCell ref="AF501:AG501"/>
    <mergeCell ref="AD502:AE502"/>
    <mergeCell ref="AF502:AG502"/>
    <mergeCell ref="AD504:AE504"/>
    <mergeCell ref="AF504:AG504"/>
    <mergeCell ref="AD506:AG506"/>
    <mergeCell ref="AD503:AE503"/>
    <mergeCell ref="AF503:AG503"/>
    <mergeCell ref="AE476:AG476"/>
    <mergeCell ref="AE477:AG477"/>
    <mergeCell ref="AE478:AG478"/>
    <mergeCell ref="AE465:AF465"/>
    <mergeCell ref="AE466:AF466"/>
    <mergeCell ref="AD460:AE460"/>
    <mergeCell ref="AF460:AG460"/>
    <mergeCell ref="AE464:AF464"/>
    <mergeCell ref="AD458:AE458"/>
    <mergeCell ref="AF458:AG458"/>
    <mergeCell ref="AD459:AE459"/>
    <mergeCell ref="AF459:AG459"/>
    <mergeCell ref="AD461:AE461"/>
    <mergeCell ref="AF461:AG461"/>
    <mergeCell ref="AD463:AG463"/>
    <mergeCell ref="AE467:AF467"/>
    <mergeCell ref="AD468:AE468"/>
    <mergeCell ref="AF468:AG468"/>
    <mergeCell ref="AD470:AG470"/>
    <mergeCell ref="AE433:AG433"/>
    <mergeCell ref="AE434:AG434"/>
    <mergeCell ref="AE435:AG435"/>
    <mergeCell ref="AE436:AG436"/>
    <mergeCell ref="AD439:AG439"/>
    <mergeCell ref="AD440:AE440"/>
    <mergeCell ref="AD441:AD444"/>
    <mergeCell ref="AE441:AE442"/>
    <mergeCell ref="AE443:AE444"/>
    <mergeCell ref="AD445:AD446"/>
    <mergeCell ref="AE445:AE446"/>
    <mergeCell ref="AD447:AD449"/>
    <mergeCell ref="AE447:AE449"/>
    <mergeCell ref="AD450:AD451"/>
    <mergeCell ref="AE450:AE451"/>
    <mergeCell ref="AE422:AF422"/>
    <mergeCell ref="AE423:AF423"/>
    <mergeCell ref="AE390:AG390"/>
    <mergeCell ref="AE391:AG391"/>
    <mergeCell ref="AE392:AG392"/>
    <mergeCell ref="AE393:AG393"/>
    <mergeCell ref="AE379:AF379"/>
    <mergeCell ref="AE380:AF380"/>
    <mergeCell ref="AE398:AE399"/>
    <mergeCell ref="AE400:AE401"/>
    <mergeCell ref="AD384:AG384"/>
    <mergeCell ref="AE394:AG394"/>
    <mergeCell ref="AD374:AE374"/>
    <mergeCell ref="AF374:AG374"/>
    <mergeCell ref="AE378:AF378"/>
    <mergeCell ref="AD372:AE372"/>
    <mergeCell ref="AF372:AG372"/>
    <mergeCell ref="AD373:AE373"/>
    <mergeCell ref="AF373:AG373"/>
    <mergeCell ref="AD396:AG396"/>
    <mergeCell ref="AD397:AE397"/>
    <mergeCell ref="AD398:AD401"/>
    <mergeCell ref="AC388:AH388"/>
    <mergeCell ref="AD355:AD358"/>
    <mergeCell ref="AE355:AE356"/>
    <mergeCell ref="AE357:AE358"/>
    <mergeCell ref="AD359:AD360"/>
    <mergeCell ref="AE359:AE360"/>
    <mergeCell ref="AD361:AD363"/>
    <mergeCell ref="AE361:AE363"/>
    <mergeCell ref="AD364:AD365"/>
    <mergeCell ref="AE364:AE365"/>
    <mergeCell ref="AD366:AD367"/>
    <mergeCell ref="AE366:AE367"/>
    <mergeCell ref="AE347:AG347"/>
    <mergeCell ref="AE348:AG348"/>
    <mergeCell ref="AE349:AG349"/>
    <mergeCell ref="AE350:AG350"/>
    <mergeCell ref="AE336:AF336"/>
    <mergeCell ref="AE337:AF337"/>
    <mergeCell ref="AE335:AF335"/>
    <mergeCell ref="AE338:AF338"/>
    <mergeCell ref="AD339:AE339"/>
    <mergeCell ref="AF339:AG339"/>
    <mergeCell ref="AD341:AG341"/>
    <mergeCell ref="AE351:AG351"/>
    <mergeCell ref="AD353:AG353"/>
    <mergeCell ref="AD354:AE354"/>
    <mergeCell ref="AD329:AE329"/>
    <mergeCell ref="AF329:AG329"/>
    <mergeCell ref="AD330:AE330"/>
    <mergeCell ref="AF330:AG330"/>
    <mergeCell ref="AE312:AE313"/>
    <mergeCell ref="AE314:AE315"/>
    <mergeCell ref="AD321:AD322"/>
    <mergeCell ref="AE321:AE322"/>
    <mergeCell ref="AE304:AG304"/>
    <mergeCell ref="AE305:AG305"/>
    <mergeCell ref="AE306:AG306"/>
    <mergeCell ref="AD332:AE332"/>
    <mergeCell ref="AF332:AG332"/>
    <mergeCell ref="AD334:AG334"/>
    <mergeCell ref="AE293:AF293"/>
    <mergeCell ref="AE294:AF294"/>
    <mergeCell ref="AD288:AE288"/>
    <mergeCell ref="AF288:AG288"/>
    <mergeCell ref="AE292:AF292"/>
    <mergeCell ref="AD286:AE286"/>
    <mergeCell ref="AF286:AG286"/>
    <mergeCell ref="AD287:AE287"/>
    <mergeCell ref="AF287:AG287"/>
    <mergeCell ref="AD289:AE289"/>
    <mergeCell ref="AF289:AG289"/>
    <mergeCell ref="AD291:AG291"/>
    <mergeCell ref="AE295:AF295"/>
    <mergeCell ref="AD296:AE296"/>
    <mergeCell ref="AF296:AG296"/>
    <mergeCell ref="AD298:AG298"/>
    <mergeCell ref="AE261:AG261"/>
    <mergeCell ref="AE262:AG262"/>
    <mergeCell ref="AE263:AG263"/>
    <mergeCell ref="AE264:AG264"/>
    <mergeCell ref="AD268:AE268"/>
    <mergeCell ref="AD269:AD272"/>
    <mergeCell ref="AE269:AE270"/>
    <mergeCell ref="AE271:AE272"/>
    <mergeCell ref="AD273:AD274"/>
    <mergeCell ref="AE273:AE274"/>
    <mergeCell ref="AD275:AD277"/>
    <mergeCell ref="AE275:AE277"/>
    <mergeCell ref="AD278:AD279"/>
    <mergeCell ref="AE278:AE279"/>
    <mergeCell ref="AE265:AG265"/>
    <mergeCell ref="AD267:AG267"/>
    <mergeCell ref="AE250:AF250"/>
    <mergeCell ref="AE251:AF251"/>
    <mergeCell ref="AD245:AE245"/>
    <mergeCell ref="AF245:AG245"/>
    <mergeCell ref="AE249:AF249"/>
    <mergeCell ref="AD243:AE243"/>
    <mergeCell ref="AF243:AG243"/>
    <mergeCell ref="AD244:AE244"/>
    <mergeCell ref="AF244:AG244"/>
    <mergeCell ref="AD235:AD236"/>
    <mergeCell ref="AE235:AE236"/>
    <mergeCell ref="AE218:AG218"/>
    <mergeCell ref="AE219:AG219"/>
    <mergeCell ref="AE220:AG220"/>
    <mergeCell ref="AE221:AG221"/>
    <mergeCell ref="AE207:AF207"/>
    <mergeCell ref="AE208:AF208"/>
    <mergeCell ref="AE226:AE227"/>
    <mergeCell ref="AE228:AE229"/>
    <mergeCell ref="AD212:AG212"/>
    <mergeCell ref="AE222:AG222"/>
    <mergeCell ref="AD224:AG224"/>
    <mergeCell ref="AD225:AE225"/>
    <mergeCell ref="AD226:AD229"/>
    <mergeCell ref="AD230:AD231"/>
    <mergeCell ref="AE230:AE231"/>
    <mergeCell ref="AD232:AD234"/>
    <mergeCell ref="AE232:AE234"/>
    <mergeCell ref="AD246:AE246"/>
    <mergeCell ref="AF246:AG246"/>
    <mergeCell ref="AD248:AG248"/>
    <mergeCell ref="AD183:AD186"/>
    <mergeCell ref="AE183:AE184"/>
    <mergeCell ref="AE185:AE186"/>
    <mergeCell ref="AD187:AD188"/>
    <mergeCell ref="AE187:AE188"/>
    <mergeCell ref="AD189:AD191"/>
    <mergeCell ref="AE189:AE191"/>
    <mergeCell ref="AD192:AD193"/>
    <mergeCell ref="AE192:AE193"/>
    <mergeCell ref="AD194:AD195"/>
    <mergeCell ref="AE194:AE195"/>
    <mergeCell ref="AE175:AG175"/>
    <mergeCell ref="AE176:AG176"/>
    <mergeCell ref="AE177:AG177"/>
    <mergeCell ref="AE178:AG178"/>
    <mergeCell ref="AE164:AF164"/>
    <mergeCell ref="AE165:AF165"/>
    <mergeCell ref="AE163:AF163"/>
    <mergeCell ref="AD162:AG162"/>
    <mergeCell ref="AE166:AF166"/>
    <mergeCell ref="AD167:AE167"/>
    <mergeCell ref="AF167:AG167"/>
    <mergeCell ref="AD169:AG169"/>
    <mergeCell ref="AE179:AG179"/>
    <mergeCell ref="AD181:AG181"/>
    <mergeCell ref="AD182:AE182"/>
    <mergeCell ref="AD157:AE157"/>
    <mergeCell ref="AF157:AG157"/>
    <mergeCell ref="AD158:AE158"/>
    <mergeCell ref="AF158:AG158"/>
    <mergeCell ref="AE142:AE143"/>
    <mergeCell ref="AD144:AD145"/>
    <mergeCell ref="AE144:AE145"/>
    <mergeCell ref="AD146:AD148"/>
    <mergeCell ref="AE146:AE148"/>
    <mergeCell ref="AD149:AD150"/>
    <mergeCell ref="AE149:AE150"/>
    <mergeCell ref="AD151:AD152"/>
    <mergeCell ref="AE151:AE152"/>
    <mergeCell ref="AE132:AG132"/>
    <mergeCell ref="AE133:AG133"/>
    <mergeCell ref="AE134:AG134"/>
    <mergeCell ref="AE135:AG135"/>
    <mergeCell ref="AE122:AF122"/>
    <mergeCell ref="AE123:AF123"/>
    <mergeCell ref="AD124:AE124"/>
    <mergeCell ref="AF124:AG124"/>
    <mergeCell ref="AD126:AG126"/>
    <mergeCell ref="AD117:AE117"/>
    <mergeCell ref="AF117:AG117"/>
    <mergeCell ref="AD119:AG119"/>
    <mergeCell ref="AE120:AF120"/>
    <mergeCell ref="AE121:AF121"/>
    <mergeCell ref="AF114:AG114"/>
    <mergeCell ref="AD115:AE115"/>
    <mergeCell ref="AF115:AG115"/>
    <mergeCell ref="AD116:AE116"/>
    <mergeCell ref="AF116:AG116"/>
    <mergeCell ref="AD108:AD109"/>
    <mergeCell ref="AE108:AE109"/>
    <mergeCell ref="AD110:AD112"/>
    <mergeCell ref="AE110:AE112"/>
    <mergeCell ref="AD114:AE114"/>
    <mergeCell ref="AD101:AD102"/>
    <mergeCell ref="AE101:AE102"/>
    <mergeCell ref="AD103:AD105"/>
    <mergeCell ref="AE103:AE105"/>
    <mergeCell ref="AD106:AD107"/>
    <mergeCell ref="AE106:AE107"/>
    <mergeCell ref="AD95:AG95"/>
    <mergeCell ref="AD96:AE96"/>
    <mergeCell ref="AD97:AD100"/>
    <mergeCell ref="AE97:AE98"/>
    <mergeCell ref="AE99:AE100"/>
    <mergeCell ref="AE89:AG89"/>
    <mergeCell ref="AE90:AG90"/>
    <mergeCell ref="AE91:AG91"/>
    <mergeCell ref="AE92:AG92"/>
    <mergeCell ref="AE93:AG93"/>
    <mergeCell ref="AE80:AF80"/>
    <mergeCell ref="AE78:AF78"/>
    <mergeCell ref="AE79:AF79"/>
    <mergeCell ref="AF72:AG72"/>
    <mergeCell ref="AD73:AE73"/>
    <mergeCell ref="AF73:AG73"/>
    <mergeCell ref="AD74:AE74"/>
    <mergeCell ref="AF74:AG74"/>
    <mergeCell ref="AD72:AE72"/>
    <mergeCell ref="AE47:AG47"/>
    <mergeCell ref="AE48:AG48"/>
    <mergeCell ref="AE49:AG49"/>
    <mergeCell ref="AE50:AG50"/>
    <mergeCell ref="AE37:AF37"/>
    <mergeCell ref="AD53:AE53"/>
    <mergeCell ref="AD54:AD57"/>
    <mergeCell ref="AE54:AE55"/>
    <mergeCell ref="AE56:AE57"/>
    <mergeCell ref="AD58:AD59"/>
    <mergeCell ref="AE58:AE59"/>
    <mergeCell ref="AD60:AD62"/>
    <mergeCell ref="AE60:AE62"/>
    <mergeCell ref="AF29:AG29"/>
    <mergeCell ref="AD30:AE30"/>
    <mergeCell ref="AF30:AG30"/>
    <mergeCell ref="AD31:AE31"/>
    <mergeCell ref="AF31:AG31"/>
    <mergeCell ref="AD29:AE29"/>
    <mergeCell ref="AD17:AD19"/>
    <mergeCell ref="AE17:AE19"/>
    <mergeCell ref="AD20:AD21"/>
    <mergeCell ref="AE20:AE21"/>
    <mergeCell ref="AD22:AD23"/>
    <mergeCell ref="AE22:AE23"/>
    <mergeCell ref="AD24:AD26"/>
    <mergeCell ref="AE24:AE26"/>
    <mergeCell ref="AD28:AE28"/>
    <mergeCell ref="AF28:AG28"/>
    <mergeCell ref="AD33:AG33"/>
    <mergeCell ref="W579:W580"/>
    <mergeCell ref="X579:X580"/>
    <mergeCell ref="X572:X573"/>
    <mergeCell ref="X570:X571"/>
    <mergeCell ref="X562:Z562"/>
    <mergeCell ref="X563:Z563"/>
    <mergeCell ref="X564:Z564"/>
    <mergeCell ref="X551:Y551"/>
    <mergeCell ref="X552:Y552"/>
    <mergeCell ref="W556:Z556"/>
    <mergeCell ref="X565:Z565"/>
    <mergeCell ref="X566:Z566"/>
    <mergeCell ref="W568:Z568"/>
    <mergeCell ref="W569:X569"/>
    <mergeCell ref="W570:W573"/>
    <mergeCell ref="W574:W575"/>
    <mergeCell ref="X574:X575"/>
    <mergeCell ref="W576:W578"/>
    <mergeCell ref="X576:X578"/>
    <mergeCell ref="W527:W530"/>
    <mergeCell ref="X527:X528"/>
    <mergeCell ref="X529:X530"/>
    <mergeCell ref="W531:W532"/>
    <mergeCell ref="X531:X532"/>
    <mergeCell ref="W533:W535"/>
    <mergeCell ref="X533:X535"/>
    <mergeCell ref="W536:W537"/>
    <mergeCell ref="X536:X537"/>
    <mergeCell ref="W538:W539"/>
    <mergeCell ref="X538:X539"/>
    <mergeCell ref="X519:Z519"/>
    <mergeCell ref="X520:Z520"/>
    <mergeCell ref="X521:Z521"/>
    <mergeCell ref="X522:Z522"/>
    <mergeCell ref="X508:Y508"/>
    <mergeCell ref="X509:Y509"/>
    <mergeCell ref="X507:Y507"/>
    <mergeCell ref="X510:Y510"/>
    <mergeCell ref="W511:X511"/>
    <mergeCell ref="Y511:Z511"/>
    <mergeCell ref="W513:Z513"/>
    <mergeCell ref="X523:Z523"/>
    <mergeCell ref="W525:Z525"/>
    <mergeCell ref="W526:X526"/>
    <mergeCell ref="W501:X501"/>
    <mergeCell ref="Y501:Z501"/>
    <mergeCell ref="W502:X502"/>
    <mergeCell ref="Y502:Z502"/>
    <mergeCell ref="X484:X485"/>
    <mergeCell ref="X486:X487"/>
    <mergeCell ref="W493:W494"/>
    <mergeCell ref="X493:X494"/>
    <mergeCell ref="X476:Z476"/>
    <mergeCell ref="X477:Z477"/>
    <mergeCell ref="X478:Z478"/>
    <mergeCell ref="W504:X504"/>
    <mergeCell ref="Y504:Z504"/>
    <mergeCell ref="W506:Z506"/>
    <mergeCell ref="W503:X503"/>
    <mergeCell ref="Y503:Z503"/>
    <mergeCell ref="X465:Y465"/>
    <mergeCell ref="X466:Y466"/>
    <mergeCell ref="W460:X460"/>
    <mergeCell ref="Y460:Z460"/>
    <mergeCell ref="X464:Y464"/>
    <mergeCell ref="W458:X458"/>
    <mergeCell ref="Y458:Z458"/>
    <mergeCell ref="W459:X459"/>
    <mergeCell ref="Y459:Z459"/>
    <mergeCell ref="W461:X461"/>
    <mergeCell ref="Y461:Z461"/>
    <mergeCell ref="W463:Z463"/>
    <mergeCell ref="X467:Y467"/>
    <mergeCell ref="W468:X468"/>
    <mergeCell ref="Y468:Z468"/>
    <mergeCell ref="W470:Z470"/>
    <mergeCell ref="X433:Z433"/>
    <mergeCell ref="X434:Z434"/>
    <mergeCell ref="X435:Z435"/>
    <mergeCell ref="X436:Z436"/>
    <mergeCell ref="W439:Z439"/>
    <mergeCell ref="W440:X440"/>
    <mergeCell ref="W441:W444"/>
    <mergeCell ref="X441:X442"/>
    <mergeCell ref="X443:X444"/>
    <mergeCell ref="W445:W446"/>
    <mergeCell ref="X445:X446"/>
    <mergeCell ref="W447:W449"/>
    <mergeCell ref="X447:X449"/>
    <mergeCell ref="W450:W451"/>
    <mergeCell ref="X450:X451"/>
    <mergeCell ref="X390:Z390"/>
    <mergeCell ref="X391:Z391"/>
    <mergeCell ref="X392:Z392"/>
    <mergeCell ref="X393:Z393"/>
    <mergeCell ref="X379:Y379"/>
    <mergeCell ref="X380:Y380"/>
    <mergeCell ref="X398:X399"/>
    <mergeCell ref="X400:X401"/>
    <mergeCell ref="W384:Z384"/>
    <mergeCell ref="X394:Z394"/>
    <mergeCell ref="W396:Z396"/>
    <mergeCell ref="W374:X374"/>
    <mergeCell ref="Y374:Z374"/>
    <mergeCell ref="X378:Y378"/>
    <mergeCell ref="W397:X397"/>
    <mergeCell ref="W398:W401"/>
    <mergeCell ref="W402:W403"/>
    <mergeCell ref="X402:X403"/>
    <mergeCell ref="V388:AA388"/>
    <mergeCell ref="W355:W358"/>
    <mergeCell ref="X355:X356"/>
    <mergeCell ref="X357:X358"/>
    <mergeCell ref="W359:W360"/>
    <mergeCell ref="X359:X360"/>
    <mergeCell ref="W361:W363"/>
    <mergeCell ref="X361:X363"/>
    <mergeCell ref="W364:W365"/>
    <mergeCell ref="X364:X365"/>
    <mergeCell ref="W366:W367"/>
    <mergeCell ref="X366:X367"/>
    <mergeCell ref="X347:Z347"/>
    <mergeCell ref="X348:Z348"/>
    <mergeCell ref="X349:Z349"/>
    <mergeCell ref="X350:Z350"/>
    <mergeCell ref="X336:Y336"/>
    <mergeCell ref="X337:Y337"/>
    <mergeCell ref="X335:Y335"/>
    <mergeCell ref="X338:Y338"/>
    <mergeCell ref="W339:X339"/>
    <mergeCell ref="Y339:Z339"/>
    <mergeCell ref="W341:Z341"/>
    <mergeCell ref="X351:Z351"/>
    <mergeCell ref="W353:Z353"/>
    <mergeCell ref="W354:X354"/>
    <mergeCell ref="W329:X329"/>
    <mergeCell ref="Y329:Z329"/>
    <mergeCell ref="W330:X330"/>
    <mergeCell ref="Y330:Z330"/>
    <mergeCell ref="X312:X313"/>
    <mergeCell ref="X314:X315"/>
    <mergeCell ref="W321:W322"/>
    <mergeCell ref="X321:X322"/>
    <mergeCell ref="X304:Z304"/>
    <mergeCell ref="X305:Z305"/>
    <mergeCell ref="X306:Z306"/>
    <mergeCell ref="W332:X332"/>
    <mergeCell ref="Y332:Z332"/>
    <mergeCell ref="W334:Z334"/>
    <mergeCell ref="X293:Y293"/>
    <mergeCell ref="X294:Y294"/>
    <mergeCell ref="W288:X288"/>
    <mergeCell ref="Y288:Z288"/>
    <mergeCell ref="X292:Y292"/>
    <mergeCell ref="W286:X286"/>
    <mergeCell ref="Y286:Z286"/>
    <mergeCell ref="W287:X287"/>
    <mergeCell ref="Y287:Z287"/>
    <mergeCell ref="W289:X289"/>
    <mergeCell ref="Y289:Z289"/>
    <mergeCell ref="W291:Z291"/>
    <mergeCell ref="X295:Y295"/>
    <mergeCell ref="W296:X296"/>
    <mergeCell ref="Y296:Z296"/>
    <mergeCell ref="W298:Z298"/>
    <mergeCell ref="X261:Z261"/>
    <mergeCell ref="X262:Z262"/>
    <mergeCell ref="X263:Z263"/>
    <mergeCell ref="X264:Z264"/>
    <mergeCell ref="W268:X268"/>
    <mergeCell ref="W269:W272"/>
    <mergeCell ref="X269:X270"/>
    <mergeCell ref="X271:X272"/>
    <mergeCell ref="W273:W274"/>
    <mergeCell ref="X273:X274"/>
    <mergeCell ref="W275:W277"/>
    <mergeCell ref="X275:X277"/>
    <mergeCell ref="W278:W279"/>
    <mergeCell ref="X278:X279"/>
    <mergeCell ref="X265:Z265"/>
    <mergeCell ref="W267:Z267"/>
    <mergeCell ref="X250:Y250"/>
    <mergeCell ref="X251:Y251"/>
    <mergeCell ref="W245:X245"/>
    <mergeCell ref="Y245:Z245"/>
    <mergeCell ref="X249:Y249"/>
    <mergeCell ref="W243:X243"/>
    <mergeCell ref="Y243:Z243"/>
    <mergeCell ref="W244:X244"/>
    <mergeCell ref="Y244:Z244"/>
    <mergeCell ref="W235:W236"/>
    <mergeCell ref="X235:X236"/>
    <mergeCell ref="X218:Z218"/>
    <mergeCell ref="X219:Z219"/>
    <mergeCell ref="X220:Z220"/>
    <mergeCell ref="X221:Z221"/>
    <mergeCell ref="X207:Y207"/>
    <mergeCell ref="X208:Y208"/>
    <mergeCell ref="X226:X227"/>
    <mergeCell ref="X228:X229"/>
    <mergeCell ref="W212:Z212"/>
    <mergeCell ref="X222:Z222"/>
    <mergeCell ref="W224:Z224"/>
    <mergeCell ref="W225:X225"/>
    <mergeCell ref="W226:W229"/>
    <mergeCell ref="W230:W231"/>
    <mergeCell ref="X230:X231"/>
    <mergeCell ref="W232:W234"/>
    <mergeCell ref="X232:X234"/>
    <mergeCell ref="W246:X246"/>
    <mergeCell ref="Y246:Z246"/>
    <mergeCell ref="W248:Z248"/>
    <mergeCell ref="W200:X200"/>
    <mergeCell ref="Y200:Z200"/>
    <mergeCell ref="W201:X201"/>
    <mergeCell ref="Y201:Z201"/>
    <mergeCell ref="W183:W186"/>
    <mergeCell ref="X183:X184"/>
    <mergeCell ref="X185:X186"/>
    <mergeCell ref="W187:W188"/>
    <mergeCell ref="X187:X188"/>
    <mergeCell ref="W189:W191"/>
    <mergeCell ref="X189:X191"/>
    <mergeCell ref="W192:W193"/>
    <mergeCell ref="X192:X193"/>
    <mergeCell ref="W194:W195"/>
    <mergeCell ref="X194:X195"/>
    <mergeCell ref="X175:Z175"/>
    <mergeCell ref="X176:Z176"/>
    <mergeCell ref="X177:Z177"/>
    <mergeCell ref="X178:Z178"/>
    <mergeCell ref="X164:Y164"/>
    <mergeCell ref="X165:Y165"/>
    <mergeCell ref="W159:X159"/>
    <mergeCell ref="Y159:Z159"/>
    <mergeCell ref="X163:Y163"/>
    <mergeCell ref="W162:Z162"/>
    <mergeCell ref="X166:Y166"/>
    <mergeCell ref="W167:X167"/>
    <mergeCell ref="Y167:Z167"/>
    <mergeCell ref="W169:Z169"/>
    <mergeCell ref="X179:Z179"/>
    <mergeCell ref="W181:Z181"/>
    <mergeCell ref="W182:X182"/>
    <mergeCell ref="W157:X157"/>
    <mergeCell ref="Y157:Z157"/>
    <mergeCell ref="W158:X158"/>
    <mergeCell ref="Y158:Z158"/>
    <mergeCell ref="X142:X143"/>
    <mergeCell ref="W144:W145"/>
    <mergeCell ref="X144:X145"/>
    <mergeCell ref="W146:W148"/>
    <mergeCell ref="X146:X148"/>
    <mergeCell ref="W149:W150"/>
    <mergeCell ref="X149:X150"/>
    <mergeCell ref="W151:W152"/>
    <mergeCell ref="X151:X152"/>
    <mergeCell ref="X132:Z132"/>
    <mergeCell ref="X133:Z133"/>
    <mergeCell ref="X134:Z134"/>
    <mergeCell ref="X135:Z135"/>
    <mergeCell ref="X122:Y122"/>
    <mergeCell ref="X123:Y123"/>
    <mergeCell ref="W124:X124"/>
    <mergeCell ref="Y124:Z124"/>
    <mergeCell ref="W126:Z126"/>
    <mergeCell ref="W117:X117"/>
    <mergeCell ref="Y117:Z117"/>
    <mergeCell ref="W119:Z119"/>
    <mergeCell ref="X120:Y120"/>
    <mergeCell ref="X121:Y121"/>
    <mergeCell ref="Y114:Z114"/>
    <mergeCell ref="W115:X115"/>
    <mergeCell ref="Y115:Z115"/>
    <mergeCell ref="W116:X116"/>
    <mergeCell ref="Y116:Z116"/>
    <mergeCell ref="W108:W109"/>
    <mergeCell ref="X108:X109"/>
    <mergeCell ref="W110:W112"/>
    <mergeCell ref="X110:X112"/>
    <mergeCell ref="W114:X114"/>
    <mergeCell ref="W101:W102"/>
    <mergeCell ref="X101:X102"/>
    <mergeCell ref="W103:W105"/>
    <mergeCell ref="X103:X105"/>
    <mergeCell ref="W106:W107"/>
    <mergeCell ref="X106:X107"/>
    <mergeCell ref="W95:Z95"/>
    <mergeCell ref="W96:X96"/>
    <mergeCell ref="W97:W100"/>
    <mergeCell ref="X97:X98"/>
    <mergeCell ref="X99:X100"/>
    <mergeCell ref="X89:Z89"/>
    <mergeCell ref="X90:Z90"/>
    <mergeCell ref="X91:Z91"/>
    <mergeCell ref="X92:Z92"/>
    <mergeCell ref="X93:Z93"/>
    <mergeCell ref="X37:Y37"/>
    <mergeCell ref="X80:Y80"/>
    <mergeCell ref="X78:Y78"/>
    <mergeCell ref="X79:Y79"/>
    <mergeCell ref="Y72:Z72"/>
    <mergeCell ref="W73:X73"/>
    <mergeCell ref="Y73:Z73"/>
    <mergeCell ref="W74:X74"/>
    <mergeCell ref="Y74:Z74"/>
    <mergeCell ref="W72:X72"/>
    <mergeCell ref="W53:X53"/>
    <mergeCell ref="W54:W57"/>
    <mergeCell ref="X54:X55"/>
    <mergeCell ref="X56:X57"/>
    <mergeCell ref="W58:W59"/>
    <mergeCell ref="X58:X59"/>
    <mergeCell ref="W60:W62"/>
    <mergeCell ref="X47:Z47"/>
    <mergeCell ref="X48:Z48"/>
    <mergeCell ref="X49:Z49"/>
    <mergeCell ref="X50:Z50"/>
    <mergeCell ref="W63:W64"/>
    <mergeCell ref="Y29:Z29"/>
    <mergeCell ref="W30:X30"/>
    <mergeCell ref="Y30:Z30"/>
    <mergeCell ref="W31:X31"/>
    <mergeCell ref="Y31:Z31"/>
    <mergeCell ref="W29:X29"/>
    <mergeCell ref="W17:W19"/>
    <mergeCell ref="X17:X19"/>
    <mergeCell ref="W20:W21"/>
    <mergeCell ref="X20:X21"/>
    <mergeCell ref="W22:W23"/>
    <mergeCell ref="X22:X23"/>
    <mergeCell ref="W24:W26"/>
    <mergeCell ref="X24:X26"/>
    <mergeCell ref="W28:X28"/>
    <mergeCell ref="Y28:Z28"/>
    <mergeCell ref="W33:Z33"/>
    <mergeCell ref="R588:S588"/>
    <mergeCell ref="P587:Q587"/>
    <mergeCell ref="R587:S587"/>
    <mergeCell ref="P579:P580"/>
    <mergeCell ref="Q579:Q580"/>
    <mergeCell ref="Q572:Q573"/>
    <mergeCell ref="Q570:Q571"/>
    <mergeCell ref="Q562:S562"/>
    <mergeCell ref="Q563:S563"/>
    <mergeCell ref="Q564:S564"/>
    <mergeCell ref="Q551:R551"/>
    <mergeCell ref="Q552:R552"/>
    <mergeCell ref="P556:S556"/>
    <mergeCell ref="Q565:S565"/>
    <mergeCell ref="Q566:S566"/>
    <mergeCell ref="P568:S568"/>
    <mergeCell ref="P569:Q569"/>
    <mergeCell ref="P570:P573"/>
    <mergeCell ref="P574:P575"/>
    <mergeCell ref="Q574:Q575"/>
    <mergeCell ref="P576:P578"/>
    <mergeCell ref="Q576:Q578"/>
    <mergeCell ref="P527:P530"/>
    <mergeCell ref="Q527:Q528"/>
    <mergeCell ref="Q529:Q530"/>
    <mergeCell ref="P531:P532"/>
    <mergeCell ref="Q531:Q532"/>
    <mergeCell ref="P533:P535"/>
    <mergeCell ref="Q533:Q535"/>
    <mergeCell ref="P536:P537"/>
    <mergeCell ref="Q536:Q537"/>
    <mergeCell ref="P538:P539"/>
    <mergeCell ref="Q538:Q539"/>
    <mergeCell ref="Q519:S519"/>
    <mergeCell ref="Q520:S520"/>
    <mergeCell ref="Q521:S521"/>
    <mergeCell ref="Q522:S522"/>
    <mergeCell ref="P540:P542"/>
    <mergeCell ref="Q540:Q542"/>
    <mergeCell ref="Q508:R508"/>
    <mergeCell ref="Q509:R509"/>
    <mergeCell ref="Q507:R507"/>
    <mergeCell ref="Q510:R510"/>
    <mergeCell ref="P511:Q511"/>
    <mergeCell ref="R511:S511"/>
    <mergeCell ref="P513:S513"/>
    <mergeCell ref="Q523:S523"/>
    <mergeCell ref="P525:S525"/>
    <mergeCell ref="P526:Q526"/>
    <mergeCell ref="P501:Q501"/>
    <mergeCell ref="R501:S501"/>
    <mergeCell ref="P502:Q502"/>
    <mergeCell ref="R502:S502"/>
    <mergeCell ref="Q484:Q485"/>
    <mergeCell ref="Q486:Q487"/>
    <mergeCell ref="P493:P494"/>
    <mergeCell ref="Q493:Q494"/>
    <mergeCell ref="P504:Q504"/>
    <mergeCell ref="R504:S504"/>
    <mergeCell ref="P506:S506"/>
    <mergeCell ref="P503:Q503"/>
    <mergeCell ref="R503:S503"/>
    <mergeCell ref="Q476:S476"/>
    <mergeCell ref="Q477:S477"/>
    <mergeCell ref="Q478:S478"/>
    <mergeCell ref="Q465:R465"/>
    <mergeCell ref="Q466:R466"/>
    <mergeCell ref="P460:Q460"/>
    <mergeCell ref="R460:S460"/>
    <mergeCell ref="Q464:R464"/>
    <mergeCell ref="P458:Q458"/>
    <mergeCell ref="R458:S458"/>
    <mergeCell ref="P459:Q459"/>
    <mergeCell ref="R459:S459"/>
    <mergeCell ref="P461:Q461"/>
    <mergeCell ref="R461:S461"/>
    <mergeCell ref="P463:S463"/>
    <mergeCell ref="Q467:R467"/>
    <mergeCell ref="P468:Q468"/>
    <mergeCell ref="R468:S468"/>
    <mergeCell ref="P470:S470"/>
    <mergeCell ref="Q433:S433"/>
    <mergeCell ref="Q434:S434"/>
    <mergeCell ref="Q435:S435"/>
    <mergeCell ref="Q436:S436"/>
    <mergeCell ref="P439:S439"/>
    <mergeCell ref="P440:Q440"/>
    <mergeCell ref="P441:P444"/>
    <mergeCell ref="Q441:Q442"/>
    <mergeCell ref="Q443:Q444"/>
    <mergeCell ref="P445:P446"/>
    <mergeCell ref="Q445:Q446"/>
    <mergeCell ref="P447:P449"/>
    <mergeCell ref="Q447:Q449"/>
    <mergeCell ref="P450:P451"/>
    <mergeCell ref="Q450:Q451"/>
    <mergeCell ref="Q422:R422"/>
    <mergeCell ref="Q423:R423"/>
    <mergeCell ref="O431:T431"/>
    <mergeCell ref="P415:Q415"/>
    <mergeCell ref="R415:S415"/>
    <mergeCell ref="P416:Q416"/>
    <mergeCell ref="R416:S416"/>
    <mergeCell ref="P407:P408"/>
    <mergeCell ref="Q407:Q408"/>
    <mergeCell ref="Q390:S390"/>
    <mergeCell ref="Q391:S391"/>
    <mergeCell ref="Q392:S392"/>
    <mergeCell ref="Q393:S393"/>
    <mergeCell ref="Q379:R379"/>
    <mergeCell ref="Q380:R380"/>
    <mergeCell ref="Q398:Q399"/>
    <mergeCell ref="Q400:Q401"/>
    <mergeCell ref="P384:S384"/>
    <mergeCell ref="Q394:S394"/>
    <mergeCell ref="P396:S396"/>
    <mergeCell ref="P397:Q397"/>
    <mergeCell ref="P398:P401"/>
    <mergeCell ref="P402:P403"/>
    <mergeCell ref="Q402:Q403"/>
    <mergeCell ref="P411:P413"/>
    <mergeCell ref="Q411:Q413"/>
    <mergeCell ref="O388:T388"/>
    <mergeCell ref="P355:P358"/>
    <mergeCell ref="Q355:Q356"/>
    <mergeCell ref="Q357:Q358"/>
    <mergeCell ref="P359:P360"/>
    <mergeCell ref="Q359:Q360"/>
    <mergeCell ref="P361:P363"/>
    <mergeCell ref="Q361:Q363"/>
    <mergeCell ref="P364:P365"/>
    <mergeCell ref="Q364:Q365"/>
    <mergeCell ref="P366:P367"/>
    <mergeCell ref="Q366:Q367"/>
    <mergeCell ref="Q347:S347"/>
    <mergeCell ref="Q348:S348"/>
    <mergeCell ref="Q349:S349"/>
    <mergeCell ref="Q350:S350"/>
    <mergeCell ref="P368:P370"/>
    <mergeCell ref="Q368:Q370"/>
    <mergeCell ref="Q336:R336"/>
    <mergeCell ref="Q337:R337"/>
    <mergeCell ref="Q335:R335"/>
    <mergeCell ref="Q338:R338"/>
    <mergeCell ref="P339:Q339"/>
    <mergeCell ref="R339:S339"/>
    <mergeCell ref="P341:S341"/>
    <mergeCell ref="Q351:S351"/>
    <mergeCell ref="P353:S353"/>
    <mergeCell ref="P354:Q354"/>
    <mergeCell ref="P329:Q329"/>
    <mergeCell ref="R329:S329"/>
    <mergeCell ref="P330:Q330"/>
    <mergeCell ref="R330:S330"/>
    <mergeCell ref="Q312:Q313"/>
    <mergeCell ref="Q314:Q315"/>
    <mergeCell ref="P321:P322"/>
    <mergeCell ref="Q321:Q322"/>
    <mergeCell ref="P332:Q332"/>
    <mergeCell ref="R332:S332"/>
    <mergeCell ref="P334:S334"/>
    <mergeCell ref="Q304:S304"/>
    <mergeCell ref="Q305:S305"/>
    <mergeCell ref="Q306:S306"/>
    <mergeCell ref="Q293:R293"/>
    <mergeCell ref="Q294:R294"/>
    <mergeCell ref="P288:Q288"/>
    <mergeCell ref="R288:S288"/>
    <mergeCell ref="Q292:R292"/>
    <mergeCell ref="P286:Q286"/>
    <mergeCell ref="R286:S286"/>
    <mergeCell ref="P287:Q287"/>
    <mergeCell ref="R287:S287"/>
    <mergeCell ref="P289:Q289"/>
    <mergeCell ref="R289:S289"/>
    <mergeCell ref="P291:S291"/>
    <mergeCell ref="Q295:R295"/>
    <mergeCell ref="P296:Q296"/>
    <mergeCell ref="R296:S296"/>
    <mergeCell ref="P298:S298"/>
    <mergeCell ref="P268:Q268"/>
    <mergeCell ref="P269:P272"/>
    <mergeCell ref="Q269:Q270"/>
    <mergeCell ref="Q271:Q272"/>
    <mergeCell ref="P273:P274"/>
    <mergeCell ref="Q273:Q274"/>
    <mergeCell ref="P275:P277"/>
    <mergeCell ref="Q275:Q277"/>
    <mergeCell ref="P278:P279"/>
    <mergeCell ref="Q278:Q279"/>
    <mergeCell ref="Q250:R250"/>
    <mergeCell ref="Q251:R251"/>
    <mergeCell ref="P245:Q245"/>
    <mergeCell ref="R245:S245"/>
    <mergeCell ref="Q249:R249"/>
    <mergeCell ref="P243:Q243"/>
    <mergeCell ref="R243:S243"/>
    <mergeCell ref="P244:Q244"/>
    <mergeCell ref="R244:S244"/>
    <mergeCell ref="P246:Q246"/>
    <mergeCell ref="R246:S246"/>
    <mergeCell ref="P248:S248"/>
    <mergeCell ref="Q252:R252"/>
    <mergeCell ref="Q265:S265"/>
    <mergeCell ref="P267:S267"/>
    <mergeCell ref="Q261:S261"/>
    <mergeCell ref="Q262:S262"/>
    <mergeCell ref="Q263:S263"/>
    <mergeCell ref="Q264:S264"/>
    <mergeCell ref="P235:P236"/>
    <mergeCell ref="Q235:Q236"/>
    <mergeCell ref="Q218:S218"/>
    <mergeCell ref="Q219:S219"/>
    <mergeCell ref="Q220:S220"/>
    <mergeCell ref="Q221:S221"/>
    <mergeCell ref="Q207:R207"/>
    <mergeCell ref="Q208:R208"/>
    <mergeCell ref="Q226:Q227"/>
    <mergeCell ref="Q228:Q229"/>
    <mergeCell ref="P212:S212"/>
    <mergeCell ref="Q222:S222"/>
    <mergeCell ref="P202:Q202"/>
    <mergeCell ref="R202:S202"/>
    <mergeCell ref="Q206:R206"/>
    <mergeCell ref="P200:Q200"/>
    <mergeCell ref="R200:S200"/>
    <mergeCell ref="P201:Q201"/>
    <mergeCell ref="R201:S201"/>
    <mergeCell ref="P205:S205"/>
    <mergeCell ref="P224:S224"/>
    <mergeCell ref="P225:Q225"/>
    <mergeCell ref="P226:P229"/>
    <mergeCell ref="P230:P231"/>
    <mergeCell ref="Q230:Q231"/>
    <mergeCell ref="P232:P234"/>
    <mergeCell ref="Q232:Q234"/>
    <mergeCell ref="P183:P186"/>
    <mergeCell ref="Q183:Q184"/>
    <mergeCell ref="Q185:Q186"/>
    <mergeCell ref="P187:P188"/>
    <mergeCell ref="Q187:Q188"/>
    <mergeCell ref="P189:P191"/>
    <mergeCell ref="Q189:Q191"/>
    <mergeCell ref="P192:P193"/>
    <mergeCell ref="Q192:Q193"/>
    <mergeCell ref="P194:P195"/>
    <mergeCell ref="Q194:Q195"/>
    <mergeCell ref="Q175:S175"/>
    <mergeCell ref="Q176:S176"/>
    <mergeCell ref="Q177:S177"/>
    <mergeCell ref="Q178:S178"/>
    <mergeCell ref="Q164:R164"/>
    <mergeCell ref="Q165:R165"/>
    <mergeCell ref="Q163:R163"/>
    <mergeCell ref="P162:S162"/>
    <mergeCell ref="Q166:R166"/>
    <mergeCell ref="P167:Q167"/>
    <mergeCell ref="R167:S167"/>
    <mergeCell ref="P169:S169"/>
    <mergeCell ref="Q179:S179"/>
    <mergeCell ref="P181:S181"/>
    <mergeCell ref="P182:Q182"/>
    <mergeCell ref="P157:Q157"/>
    <mergeCell ref="R157:S157"/>
    <mergeCell ref="P158:Q158"/>
    <mergeCell ref="R158:S158"/>
    <mergeCell ref="Q142:Q143"/>
    <mergeCell ref="P144:P145"/>
    <mergeCell ref="Q144:Q145"/>
    <mergeCell ref="P146:P148"/>
    <mergeCell ref="Q146:Q148"/>
    <mergeCell ref="P149:P150"/>
    <mergeCell ref="Q149:Q150"/>
    <mergeCell ref="P151:P152"/>
    <mergeCell ref="Q151:Q152"/>
    <mergeCell ref="P153:P155"/>
    <mergeCell ref="Q153:Q155"/>
    <mergeCell ref="Q132:S132"/>
    <mergeCell ref="Q133:S133"/>
    <mergeCell ref="Q134:S134"/>
    <mergeCell ref="Q135:S135"/>
    <mergeCell ref="Q122:R122"/>
    <mergeCell ref="Q123:R123"/>
    <mergeCell ref="P124:Q124"/>
    <mergeCell ref="R124:S124"/>
    <mergeCell ref="P126:S126"/>
    <mergeCell ref="P117:Q117"/>
    <mergeCell ref="R117:S117"/>
    <mergeCell ref="P119:S119"/>
    <mergeCell ref="Q120:R120"/>
    <mergeCell ref="Q121:R121"/>
    <mergeCell ref="R114:S114"/>
    <mergeCell ref="P115:Q115"/>
    <mergeCell ref="R115:S115"/>
    <mergeCell ref="P116:Q116"/>
    <mergeCell ref="R116:S116"/>
    <mergeCell ref="P108:P109"/>
    <mergeCell ref="Q108:Q109"/>
    <mergeCell ref="P110:P112"/>
    <mergeCell ref="Q110:Q112"/>
    <mergeCell ref="P114:Q114"/>
    <mergeCell ref="P101:P102"/>
    <mergeCell ref="Q101:Q102"/>
    <mergeCell ref="P103:P105"/>
    <mergeCell ref="Q103:Q105"/>
    <mergeCell ref="P106:P107"/>
    <mergeCell ref="Q106:Q107"/>
    <mergeCell ref="P95:S95"/>
    <mergeCell ref="P96:Q96"/>
    <mergeCell ref="P97:P100"/>
    <mergeCell ref="Q97:Q98"/>
    <mergeCell ref="Q99:Q100"/>
    <mergeCell ref="Q89:S89"/>
    <mergeCell ref="Q90:S90"/>
    <mergeCell ref="Q91:S91"/>
    <mergeCell ref="Q92:S92"/>
    <mergeCell ref="Q93:S93"/>
    <mergeCell ref="Q80:R80"/>
    <mergeCell ref="Q78:R78"/>
    <mergeCell ref="Q79:R79"/>
    <mergeCell ref="R72:S72"/>
    <mergeCell ref="P73:Q73"/>
    <mergeCell ref="R73:S73"/>
    <mergeCell ref="P74:Q74"/>
    <mergeCell ref="R74:S74"/>
    <mergeCell ref="P72:Q72"/>
    <mergeCell ref="P65:P66"/>
    <mergeCell ref="Q65:Q66"/>
    <mergeCell ref="P71:Q71"/>
    <mergeCell ref="R71:S71"/>
    <mergeCell ref="Q47:S47"/>
    <mergeCell ref="Q48:S48"/>
    <mergeCell ref="Q49:S49"/>
    <mergeCell ref="Q50:S50"/>
    <mergeCell ref="P53:Q53"/>
    <mergeCell ref="P54:P57"/>
    <mergeCell ref="Q54:Q55"/>
    <mergeCell ref="Q56:Q57"/>
    <mergeCell ref="P58:P59"/>
    <mergeCell ref="Q58:Q59"/>
    <mergeCell ref="P60:P62"/>
    <mergeCell ref="Q60:Q62"/>
    <mergeCell ref="P63:P64"/>
    <mergeCell ref="Q63:Q64"/>
    <mergeCell ref="R29:S29"/>
    <mergeCell ref="P30:Q30"/>
    <mergeCell ref="R30:S30"/>
    <mergeCell ref="P31:Q31"/>
    <mergeCell ref="R31:S31"/>
    <mergeCell ref="P29:Q29"/>
    <mergeCell ref="P17:P19"/>
    <mergeCell ref="Q17:Q19"/>
    <mergeCell ref="P20:P21"/>
    <mergeCell ref="Q20:Q21"/>
    <mergeCell ref="P22:P23"/>
    <mergeCell ref="Q22:Q23"/>
    <mergeCell ref="P24:P26"/>
    <mergeCell ref="Q24:Q26"/>
    <mergeCell ref="P28:Q28"/>
    <mergeCell ref="R28:S28"/>
    <mergeCell ref="P33:S33"/>
    <mergeCell ref="I588:J588"/>
    <mergeCell ref="K588:L588"/>
    <mergeCell ref="I587:J587"/>
    <mergeCell ref="K587:L587"/>
    <mergeCell ref="I579:I580"/>
    <mergeCell ref="J579:J580"/>
    <mergeCell ref="J572:J573"/>
    <mergeCell ref="J570:J571"/>
    <mergeCell ref="J562:L562"/>
    <mergeCell ref="J563:L563"/>
    <mergeCell ref="J564:L564"/>
    <mergeCell ref="J551:K551"/>
    <mergeCell ref="J552:K552"/>
    <mergeCell ref="I556:L556"/>
    <mergeCell ref="J565:L565"/>
    <mergeCell ref="J566:L566"/>
    <mergeCell ref="I568:L568"/>
    <mergeCell ref="I569:J569"/>
    <mergeCell ref="I570:I573"/>
    <mergeCell ref="I574:I575"/>
    <mergeCell ref="J574:J575"/>
    <mergeCell ref="I576:I578"/>
    <mergeCell ref="J576:J578"/>
    <mergeCell ref="K544:L544"/>
    <mergeCell ref="I545:J545"/>
    <mergeCell ref="K545:L545"/>
    <mergeCell ref="I527:I530"/>
    <mergeCell ref="J527:J528"/>
    <mergeCell ref="J529:J530"/>
    <mergeCell ref="I531:I532"/>
    <mergeCell ref="J531:J532"/>
    <mergeCell ref="I533:I535"/>
    <mergeCell ref="J533:J535"/>
    <mergeCell ref="I536:I537"/>
    <mergeCell ref="J536:J537"/>
    <mergeCell ref="I538:I539"/>
    <mergeCell ref="J538:J539"/>
    <mergeCell ref="I540:I542"/>
    <mergeCell ref="J540:J542"/>
    <mergeCell ref="J519:L519"/>
    <mergeCell ref="J520:L520"/>
    <mergeCell ref="J521:L521"/>
    <mergeCell ref="J522:L522"/>
    <mergeCell ref="J508:K508"/>
    <mergeCell ref="J509:K509"/>
    <mergeCell ref="J507:K507"/>
    <mergeCell ref="J510:K510"/>
    <mergeCell ref="I511:J511"/>
    <mergeCell ref="K511:L511"/>
    <mergeCell ref="I513:L513"/>
    <mergeCell ref="J523:L523"/>
    <mergeCell ref="I525:L525"/>
    <mergeCell ref="I526:J526"/>
    <mergeCell ref="I501:J501"/>
    <mergeCell ref="K501:L501"/>
    <mergeCell ref="I502:J502"/>
    <mergeCell ref="K502:L502"/>
    <mergeCell ref="I504:J504"/>
    <mergeCell ref="K504:L504"/>
    <mergeCell ref="I506:L506"/>
    <mergeCell ref="I503:J503"/>
    <mergeCell ref="K503:L503"/>
    <mergeCell ref="I417:J417"/>
    <mergeCell ref="K417:L417"/>
    <mergeCell ref="J421:K421"/>
    <mergeCell ref="I439:L439"/>
    <mergeCell ref="I420:L420"/>
    <mergeCell ref="H431:M431"/>
    <mergeCell ref="J476:L476"/>
    <mergeCell ref="J477:L477"/>
    <mergeCell ref="J478:L478"/>
    <mergeCell ref="J465:K465"/>
    <mergeCell ref="J466:K466"/>
    <mergeCell ref="I460:J460"/>
    <mergeCell ref="K460:L460"/>
    <mergeCell ref="J464:K464"/>
    <mergeCell ref="I458:J458"/>
    <mergeCell ref="K458:L458"/>
    <mergeCell ref="I459:J459"/>
    <mergeCell ref="K459:L459"/>
    <mergeCell ref="I461:J461"/>
    <mergeCell ref="K461:L461"/>
    <mergeCell ref="I463:L463"/>
    <mergeCell ref="J467:K467"/>
    <mergeCell ref="I468:J468"/>
    <mergeCell ref="K468:L468"/>
    <mergeCell ref="I470:L470"/>
    <mergeCell ref="I452:I453"/>
    <mergeCell ref="J452:J453"/>
    <mergeCell ref="I415:J415"/>
    <mergeCell ref="K415:L415"/>
    <mergeCell ref="I416:J416"/>
    <mergeCell ref="K416:L416"/>
    <mergeCell ref="I407:I408"/>
    <mergeCell ref="J407:J408"/>
    <mergeCell ref="J390:L390"/>
    <mergeCell ref="J391:L391"/>
    <mergeCell ref="J392:L392"/>
    <mergeCell ref="J393:L393"/>
    <mergeCell ref="J379:K379"/>
    <mergeCell ref="J380:K380"/>
    <mergeCell ref="J398:J399"/>
    <mergeCell ref="J400:J401"/>
    <mergeCell ref="I384:L384"/>
    <mergeCell ref="J394:L394"/>
    <mergeCell ref="I396:L396"/>
    <mergeCell ref="I397:J397"/>
    <mergeCell ref="I398:I401"/>
    <mergeCell ref="I402:I403"/>
    <mergeCell ref="J402:J403"/>
    <mergeCell ref="I411:I413"/>
    <mergeCell ref="J411:J413"/>
    <mergeCell ref="I373:J373"/>
    <mergeCell ref="K373:L373"/>
    <mergeCell ref="I355:I358"/>
    <mergeCell ref="J355:J356"/>
    <mergeCell ref="J357:J358"/>
    <mergeCell ref="I359:I360"/>
    <mergeCell ref="J359:J360"/>
    <mergeCell ref="I361:I363"/>
    <mergeCell ref="J361:J363"/>
    <mergeCell ref="I364:I365"/>
    <mergeCell ref="J364:J365"/>
    <mergeCell ref="I366:I367"/>
    <mergeCell ref="J366:J367"/>
    <mergeCell ref="I368:I370"/>
    <mergeCell ref="J368:J370"/>
    <mergeCell ref="I377:L377"/>
    <mergeCell ref="J347:L347"/>
    <mergeCell ref="J348:L348"/>
    <mergeCell ref="J349:L349"/>
    <mergeCell ref="J350:L350"/>
    <mergeCell ref="J336:K336"/>
    <mergeCell ref="J337:K337"/>
    <mergeCell ref="J335:K335"/>
    <mergeCell ref="J338:K338"/>
    <mergeCell ref="I339:J339"/>
    <mergeCell ref="K339:L339"/>
    <mergeCell ref="I341:L341"/>
    <mergeCell ref="J351:L351"/>
    <mergeCell ref="I353:L353"/>
    <mergeCell ref="I354:J354"/>
    <mergeCell ref="I329:J329"/>
    <mergeCell ref="K329:L329"/>
    <mergeCell ref="I330:J330"/>
    <mergeCell ref="K330:L330"/>
    <mergeCell ref="I332:J332"/>
    <mergeCell ref="K332:L332"/>
    <mergeCell ref="I334:L334"/>
    <mergeCell ref="J304:L304"/>
    <mergeCell ref="J305:L305"/>
    <mergeCell ref="J306:L306"/>
    <mergeCell ref="J293:K293"/>
    <mergeCell ref="J294:K294"/>
    <mergeCell ref="I288:J288"/>
    <mergeCell ref="K288:L288"/>
    <mergeCell ref="J292:K292"/>
    <mergeCell ref="I286:J286"/>
    <mergeCell ref="K286:L286"/>
    <mergeCell ref="I287:J287"/>
    <mergeCell ref="K287:L287"/>
    <mergeCell ref="I289:J289"/>
    <mergeCell ref="K289:L289"/>
    <mergeCell ref="I291:L291"/>
    <mergeCell ref="J295:K295"/>
    <mergeCell ref="I296:J296"/>
    <mergeCell ref="K296:L296"/>
    <mergeCell ref="I298:L298"/>
    <mergeCell ref="I268:J268"/>
    <mergeCell ref="I269:I272"/>
    <mergeCell ref="J269:J270"/>
    <mergeCell ref="J271:J272"/>
    <mergeCell ref="I273:I274"/>
    <mergeCell ref="J273:J274"/>
    <mergeCell ref="I275:I277"/>
    <mergeCell ref="J275:J277"/>
    <mergeCell ref="I278:I279"/>
    <mergeCell ref="J278:J279"/>
    <mergeCell ref="J250:K250"/>
    <mergeCell ref="J251:K251"/>
    <mergeCell ref="I245:J245"/>
    <mergeCell ref="K245:L245"/>
    <mergeCell ref="J249:K249"/>
    <mergeCell ref="I243:J243"/>
    <mergeCell ref="K243:L243"/>
    <mergeCell ref="I244:J244"/>
    <mergeCell ref="K244:L244"/>
    <mergeCell ref="I246:J246"/>
    <mergeCell ref="K246:L246"/>
    <mergeCell ref="I248:L248"/>
    <mergeCell ref="J252:K252"/>
    <mergeCell ref="J265:L265"/>
    <mergeCell ref="I267:L267"/>
    <mergeCell ref="J261:L261"/>
    <mergeCell ref="J262:L262"/>
    <mergeCell ref="J263:L263"/>
    <mergeCell ref="J264:L264"/>
    <mergeCell ref="I235:I236"/>
    <mergeCell ref="J235:J236"/>
    <mergeCell ref="J218:L218"/>
    <mergeCell ref="J219:L219"/>
    <mergeCell ref="J220:L220"/>
    <mergeCell ref="J221:L221"/>
    <mergeCell ref="J207:K207"/>
    <mergeCell ref="J208:K208"/>
    <mergeCell ref="J226:J227"/>
    <mergeCell ref="J228:J229"/>
    <mergeCell ref="I212:L212"/>
    <mergeCell ref="J222:L222"/>
    <mergeCell ref="I202:J202"/>
    <mergeCell ref="K202:L202"/>
    <mergeCell ref="J206:K206"/>
    <mergeCell ref="I200:J200"/>
    <mergeCell ref="K200:L200"/>
    <mergeCell ref="I201:J201"/>
    <mergeCell ref="K201:L201"/>
    <mergeCell ref="I205:L205"/>
    <mergeCell ref="I224:L224"/>
    <mergeCell ref="I225:J225"/>
    <mergeCell ref="I226:I229"/>
    <mergeCell ref="I230:I231"/>
    <mergeCell ref="J230:J231"/>
    <mergeCell ref="I232:I234"/>
    <mergeCell ref="J232:J234"/>
    <mergeCell ref="I183:I186"/>
    <mergeCell ref="J183:J184"/>
    <mergeCell ref="J185:J186"/>
    <mergeCell ref="I187:I188"/>
    <mergeCell ref="J187:J188"/>
    <mergeCell ref="I189:I191"/>
    <mergeCell ref="J189:J191"/>
    <mergeCell ref="I192:I193"/>
    <mergeCell ref="J192:J193"/>
    <mergeCell ref="I194:I195"/>
    <mergeCell ref="J194:J195"/>
    <mergeCell ref="J175:L175"/>
    <mergeCell ref="J176:L176"/>
    <mergeCell ref="J177:L177"/>
    <mergeCell ref="J178:L178"/>
    <mergeCell ref="J164:K164"/>
    <mergeCell ref="J165:K165"/>
    <mergeCell ref="J163:K163"/>
    <mergeCell ref="I162:L162"/>
    <mergeCell ref="J166:K166"/>
    <mergeCell ref="I167:J167"/>
    <mergeCell ref="K167:L167"/>
    <mergeCell ref="I169:L169"/>
    <mergeCell ref="J179:L179"/>
    <mergeCell ref="I181:L181"/>
    <mergeCell ref="I182:J182"/>
    <mergeCell ref="I157:J157"/>
    <mergeCell ref="K157:L157"/>
    <mergeCell ref="I158:J158"/>
    <mergeCell ref="K158:L158"/>
    <mergeCell ref="J142:J143"/>
    <mergeCell ref="I144:I145"/>
    <mergeCell ref="J144:J145"/>
    <mergeCell ref="I146:I148"/>
    <mergeCell ref="J146:J148"/>
    <mergeCell ref="I149:I150"/>
    <mergeCell ref="J149:J150"/>
    <mergeCell ref="I151:I152"/>
    <mergeCell ref="J151:J152"/>
    <mergeCell ref="I153:I155"/>
    <mergeCell ref="J153:J155"/>
    <mergeCell ref="J132:L132"/>
    <mergeCell ref="J133:L133"/>
    <mergeCell ref="J134:L134"/>
    <mergeCell ref="J135:L135"/>
    <mergeCell ref="J122:K122"/>
    <mergeCell ref="J123:K123"/>
    <mergeCell ref="I124:J124"/>
    <mergeCell ref="K124:L124"/>
    <mergeCell ref="I126:L126"/>
    <mergeCell ref="I117:J117"/>
    <mergeCell ref="K117:L117"/>
    <mergeCell ref="I119:L119"/>
    <mergeCell ref="J120:K120"/>
    <mergeCell ref="J121:K121"/>
    <mergeCell ref="K114:L114"/>
    <mergeCell ref="I115:J115"/>
    <mergeCell ref="K115:L115"/>
    <mergeCell ref="I116:J116"/>
    <mergeCell ref="K116:L116"/>
    <mergeCell ref="I108:I109"/>
    <mergeCell ref="J108:J109"/>
    <mergeCell ref="I110:I112"/>
    <mergeCell ref="J110:J112"/>
    <mergeCell ref="I114:J114"/>
    <mergeCell ref="I101:I102"/>
    <mergeCell ref="J101:J102"/>
    <mergeCell ref="I103:I105"/>
    <mergeCell ref="J103:J105"/>
    <mergeCell ref="I106:I107"/>
    <mergeCell ref="J106:J107"/>
    <mergeCell ref="I95:L95"/>
    <mergeCell ref="I96:J96"/>
    <mergeCell ref="I97:I100"/>
    <mergeCell ref="J97:J98"/>
    <mergeCell ref="J99:J100"/>
    <mergeCell ref="J89:L89"/>
    <mergeCell ref="J90:L90"/>
    <mergeCell ref="J91:L91"/>
    <mergeCell ref="J92:L92"/>
    <mergeCell ref="J93:L93"/>
    <mergeCell ref="J80:K80"/>
    <mergeCell ref="J78:K78"/>
    <mergeCell ref="J79:K79"/>
    <mergeCell ref="K72:L72"/>
    <mergeCell ref="I73:J73"/>
    <mergeCell ref="K73:L73"/>
    <mergeCell ref="I74:J74"/>
    <mergeCell ref="K74:L74"/>
    <mergeCell ref="I72:J72"/>
    <mergeCell ref="I65:I66"/>
    <mergeCell ref="J65:J66"/>
    <mergeCell ref="I71:J71"/>
    <mergeCell ref="K71:L71"/>
    <mergeCell ref="J47:L47"/>
    <mergeCell ref="J48:L48"/>
    <mergeCell ref="J49:L49"/>
    <mergeCell ref="J50:L50"/>
    <mergeCell ref="I53:J53"/>
    <mergeCell ref="I54:I57"/>
    <mergeCell ref="J54:J55"/>
    <mergeCell ref="J56:J57"/>
    <mergeCell ref="I58:I59"/>
    <mergeCell ref="J58:J59"/>
    <mergeCell ref="I60:I62"/>
    <mergeCell ref="J60:J62"/>
    <mergeCell ref="I63:I64"/>
    <mergeCell ref="J63:J64"/>
    <mergeCell ref="K29:L29"/>
    <mergeCell ref="I30:J30"/>
    <mergeCell ref="K30:L30"/>
    <mergeCell ref="I31:J31"/>
    <mergeCell ref="K31:L31"/>
    <mergeCell ref="I29:J29"/>
    <mergeCell ref="I17:I19"/>
    <mergeCell ref="J17:J19"/>
    <mergeCell ref="I20:I21"/>
    <mergeCell ref="J20:J21"/>
    <mergeCell ref="I22:I23"/>
    <mergeCell ref="J22:J23"/>
    <mergeCell ref="I24:I26"/>
    <mergeCell ref="J24:J26"/>
    <mergeCell ref="I28:J28"/>
    <mergeCell ref="K28:L28"/>
    <mergeCell ref="I33:L33"/>
    <mergeCell ref="J6:L6"/>
    <mergeCell ref="J7:L7"/>
    <mergeCell ref="C593:D593"/>
    <mergeCell ref="C594:D594"/>
    <mergeCell ref="B588:C588"/>
    <mergeCell ref="D588:E588"/>
    <mergeCell ref="B587:C587"/>
    <mergeCell ref="D587:E587"/>
    <mergeCell ref="B579:B580"/>
    <mergeCell ref="C579:C580"/>
    <mergeCell ref="C572:C573"/>
    <mergeCell ref="C570:C571"/>
    <mergeCell ref="C562:E562"/>
    <mergeCell ref="C563:E563"/>
    <mergeCell ref="C564:E564"/>
    <mergeCell ref="C551:D551"/>
    <mergeCell ref="C552:D552"/>
    <mergeCell ref="B556:E556"/>
    <mergeCell ref="C565:E565"/>
    <mergeCell ref="C566:E566"/>
    <mergeCell ref="B568:E568"/>
    <mergeCell ref="B569:C569"/>
    <mergeCell ref="B570:B573"/>
    <mergeCell ref="B574:B575"/>
    <mergeCell ref="C574:C575"/>
    <mergeCell ref="B576:B578"/>
    <mergeCell ref="C576:C578"/>
    <mergeCell ref="B546:C546"/>
    <mergeCell ref="D546:E546"/>
    <mergeCell ref="C550:D550"/>
    <mergeCell ref="B544:C544"/>
    <mergeCell ref="D544:E544"/>
    <mergeCell ref="B545:C545"/>
    <mergeCell ref="D545:E545"/>
    <mergeCell ref="B527:B530"/>
    <mergeCell ref="C527:C528"/>
    <mergeCell ref="C529:C530"/>
    <mergeCell ref="B531:B532"/>
    <mergeCell ref="C531:C532"/>
    <mergeCell ref="B533:B535"/>
    <mergeCell ref="C533:C535"/>
    <mergeCell ref="B536:B537"/>
    <mergeCell ref="C536:C537"/>
    <mergeCell ref="B538:B539"/>
    <mergeCell ref="C538:C539"/>
    <mergeCell ref="C519:E519"/>
    <mergeCell ref="C520:E520"/>
    <mergeCell ref="C521:E521"/>
    <mergeCell ref="C522:E522"/>
    <mergeCell ref="B540:B542"/>
    <mergeCell ref="C540:C542"/>
    <mergeCell ref="C508:D508"/>
    <mergeCell ref="C509:D509"/>
    <mergeCell ref="C507:D507"/>
    <mergeCell ref="C510:D510"/>
    <mergeCell ref="B511:C511"/>
    <mergeCell ref="D511:E511"/>
    <mergeCell ref="B513:E513"/>
    <mergeCell ref="C523:E523"/>
    <mergeCell ref="B525:E525"/>
    <mergeCell ref="B526:C526"/>
    <mergeCell ref="B501:C501"/>
    <mergeCell ref="D501:E501"/>
    <mergeCell ref="B502:C502"/>
    <mergeCell ref="D502:E502"/>
    <mergeCell ref="C484:C485"/>
    <mergeCell ref="C486:C487"/>
    <mergeCell ref="B493:B494"/>
    <mergeCell ref="C493:C494"/>
    <mergeCell ref="B497:B499"/>
    <mergeCell ref="C497:C499"/>
    <mergeCell ref="B484:B487"/>
    <mergeCell ref="B490:B492"/>
    <mergeCell ref="C490:C492"/>
    <mergeCell ref="B504:C504"/>
    <mergeCell ref="D504:E504"/>
    <mergeCell ref="B506:E506"/>
    <mergeCell ref="B503:C503"/>
    <mergeCell ref="D503:E503"/>
    <mergeCell ref="A517:F517"/>
    <mergeCell ref="C476:E476"/>
    <mergeCell ref="C477:E477"/>
    <mergeCell ref="C478:E478"/>
    <mergeCell ref="C465:D465"/>
    <mergeCell ref="C466:D466"/>
    <mergeCell ref="B460:C460"/>
    <mergeCell ref="D460:E460"/>
    <mergeCell ref="C464:D464"/>
    <mergeCell ref="B458:C458"/>
    <mergeCell ref="D458:E458"/>
    <mergeCell ref="B459:C459"/>
    <mergeCell ref="D459:E459"/>
    <mergeCell ref="B461:C461"/>
    <mergeCell ref="D461:E461"/>
    <mergeCell ref="B463:E463"/>
    <mergeCell ref="C467:D467"/>
    <mergeCell ref="B468:C468"/>
    <mergeCell ref="D468:E468"/>
    <mergeCell ref="B470:E470"/>
    <mergeCell ref="A474:F474"/>
    <mergeCell ref="C433:E433"/>
    <mergeCell ref="C434:E434"/>
    <mergeCell ref="C435:E435"/>
    <mergeCell ref="C436:E436"/>
    <mergeCell ref="B440:C440"/>
    <mergeCell ref="B441:B444"/>
    <mergeCell ref="C441:C442"/>
    <mergeCell ref="C443:C444"/>
    <mergeCell ref="B445:B446"/>
    <mergeCell ref="C445:C446"/>
    <mergeCell ref="B447:B449"/>
    <mergeCell ref="C447:C449"/>
    <mergeCell ref="B450:B451"/>
    <mergeCell ref="C450:C451"/>
    <mergeCell ref="B452:B453"/>
    <mergeCell ref="C422:D422"/>
    <mergeCell ref="C423:D423"/>
    <mergeCell ref="B439:E439"/>
    <mergeCell ref="C452:C453"/>
    <mergeCell ref="A431:F431"/>
    <mergeCell ref="B417:C417"/>
    <mergeCell ref="D417:E417"/>
    <mergeCell ref="C421:D421"/>
    <mergeCell ref="B415:C415"/>
    <mergeCell ref="D415:E415"/>
    <mergeCell ref="B416:C416"/>
    <mergeCell ref="D416:E416"/>
    <mergeCell ref="B407:B408"/>
    <mergeCell ref="C407:C408"/>
    <mergeCell ref="B411:B413"/>
    <mergeCell ref="C390:E390"/>
    <mergeCell ref="C391:E391"/>
    <mergeCell ref="C392:E392"/>
    <mergeCell ref="C393:E393"/>
    <mergeCell ref="C379:D379"/>
    <mergeCell ref="C380:D380"/>
    <mergeCell ref="C398:C399"/>
    <mergeCell ref="C400:C401"/>
    <mergeCell ref="B384:E384"/>
    <mergeCell ref="C394:E394"/>
    <mergeCell ref="B396:E396"/>
    <mergeCell ref="B397:C397"/>
    <mergeCell ref="B398:B401"/>
    <mergeCell ref="B402:B403"/>
    <mergeCell ref="C402:C403"/>
    <mergeCell ref="C411:C413"/>
    <mergeCell ref="B420:E420"/>
    <mergeCell ref="B374:C374"/>
    <mergeCell ref="D374:E374"/>
    <mergeCell ref="C378:D378"/>
    <mergeCell ref="B372:C372"/>
    <mergeCell ref="D372:E372"/>
    <mergeCell ref="B373:C373"/>
    <mergeCell ref="D373:E373"/>
    <mergeCell ref="B355:B358"/>
    <mergeCell ref="C355:C356"/>
    <mergeCell ref="C357:C358"/>
    <mergeCell ref="B359:B360"/>
    <mergeCell ref="C359:C360"/>
    <mergeCell ref="B361:B363"/>
    <mergeCell ref="C361:C363"/>
    <mergeCell ref="B364:B365"/>
    <mergeCell ref="C364:C365"/>
    <mergeCell ref="B366:B367"/>
    <mergeCell ref="C366:C367"/>
    <mergeCell ref="B368:B370"/>
    <mergeCell ref="C368:C370"/>
    <mergeCell ref="B377:E377"/>
    <mergeCell ref="C347:E347"/>
    <mergeCell ref="C348:E348"/>
    <mergeCell ref="C349:E349"/>
    <mergeCell ref="C350:E350"/>
    <mergeCell ref="C336:D336"/>
    <mergeCell ref="C337:D337"/>
    <mergeCell ref="C335:D335"/>
    <mergeCell ref="C338:D338"/>
    <mergeCell ref="B339:C339"/>
    <mergeCell ref="D339:E339"/>
    <mergeCell ref="B341:E341"/>
    <mergeCell ref="C351:E351"/>
    <mergeCell ref="B353:E353"/>
    <mergeCell ref="B354:C354"/>
    <mergeCell ref="B329:C329"/>
    <mergeCell ref="D329:E329"/>
    <mergeCell ref="B330:C330"/>
    <mergeCell ref="D330:E330"/>
    <mergeCell ref="B332:C332"/>
    <mergeCell ref="D332:E332"/>
    <mergeCell ref="B334:E334"/>
    <mergeCell ref="C304:E304"/>
    <mergeCell ref="C305:E305"/>
    <mergeCell ref="C306:E306"/>
    <mergeCell ref="C293:D293"/>
    <mergeCell ref="C294:D294"/>
    <mergeCell ref="B288:C288"/>
    <mergeCell ref="D288:E288"/>
    <mergeCell ref="C292:D292"/>
    <mergeCell ref="B286:C286"/>
    <mergeCell ref="D286:E286"/>
    <mergeCell ref="B287:C287"/>
    <mergeCell ref="D287:E287"/>
    <mergeCell ref="B289:C289"/>
    <mergeCell ref="D289:E289"/>
    <mergeCell ref="B291:E291"/>
    <mergeCell ref="C295:D295"/>
    <mergeCell ref="B296:C296"/>
    <mergeCell ref="D296:E296"/>
    <mergeCell ref="B298:E298"/>
    <mergeCell ref="B268:C268"/>
    <mergeCell ref="B269:B272"/>
    <mergeCell ref="C269:C270"/>
    <mergeCell ref="C271:C272"/>
    <mergeCell ref="B273:B274"/>
    <mergeCell ref="C273:C274"/>
    <mergeCell ref="B275:B277"/>
    <mergeCell ref="C275:C277"/>
    <mergeCell ref="B278:B279"/>
    <mergeCell ref="C278:C279"/>
    <mergeCell ref="B280:B281"/>
    <mergeCell ref="C250:D250"/>
    <mergeCell ref="C251:D251"/>
    <mergeCell ref="B245:C245"/>
    <mergeCell ref="D245:E245"/>
    <mergeCell ref="C249:D249"/>
    <mergeCell ref="B243:C243"/>
    <mergeCell ref="D243:E243"/>
    <mergeCell ref="B244:C244"/>
    <mergeCell ref="D244:E244"/>
    <mergeCell ref="B246:C246"/>
    <mergeCell ref="D246:E246"/>
    <mergeCell ref="B248:E248"/>
    <mergeCell ref="C252:D252"/>
    <mergeCell ref="C265:E265"/>
    <mergeCell ref="B267:E267"/>
    <mergeCell ref="C261:E261"/>
    <mergeCell ref="C262:E262"/>
    <mergeCell ref="C263:E263"/>
    <mergeCell ref="C264:E264"/>
    <mergeCell ref="C280:C281"/>
    <mergeCell ref="B235:B236"/>
    <mergeCell ref="C235:C236"/>
    <mergeCell ref="B237:B238"/>
    <mergeCell ref="C218:E218"/>
    <mergeCell ref="C219:E219"/>
    <mergeCell ref="C220:E220"/>
    <mergeCell ref="C221:E221"/>
    <mergeCell ref="C207:D207"/>
    <mergeCell ref="C208:D208"/>
    <mergeCell ref="C226:C227"/>
    <mergeCell ref="C228:C229"/>
    <mergeCell ref="B212:E212"/>
    <mergeCell ref="C222:E222"/>
    <mergeCell ref="B202:C202"/>
    <mergeCell ref="D202:E202"/>
    <mergeCell ref="C206:D206"/>
    <mergeCell ref="B200:C200"/>
    <mergeCell ref="D200:E200"/>
    <mergeCell ref="B201:C201"/>
    <mergeCell ref="D201:E201"/>
    <mergeCell ref="B205:E205"/>
    <mergeCell ref="B224:E224"/>
    <mergeCell ref="B225:C225"/>
    <mergeCell ref="B226:B229"/>
    <mergeCell ref="B230:B231"/>
    <mergeCell ref="C230:C231"/>
    <mergeCell ref="B232:B234"/>
    <mergeCell ref="C232:C234"/>
    <mergeCell ref="C237:C238"/>
    <mergeCell ref="B183:B186"/>
    <mergeCell ref="C183:C184"/>
    <mergeCell ref="C185:C186"/>
    <mergeCell ref="B187:B188"/>
    <mergeCell ref="C187:C188"/>
    <mergeCell ref="B189:B191"/>
    <mergeCell ref="C189:C191"/>
    <mergeCell ref="B192:B193"/>
    <mergeCell ref="C192:C193"/>
    <mergeCell ref="B194:B195"/>
    <mergeCell ref="C194:C195"/>
    <mergeCell ref="C175:E175"/>
    <mergeCell ref="C176:E176"/>
    <mergeCell ref="C177:E177"/>
    <mergeCell ref="C178:E178"/>
    <mergeCell ref="C164:D164"/>
    <mergeCell ref="C165:D165"/>
    <mergeCell ref="C166:D166"/>
    <mergeCell ref="B167:C167"/>
    <mergeCell ref="D167:E167"/>
    <mergeCell ref="B169:E169"/>
    <mergeCell ref="C179:E179"/>
    <mergeCell ref="B181:E181"/>
    <mergeCell ref="B182:C182"/>
    <mergeCell ref="C135:E135"/>
    <mergeCell ref="C142:C143"/>
    <mergeCell ref="B144:B145"/>
    <mergeCell ref="C144:C145"/>
    <mergeCell ref="B146:B148"/>
    <mergeCell ref="C146:C148"/>
    <mergeCell ref="B149:B150"/>
    <mergeCell ref="C149:C150"/>
    <mergeCell ref="B151:B152"/>
    <mergeCell ref="C151:C152"/>
    <mergeCell ref="B153:B155"/>
    <mergeCell ref="B126:E126"/>
    <mergeCell ref="C132:E132"/>
    <mergeCell ref="C133:E133"/>
    <mergeCell ref="C134:E134"/>
    <mergeCell ref="C120:D120"/>
    <mergeCell ref="C121:D121"/>
    <mergeCell ref="C122:D122"/>
    <mergeCell ref="C123:D123"/>
    <mergeCell ref="B124:C124"/>
    <mergeCell ref="D124:E124"/>
    <mergeCell ref="B116:C116"/>
    <mergeCell ref="D116:E116"/>
    <mergeCell ref="B117:C117"/>
    <mergeCell ref="D117:E117"/>
    <mergeCell ref="B119:E119"/>
    <mergeCell ref="B110:B112"/>
    <mergeCell ref="C110:C112"/>
    <mergeCell ref="B114:C114"/>
    <mergeCell ref="D114:E114"/>
    <mergeCell ref="B115:C115"/>
    <mergeCell ref="D115:E115"/>
    <mergeCell ref="B103:B105"/>
    <mergeCell ref="C103:C105"/>
    <mergeCell ref="B106:B107"/>
    <mergeCell ref="C106:C107"/>
    <mergeCell ref="B108:B109"/>
    <mergeCell ref="C108:C109"/>
    <mergeCell ref="B97:B100"/>
    <mergeCell ref="C97:C98"/>
    <mergeCell ref="C99:C100"/>
    <mergeCell ref="B101:B102"/>
    <mergeCell ref="C101:C102"/>
    <mergeCell ref="C91:E91"/>
    <mergeCell ref="C92:E92"/>
    <mergeCell ref="C93:E93"/>
    <mergeCell ref="B95:E95"/>
    <mergeCell ref="B96:C96"/>
    <mergeCell ref="C89:E89"/>
    <mergeCell ref="C90:E90"/>
    <mergeCell ref="C78:D78"/>
    <mergeCell ref="C79:D79"/>
    <mergeCell ref="B53:C53"/>
    <mergeCell ref="B54:B57"/>
    <mergeCell ref="C54:C55"/>
    <mergeCell ref="C56:C57"/>
    <mergeCell ref="B58:B59"/>
    <mergeCell ref="C58:C59"/>
    <mergeCell ref="B60:B62"/>
    <mergeCell ref="C60:C62"/>
    <mergeCell ref="B65:B66"/>
    <mergeCell ref="C65:C66"/>
    <mergeCell ref="B71:C71"/>
    <mergeCell ref="D71:E71"/>
    <mergeCell ref="C80:D80"/>
    <mergeCell ref="B73:C73"/>
    <mergeCell ref="D73:E73"/>
    <mergeCell ref="B74:C74"/>
    <mergeCell ref="D74:E74"/>
    <mergeCell ref="B72:C72"/>
    <mergeCell ref="D72:E72"/>
    <mergeCell ref="C46:E46"/>
    <mergeCell ref="B63:B64"/>
    <mergeCell ref="C63:C64"/>
    <mergeCell ref="B40:E40"/>
    <mergeCell ref="AR416:AS416"/>
    <mergeCell ref="AT416:AU416"/>
    <mergeCell ref="AR417:AS417"/>
    <mergeCell ref="AT417:AU417"/>
    <mergeCell ref="C48:E48"/>
    <mergeCell ref="C49:E49"/>
    <mergeCell ref="C50:E50"/>
    <mergeCell ref="C4:E4"/>
    <mergeCell ref="C5:E5"/>
    <mergeCell ref="C6:E6"/>
    <mergeCell ref="C47:E47"/>
    <mergeCell ref="C7:E7"/>
    <mergeCell ref="B29:C29"/>
    <mergeCell ref="B30:C30"/>
    <mergeCell ref="B31:C31"/>
    <mergeCell ref="D29:E29"/>
    <mergeCell ref="D30:E30"/>
    <mergeCell ref="D31:E31"/>
    <mergeCell ref="C35:D35"/>
    <mergeCell ref="C36:D36"/>
    <mergeCell ref="C37:D37"/>
    <mergeCell ref="B17:B19"/>
    <mergeCell ref="C17:C19"/>
    <mergeCell ref="B20:B21"/>
    <mergeCell ref="C20:C21"/>
    <mergeCell ref="B22:B23"/>
    <mergeCell ref="C22:C23"/>
    <mergeCell ref="B24:B26"/>
    <mergeCell ref="C24:C26"/>
    <mergeCell ref="B28:C28"/>
    <mergeCell ref="D28:E28"/>
    <mergeCell ref="B33:E33"/>
    <mergeCell ref="AR418:AS418"/>
    <mergeCell ref="AT418:AU418"/>
    <mergeCell ref="AR420:AU420"/>
    <mergeCell ref="AS421:AT421"/>
    <mergeCell ref="AS422:AT422"/>
    <mergeCell ref="AS423:AT423"/>
    <mergeCell ref="AS424:AT424"/>
    <mergeCell ref="AR425:AS425"/>
    <mergeCell ref="AT425:AU425"/>
    <mergeCell ref="AR427:AU427"/>
    <mergeCell ref="AS390:AU390"/>
    <mergeCell ref="AS391:AU391"/>
    <mergeCell ref="AS392:AU392"/>
    <mergeCell ref="AS393:AU393"/>
    <mergeCell ref="AS394:AU394"/>
    <mergeCell ref="AR396:AU396"/>
    <mergeCell ref="AR397:AS397"/>
    <mergeCell ref="AR398:AR401"/>
    <mergeCell ref="AS398:AS399"/>
    <mergeCell ref="AS400:AS401"/>
    <mergeCell ref="AR402:AR403"/>
    <mergeCell ref="AS402:AS403"/>
    <mergeCell ref="AR404:AR406"/>
    <mergeCell ref="AS404:AS406"/>
    <mergeCell ref="AR407:AR408"/>
    <mergeCell ref="AS407:AS408"/>
    <mergeCell ref="AR409:AR410"/>
    <mergeCell ref="AS409:AS410"/>
    <mergeCell ref="AR411:AR413"/>
    <mergeCell ref="AS411:AS413"/>
    <mergeCell ref="AR415:AS415"/>
    <mergeCell ref="AT415:AU415"/>
    <mergeCell ref="A302:F302"/>
    <mergeCell ref="A1:F1"/>
    <mergeCell ref="H1:M1"/>
    <mergeCell ref="O1:T1"/>
    <mergeCell ref="V1:AA1"/>
    <mergeCell ref="AC1:AH1"/>
    <mergeCell ref="AJ1:AO1"/>
    <mergeCell ref="A44:F44"/>
    <mergeCell ref="H44:M44"/>
    <mergeCell ref="O44:T44"/>
    <mergeCell ref="V44:AA44"/>
    <mergeCell ref="AC44:AH44"/>
    <mergeCell ref="AJ44:AO44"/>
    <mergeCell ref="A87:F87"/>
    <mergeCell ref="H87:M87"/>
    <mergeCell ref="O87:T87"/>
    <mergeCell ref="V87:AA87"/>
    <mergeCell ref="AC87:AH87"/>
    <mergeCell ref="AJ87:AO87"/>
    <mergeCell ref="A130:F130"/>
    <mergeCell ref="A173:F173"/>
    <mergeCell ref="A216:F216"/>
    <mergeCell ref="A259:F259"/>
    <mergeCell ref="A345:F345"/>
    <mergeCell ref="A388:F388"/>
    <mergeCell ref="AJ345:AO345"/>
    <mergeCell ref="H388:M388"/>
    <mergeCell ref="A560:F560"/>
    <mergeCell ref="H130:M130"/>
    <mergeCell ref="O130:T130"/>
    <mergeCell ref="V130:AA130"/>
    <mergeCell ref="AC130:AH130"/>
    <mergeCell ref="AJ130:AO130"/>
    <mergeCell ref="H173:M173"/>
    <mergeCell ref="O173:T173"/>
    <mergeCell ref="V173:AA173"/>
    <mergeCell ref="AC173:AH173"/>
    <mergeCell ref="AJ173:AO173"/>
    <mergeCell ref="H216:M216"/>
    <mergeCell ref="O216:T216"/>
    <mergeCell ref="V216:AA216"/>
    <mergeCell ref="AC216:AH216"/>
    <mergeCell ref="AJ216:AO216"/>
    <mergeCell ref="H259:M259"/>
    <mergeCell ref="O259:T259"/>
    <mergeCell ref="V259:AA259"/>
    <mergeCell ref="AC259:AH259"/>
    <mergeCell ref="AJ259:AO259"/>
    <mergeCell ref="H302:M302"/>
    <mergeCell ref="O302:T302"/>
    <mergeCell ref="V302:AA302"/>
    <mergeCell ref="AC302:AH302"/>
    <mergeCell ref="AJ302:AO302"/>
    <mergeCell ref="H345:M345"/>
    <mergeCell ref="O345:T345"/>
    <mergeCell ref="V345:AA345"/>
    <mergeCell ref="AC345:AH345"/>
    <mergeCell ref="C163:D163"/>
    <mergeCell ref="B162:E162"/>
    <mergeCell ref="V431:AA431"/>
    <mergeCell ref="AC431:AH431"/>
    <mergeCell ref="AJ431:AO431"/>
    <mergeCell ref="H474:M474"/>
    <mergeCell ref="O474:T474"/>
    <mergeCell ref="V474:AA474"/>
    <mergeCell ref="AC474:AH474"/>
    <mergeCell ref="AJ474:AO474"/>
    <mergeCell ref="H517:M517"/>
    <mergeCell ref="O517:T517"/>
    <mergeCell ref="V517:AA517"/>
    <mergeCell ref="AC517:AH517"/>
    <mergeCell ref="AJ517:AO517"/>
    <mergeCell ref="H560:M560"/>
    <mergeCell ref="O560:T560"/>
    <mergeCell ref="V560:AA560"/>
    <mergeCell ref="AC560:AH560"/>
    <mergeCell ref="AJ560:AO560"/>
    <mergeCell ref="J433:L433"/>
    <mergeCell ref="J434:L434"/>
    <mergeCell ref="J435:L435"/>
    <mergeCell ref="J436:L436"/>
    <mergeCell ref="I440:J440"/>
    <mergeCell ref="I441:I444"/>
    <mergeCell ref="J441:J442"/>
    <mergeCell ref="J443:J444"/>
    <mergeCell ref="I445:I446"/>
    <mergeCell ref="J445:J446"/>
    <mergeCell ref="I447:I449"/>
    <mergeCell ref="J447:J449"/>
    <mergeCell ref="I450:I451"/>
    <mergeCell ref="J450:J451"/>
  </mergeCells>
  <conditionalFormatting sqref="D31">
    <cfRule type="cellIs" dxfId="934" priority="3432" operator="lessThanOrEqual">
      <formula>85</formula>
    </cfRule>
    <cfRule type="cellIs" dxfId="933" priority="3433" operator="lessThanOrEqual">
      <formula>95</formula>
    </cfRule>
    <cfRule type="cellIs" dxfId="932" priority="3434" operator="lessThanOrEqual">
      <formula>100</formula>
    </cfRule>
  </conditionalFormatting>
  <conditionalFormatting sqref="D38">
    <cfRule type="containsText" dxfId="931" priority="3428" operator="containsText" text="DÉBIL">
      <formula>NOT(ISERROR(SEARCH("DÉBIL",D38)))</formula>
    </cfRule>
    <cfRule type="containsText" dxfId="930" priority="3429" operator="containsText" text="MODERADO">
      <formula>NOT(ISERROR(SEARCH("MODERADO",D38)))</formula>
    </cfRule>
    <cfRule type="containsText" dxfId="929" priority="3430" operator="containsText" text="FUERTE">
      <formula>NOT(ISERROR(SEARCH("FUERTE",D38)))</formula>
    </cfRule>
  </conditionalFormatting>
  <conditionalFormatting sqref="D42">
    <cfRule type="containsText" priority="3422" operator="containsText" text="#¡VALOR!">
      <formula>NOT(ISERROR(SEARCH("#¡VALOR!",D42)))</formula>
    </cfRule>
    <cfRule type="containsText" dxfId="928" priority="3423" operator="containsText" text="DÉBIL">
      <formula>NOT(ISERROR(SEARCH("DÉBIL",D42)))</formula>
    </cfRule>
    <cfRule type="containsText" dxfId="927" priority="3424" operator="containsText" text="MODERADO">
      <formula>NOT(ISERROR(SEARCH("MODERADO",D42)))</formula>
    </cfRule>
    <cfRule type="containsText" dxfId="926" priority="3425" operator="containsText" text="FUERTE">
      <formula>NOT(ISERROR(SEARCH("FUERTE",D42)))</formula>
    </cfRule>
    <cfRule type="containsErrors" dxfId="925" priority="3427">
      <formula>ISERROR(D42)</formula>
    </cfRule>
  </conditionalFormatting>
  <conditionalFormatting sqref="E42">
    <cfRule type="containsErrors" dxfId="924" priority="3421">
      <formula>ISERROR(E42)</formula>
    </cfRule>
  </conditionalFormatting>
  <conditionalFormatting sqref="D81">
    <cfRule type="containsText" dxfId="923" priority="3413" operator="containsText" text="DÉBIL">
      <formula>NOT(ISERROR(SEARCH("DÉBIL",D81)))</formula>
    </cfRule>
    <cfRule type="containsText" dxfId="922" priority="3414" operator="containsText" text="MODERADO">
      <formula>NOT(ISERROR(SEARCH("MODERADO",D81)))</formula>
    </cfRule>
    <cfRule type="containsText" dxfId="921" priority="3415" operator="containsText" text="FUERTE">
      <formula>NOT(ISERROR(SEARCH("FUERTE",D81)))</formula>
    </cfRule>
  </conditionalFormatting>
  <conditionalFormatting sqref="D74">
    <cfRule type="cellIs" dxfId="920" priority="3417" operator="lessThanOrEqual">
      <formula>85</formula>
    </cfRule>
    <cfRule type="cellIs" dxfId="919" priority="3418" operator="lessThanOrEqual">
      <formula>95</formula>
    </cfRule>
    <cfRule type="cellIs" dxfId="918" priority="3419" operator="lessThanOrEqual">
      <formula>100</formula>
    </cfRule>
  </conditionalFormatting>
  <conditionalFormatting sqref="D85">
    <cfRule type="containsText" priority="3407" operator="containsText" text="#¡VALOR!">
      <formula>NOT(ISERROR(SEARCH("#¡VALOR!",D85)))</formula>
    </cfRule>
    <cfRule type="containsText" dxfId="917" priority="3408" operator="containsText" text="DÉBIL">
      <formula>NOT(ISERROR(SEARCH("DÉBIL",D85)))</formula>
    </cfRule>
    <cfRule type="containsText" dxfId="916" priority="3409" operator="containsText" text="MODERADO">
      <formula>NOT(ISERROR(SEARCH("MODERADO",D85)))</formula>
    </cfRule>
    <cfRule type="containsText" dxfId="915" priority="3410" operator="containsText" text="FUERTE">
      <formula>NOT(ISERROR(SEARCH("FUERTE",D85)))</formula>
    </cfRule>
    <cfRule type="containsErrors" dxfId="914" priority="3412">
      <formula>ISERROR(D85)</formula>
    </cfRule>
  </conditionalFormatting>
  <conditionalFormatting sqref="E85">
    <cfRule type="containsErrors" dxfId="913" priority="3406">
      <formula>ISERROR(E85)</formula>
    </cfRule>
  </conditionalFormatting>
  <conditionalFormatting sqref="R31">
    <cfRule type="cellIs" dxfId="912" priority="3012" operator="lessThanOrEqual">
      <formula>85</formula>
    </cfRule>
    <cfRule type="cellIs" dxfId="911" priority="3013" operator="lessThanOrEqual">
      <formula>95</formula>
    </cfRule>
    <cfRule type="cellIs" dxfId="910" priority="3014" operator="lessThanOrEqual">
      <formula>100</formula>
    </cfRule>
  </conditionalFormatting>
  <conditionalFormatting sqref="R38">
    <cfRule type="containsText" dxfId="909" priority="3008" operator="containsText" text="DÉBIL">
      <formula>NOT(ISERROR(SEARCH("DÉBIL",R38)))</formula>
    </cfRule>
    <cfRule type="containsText" dxfId="908" priority="3009" operator="containsText" text="MODERADO">
      <formula>NOT(ISERROR(SEARCH("MODERADO",R38)))</formula>
    </cfRule>
    <cfRule type="containsText" dxfId="907" priority="3010" operator="containsText" text="FUERTE">
      <formula>NOT(ISERROR(SEARCH("FUERTE",R38)))</formula>
    </cfRule>
  </conditionalFormatting>
  <conditionalFormatting sqref="R42">
    <cfRule type="containsText" priority="3002" operator="containsText" text="#¡VALOR!">
      <formula>NOT(ISERROR(SEARCH("#¡VALOR!",R42)))</formula>
    </cfRule>
    <cfRule type="containsText" dxfId="906" priority="3003" operator="containsText" text="DÉBIL">
      <formula>NOT(ISERROR(SEARCH("DÉBIL",R42)))</formula>
    </cfRule>
    <cfRule type="containsText" dxfId="905" priority="3004" operator="containsText" text="MODERADO">
      <formula>NOT(ISERROR(SEARCH("MODERADO",R42)))</formula>
    </cfRule>
    <cfRule type="containsText" dxfId="904" priority="3005" operator="containsText" text="FUERTE">
      <formula>NOT(ISERROR(SEARCH("FUERTE",R42)))</formula>
    </cfRule>
    <cfRule type="containsErrors" dxfId="903" priority="3007">
      <formula>ISERROR(R42)</formula>
    </cfRule>
  </conditionalFormatting>
  <conditionalFormatting sqref="S42">
    <cfRule type="containsErrors" dxfId="902" priority="3001">
      <formula>ISERROR(S42)</formula>
    </cfRule>
  </conditionalFormatting>
  <conditionalFormatting sqref="R81">
    <cfRule type="containsText" dxfId="901" priority="2993" operator="containsText" text="DÉBIL">
      <formula>NOT(ISERROR(SEARCH("DÉBIL",R81)))</formula>
    </cfRule>
    <cfRule type="containsText" dxfId="900" priority="2994" operator="containsText" text="MODERADO">
      <formula>NOT(ISERROR(SEARCH("MODERADO",R81)))</formula>
    </cfRule>
    <cfRule type="containsText" dxfId="899" priority="2995" operator="containsText" text="FUERTE">
      <formula>NOT(ISERROR(SEARCH("FUERTE",R81)))</formula>
    </cfRule>
  </conditionalFormatting>
  <conditionalFormatting sqref="R74">
    <cfRule type="cellIs" dxfId="898" priority="2997" operator="lessThanOrEqual">
      <formula>85</formula>
    </cfRule>
    <cfRule type="cellIs" dxfId="897" priority="2998" operator="lessThanOrEqual">
      <formula>95</formula>
    </cfRule>
    <cfRule type="cellIs" dxfId="896" priority="2999" operator="lessThanOrEqual">
      <formula>100</formula>
    </cfRule>
  </conditionalFormatting>
  <conditionalFormatting sqref="R85">
    <cfRule type="containsText" priority="2987" operator="containsText" text="#¡VALOR!">
      <formula>NOT(ISERROR(SEARCH("#¡VALOR!",R85)))</formula>
    </cfRule>
    <cfRule type="containsText" dxfId="895" priority="2988" operator="containsText" text="DÉBIL">
      <formula>NOT(ISERROR(SEARCH("DÉBIL",R85)))</formula>
    </cfRule>
    <cfRule type="containsText" dxfId="894" priority="2989" operator="containsText" text="MODERADO">
      <formula>NOT(ISERROR(SEARCH("MODERADO",R85)))</formula>
    </cfRule>
    <cfRule type="containsText" dxfId="893" priority="2990" operator="containsText" text="FUERTE">
      <formula>NOT(ISERROR(SEARCH("FUERTE",R85)))</formula>
    </cfRule>
    <cfRule type="containsErrors" dxfId="892" priority="2992">
      <formula>ISERROR(R85)</formula>
    </cfRule>
  </conditionalFormatting>
  <conditionalFormatting sqref="S85">
    <cfRule type="containsErrors" dxfId="891" priority="2986">
      <formula>ISERROR(S85)</formula>
    </cfRule>
  </conditionalFormatting>
  <conditionalFormatting sqref="K31">
    <cfRule type="cellIs" dxfId="890" priority="3222" operator="lessThanOrEqual">
      <formula>85</formula>
    </cfRule>
    <cfRule type="cellIs" dxfId="889" priority="3223" operator="lessThanOrEqual">
      <formula>95</formula>
    </cfRule>
    <cfRule type="cellIs" dxfId="888" priority="3224" operator="lessThanOrEqual">
      <formula>100</formula>
    </cfRule>
  </conditionalFormatting>
  <conditionalFormatting sqref="K38">
    <cfRule type="containsText" dxfId="887" priority="3218" operator="containsText" text="DÉBIL">
      <formula>NOT(ISERROR(SEARCH("DÉBIL",K38)))</formula>
    </cfRule>
    <cfRule type="containsText" dxfId="886" priority="3219" operator="containsText" text="MODERADO">
      <formula>NOT(ISERROR(SEARCH("MODERADO",K38)))</formula>
    </cfRule>
    <cfRule type="containsText" dxfId="885" priority="3220" operator="containsText" text="FUERTE">
      <formula>NOT(ISERROR(SEARCH("FUERTE",K38)))</formula>
    </cfRule>
  </conditionalFormatting>
  <conditionalFormatting sqref="K42">
    <cfRule type="containsText" priority="3212" operator="containsText" text="#¡VALOR!">
      <formula>NOT(ISERROR(SEARCH("#¡VALOR!",K42)))</formula>
    </cfRule>
    <cfRule type="containsText" dxfId="884" priority="3213" operator="containsText" text="DÉBIL">
      <formula>NOT(ISERROR(SEARCH("DÉBIL",K42)))</formula>
    </cfRule>
    <cfRule type="containsText" dxfId="883" priority="3214" operator="containsText" text="MODERADO">
      <formula>NOT(ISERROR(SEARCH("MODERADO",K42)))</formula>
    </cfRule>
    <cfRule type="containsText" dxfId="882" priority="3215" operator="containsText" text="FUERTE">
      <formula>NOT(ISERROR(SEARCH("FUERTE",K42)))</formula>
    </cfRule>
    <cfRule type="containsErrors" dxfId="881" priority="3217">
      <formula>ISERROR(K42)</formula>
    </cfRule>
  </conditionalFormatting>
  <conditionalFormatting sqref="L42">
    <cfRule type="containsErrors" dxfId="880" priority="3211">
      <formula>ISERROR(L42)</formula>
    </cfRule>
  </conditionalFormatting>
  <conditionalFormatting sqref="K81">
    <cfRule type="containsText" dxfId="879" priority="3203" operator="containsText" text="DÉBIL">
      <formula>NOT(ISERROR(SEARCH("DÉBIL",K81)))</formula>
    </cfRule>
    <cfRule type="containsText" dxfId="878" priority="3204" operator="containsText" text="MODERADO">
      <formula>NOT(ISERROR(SEARCH("MODERADO",K81)))</formula>
    </cfRule>
    <cfRule type="containsText" dxfId="877" priority="3205" operator="containsText" text="FUERTE">
      <formula>NOT(ISERROR(SEARCH("FUERTE",K81)))</formula>
    </cfRule>
  </conditionalFormatting>
  <conditionalFormatting sqref="K74">
    <cfRule type="cellIs" dxfId="876" priority="3207" operator="lessThanOrEqual">
      <formula>85</formula>
    </cfRule>
    <cfRule type="cellIs" dxfId="875" priority="3208" operator="lessThanOrEqual">
      <formula>95</formula>
    </cfRule>
    <cfRule type="cellIs" dxfId="874" priority="3209" operator="lessThanOrEqual">
      <formula>100</formula>
    </cfRule>
  </conditionalFormatting>
  <conditionalFormatting sqref="K85">
    <cfRule type="containsText" priority="3197" operator="containsText" text="#¡VALOR!">
      <formula>NOT(ISERROR(SEARCH("#¡VALOR!",K85)))</formula>
    </cfRule>
    <cfRule type="containsText" dxfId="873" priority="3198" operator="containsText" text="DÉBIL">
      <formula>NOT(ISERROR(SEARCH("DÉBIL",K85)))</formula>
    </cfRule>
    <cfRule type="containsText" dxfId="872" priority="3199" operator="containsText" text="MODERADO">
      <formula>NOT(ISERROR(SEARCH("MODERADO",K85)))</formula>
    </cfRule>
    <cfRule type="containsText" dxfId="871" priority="3200" operator="containsText" text="FUERTE">
      <formula>NOT(ISERROR(SEARCH("FUERTE",K85)))</formula>
    </cfRule>
    <cfRule type="containsErrors" dxfId="870" priority="3202">
      <formula>ISERROR(K85)</formula>
    </cfRule>
  </conditionalFormatting>
  <conditionalFormatting sqref="L85">
    <cfRule type="containsErrors" dxfId="869" priority="3196">
      <formula>ISERROR(L85)</formula>
    </cfRule>
  </conditionalFormatting>
  <conditionalFormatting sqref="Y31">
    <cfRule type="cellIs" dxfId="868" priority="2802" operator="lessThanOrEqual">
      <formula>85</formula>
    </cfRule>
    <cfRule type="cellIs" dxfId="867" priority="2803" operator="lessThanOrEqual">
      <formula>95</formula>
    </cfRule>
    <cfRule type="cellIs" dxfId="866" priority="2804" operator="lessThanOrEqual">
      <formula>100</formula>
    </cfRule>
  </conditionalFormatting>
  <conditionalFormatting sqref="Y38">
    <cfRule type="containsText" dxfId="865" priority="2798" operator="containsText" text="DÉBIL">
      <formula>NOT(ISERROR(SEARCH("DÉBIL",Y38)))</formula>
    </cfRule>
    <cfRule type="containsText" dxfId="864" priority="2799" operator="containsText" text="MODERADO">
      <formula>NOT(ISERROR(SEARCH("MODERADO",Y38)))</formula>
    </cfRule>
    <cfRule type="containsText" dxfId="863" priority="2800" operator="containsText" text="FUERTE">
      <formula>NOT(ISERROR(SEARCH("FUERTE",Y38)))</formula>
    </cfRule>
  </conditionalFormatting>
  <conditionalFormatting sqref="Y42">
    <cfRule type="containsText" priority="2792" operator="containsText" text="#¡VALOR!">
      <formula>NOT(ISERROR(SEARCH("#¡VALOR!",Y42)))</formula>
    </cfRule>
    <cfRule type="containsText" dxfId="862" priority="2793" operator="containsText" text="DÉBIL">
      <formula>NOT(ISERROR(SEARCH("DÉBIL",Y42)))</formula>
    </cfRule>
    <cfRule type="containsText" dxfId="861" priority="2794" operator="containsText" text="MODERADO">
      <formula>NOT(ISERROR(SEARCH("MODERADO",Y42)))</formula>
    </cfRule>
    <cfRule type="containsText" dxfId="860" priority="2795" operator="containsText" text="FUERTE">
      <formula>NOT(ISERROR(SEARCH("FUERTE",Y42)))</formula>
    </cfRule>
    <cfRule type="containsErrors" dxfId="859" priority="2797">
      <formula>ISERROR(Y42)</formula>
    </cfRule>
  </conditionalFormatting>
  <conditionalFormatting sqref="Z42">
    <cfRule type="containsErrors" dxfId="858" priority="2791">
      <formula>ISERROR(Z42)</formula>
    </cfRule>
  </conditionalFormatting>
  <conditionalFormatting sqref="Y81">
    <cfRule type="containsText" dxfId="857" priority="2783" operator="containsText" text="DÉBIL">
      <formula>NOT(ISERROR(SEARCH("DÉBIL",Y81)))</formula>
    </cfRule>
    <cfRule type="containsText" dxfId="856" priority="2784" operator="containsText" text="MODERADO">
      <formula>NOT(ISERROR(SEARCH("MODERADO",Y81)))</formula>
    </cfRule>
    <cfRule type="containsText" dxfId="855" priority="2785" operator="containsText" text="FUERTE">
      <formula>NOT(ISERROR(SEARCH("FUERTE",Y81)))</formula>
    </cfRule>
  </conditionalFormatting>
  <conditionalFormatting sqref="Y74">
    <cfRule type="cellIs" dxfId="854" priority="2787" operator="lessThanOrEqual">
      <formula>85</formula>
    </cfRule>
    <cfRule type="cellIs" dxfId="853" priority="2788" operator="lessThanOrEqual">
      <formula>95</formula>
    </cfRule>
    <cfRule type="cellIs" dxfId="852" priority="2789" operator="lessThanOrEqual">
      <formula>100</formula>
    </cfRule>
  </conditionalFormatting>
  <conditionalFormatting sqref="Y85">
    <cfRule type="containsText" priority="2777" operator="containsText" text="#¡VALOR!">
      <formula>NOT(ISERROR(SEARCH("#¡VALOR!",Y85)))</formula>
    </cfRule>
    <cfRule type="containsText" dxfId="851" priority="2778" operator="containsText" text="DÉBIL">
      <formula>NOT(ISERROR(SEARCH("DÉBIL",Y85)))</formula>
    </cfRule>
    <cfRule type="containsText" dxfId="850" priority="2779" operator="containsText" text="MODERADO">
      <formula>NOT(ISERROR(SEARCH("MODERADO",Y85)))</formula>
    </cfRule>
    <cfRule type="containsText" dxfId="849" priority="2780" operator="containsText" text="FUERTE">
      <formula>NOT(ISERROR(SEARCH("FUERTE",Y85)))</formula>
    </cfRule>
    <cfRule type="containsErrors" dxfId="848" priority="2782">
      <formula>ISERROR(Y85)</formula>
    </cfRule>
  </conditionalFormatting>
  <conditionalFormatting sqref="Z85">
    <cfRule type="containsErrors" dxfId="847" priority="2776">
      <formula>ISERROR(Z85)</formula>
    </cfRule>
  </conditionalFormatting>
  <conditionalFormatting sqref="AF31">
    <cfRule type="cellIs" dxfId="846" priority="2592" operator="lessThanOrEqual">
      <formula>85</formula>
    </cfRule>
    <cfRule type="cellIs" dxfId="845" priority="2593" operator="lessThanOrEqual">
      <formula>95</formula>
    </cfRule>
    <cfRule type="cellIs" dxfId="844" priority="2594" operator="lessThanOrEqual">
      <formula>100</formula>
    </cfRule>
  </conditionalFormatting>
  <conditionalFormatting sqref="AF38">
    <cfRule type="containsText" dxfId="843" priority="2588" operator="containsText" text="DÉBIL">
      <formula>NOT(ISERROR(SEARCH("DÉBIL",AF38)))</formula>
    </cfRule>
    <cfRule type="containsText" dxfId="842" priority="2589" operator="containsText" text="MODERADO">
      <formula>NOT(ISERROR(SEARCH("MODERADO",AF38)))</formula>
    </cfRule>
    <cfRule type="containsText" dxfId="841" priority="2590" operator="containsText" text="FUERTE">
      <formula>NOT(ISERROR(SEARCH("FUERTE",AF38)))</formula>
    </cfRule>
  </conditionalFormatting>
  <conditionalFormatting sqref="AF42">
    <cfRule type="containsText" priority="2582" operator="containsText" text="#¡VALOR!">
      <formula>NOT(ISERROR(SEARCH("#¡VALOR!",AF42)))</formula>
    </cfRule>
    <cfRule type="containsText" dxfId="840" priority="2583" operator="containsText" text="DÉBIL">
      <formula>NOT(ISERROR(SEARCH("DÉBIL",AF42)))</formula>
    </cfRule>
    <cfRule type="containsText" dxfId="839" priority="2584" operator="containsText" text="MODERADO">
      <formula>NOT(ISERROR(SEARCH("MODERADO",AF42)))</formula>
    </cfRule>
    <cfRule type="containsText" dxfId="838" priority="2585" operator="containsText" text="FUERTE">
      <formula>NOT(ISERROR(SEARCH("FUERTE",AF42)))</formula>
    </cfRule>
    <cfRule type="containsErrors" dxfId="837" priority="2587">
      <formula>ISERROR(AF42)</formula>
    </cfRule>
  </conditionalFormatting>
  <conditionalFormatting sqref="AG42">
    <cfRule type="containsErrors" dxfId="836" priority="2581">
      <formula>ISERROR(AG42)</formula>
    </cfRule>
  </conditionalFormatting>
  <conditionalFormatting sqref="AF81">
    <cfRule type="containsText" dxfId="835" priority="2573" operator="containsText" text="DÉBIL">
      <formula>NOT(ISERROR(SEARCH("DÉBIL",AF81)))</formula>
    </cfRule>
    <cfRule type="containsText" dxfId="834" priority="2574" operator="containsText" text="MODERADO">
      <formula>NOT(ISERROR(SEARCH("MODERADO",AF81)))</formula>
    </cfRule>
    <cfRule type="containsText" dxfId="833" priority="2575" operator="containsText" text="FUERTE">
      <formula>NOT(ISERROR(SEARCH("FUERTE",AF81)))</formula>
    </cfRule>
  </conditionalFormatting>
  <conditionalFormatting sqref="AF74">
    <cfRule type="cellIs" dxfId="832" priority="2577" operator="lessThanOrEqual">
      <formula>85</formula>
    </cfRule>
    <cfRule type="cellIs" dxfId="831" priority="2578" operator="lessThanOrEqual">
      <formula>95</formula>
    </cfRule>
    <cfRule type="cellIs" dxfId="830" priority="2579" operator="lessThanOrEqual">
      <formula>100</formula>
    </cfRule>
  </conditionalFormatting>
  <conditionalFormatting sqref="AF85">
    <cfRule type="containsText" priority="2567" operator="containsText" text="#¡VALOR!">
      <formula>NOT(ISERROR(SEARCH("#¡VALOR!",AF85)))</formula>
    </cfRule>
    <cfRule type="containsText" dxfId="829" priority="2568" operator="containsText" text="DÉBIL">
      <formula>NOT(ISERROR(SEARCH("DÉBIL",AF85)))</formula>
    </cfRule>
    <cfRule type="containsText" dxfId="828" priority="2569" operator="containsText" text="MODERADO">
      <formula>NOT(ISERROR(SEARCH("MODERADO",AF85)))</formula>
    </cfRule>
    <cfRule type="containsText" dxfId="827" priority="2570" operator="containsText" text="FUERTE">
      <formula>NOT(ISERROR(SEARCH("FUERTE",AF85)))</formula>
    </cfRule>
    <cfRule type="containsErrors" dxfId="826" priority="2572">
      <formula>ISERROR(AF85)</formula>
    </cfRule>
  </conditionalFormatting>
  <conditionalFormatting sqref="AG85">
    <cfRule type="containsErrors" dxfId="825" priority="2566">
      <formula>ISERROR(AG85)</formula>
    </cfRule>
  </conditionalFormatting>
  <conditionalFormatting sqref="AM31">
    <cfRule type="cellIs" dxfId="824" priority="2382" operator="lessThanOrEqual">
      <formula>85</formula>
    </cfRule>
    <cfRule type="cellIs" dxfId="823" priority="2383" operator="lessThanOrEqual">
      <formula>95</formula>
    </cfRule>
    <cfRule type="cellIs" dxfId="822" priority="2384" operator="lessThanOrEqual">
      <formula>100</formula>
    </cfRule>
  </conditionalFormatting>
  <conditionalFormatting sqref="AM38">
    <cfRule type="containsText" dxfId="821" priority="2378" operator="containsText" text="DÉBIL">
      <formula>NOT(ISERROR(SEARCH("DÉBIL",AM38)))</formula>
    </cfRule>
    <cfRule type="containsText" dxfId="820" priority="2379" operator="containsText" text="MODERADO">
      <formula>NOT(ISERROR(SEARCH("MODERADO",AM38)))</formula>
    </cfRule>
    <cfRule type="containsText" dxfId="819" priority="2380" operator="containsText" text="FUERTE">
      <formula>NOT(ISERROR(SEARCH("FUERTE",AM38)))</formula>
    </cfRule>
  </conditionalFormatting>
  <conditionalFormatting sqref="AM42">
    <cfRule type="containsText" priority="2372" operator="containsText" text="#¡VALOR!">
      <formula>NOT(ISERROR(SEARCH("#¡VALOR!",AM42)))</formula>
    </cfRule>
    <cfRule type="containsText" dxfId="818" priority="2373" operator="containsText" text="DÉBIL">
      <formula>NOT(ISERROR(SEARCH("DÉBIL",AM42)))</formula>
    </cfRule>
    <cfRule type="containsText" dxfId="817" priority="2374" operator="containsText" text="MODERADO">
      <formula>NOT(ISERROR(SEARCH("MODERADO",AM42)))</formula>
    </cfRule>
    <cfRule type="containsText" dxfId="816" priority="2375" operator="containsText" text="FUERTE">
      <formula>NOT(ISERROR(SEARCH("FUERTE",AM42)))</formula>
    </cfRule>
    <cfRule type="containsErrors" dxfId="815" priority="2377">
      <formula>ISERROR(AM42)</formula>
    </cfRule>
  </conditionalFormatting>
  <conditionalFormatting sqref="AN42">
    <cfRule type="containsErrors" dxfId="814" priority="2371">
      <formula>ISERROR(AN42)</formula>
    </cfRule>
  </conditionalFormatting>
  <conditionalFormatting sqref="AM81">
    <cfRule type="containsText" dxfId="813" priority="2363" operator="containsText" text="DÉBIL">
      <formula>NOT(ISERROR(SEARCH("DÉBIL",AM81)))</formula>
    </cfRule>
    <cfRule type="containsText" dxfId="812" priority="2364" operator="containsText" text="MODERADO">
      <formula>NOT(ISERROR(SEARCH("MODERADO",AM81)))</formula>
    </cfRule>
    <cfRule type="containsText" dxfId="811" priority="2365" operator="containsText" text="FUERTE">
      <formula>NOT(ISERROR(SEARCH("FUERTE",AM81)))</formula>
    </cfRule>
  </conditionalFormatting>
  <conditionalFormatting sqref="AM74">
    <cfRule type="cellIs" dxfId="810" priority="2367" operator="lessThanOrEqual">
      <formula>85</formula>
    </cfRule>
    <cfRule type="cellIs" dxfId="809" priority="2368" operator="lessThanOrEqual">
      <formula>95</formula>
    </cfRule>
    <cfRule type="cellIs" dxfId="808" priority="2369" operator="lessThanOrEqual">
      <formula>100</formula>
    </cfRule>
  </conditionalFormatting>
  <conditionalFormatting sqref="AM85">
    <cfRule type="containsText" priority="2357" operator="containsText" text="#¡VALOR!">
      <formula>NOT(ISERROR(SEARCH("#¡VALOR!",AM85)))</formula>
    </cfRule>
    <cfRule type="containsText" dxfId="807" priority="2358" operator="containsText" text="DÉBIL">
      <formula>NOT(ISERROR(SEARCH("DÉBIL",AM85)))</formula>
    </cfRule>
    <cfRule type="containsText" dxfId="806" priority="2359" operator="containsText" text="MODERADO">
      <formula>NOT(ISERROR(SEARCH("MODERADO",AM85)))</formula>
    </cfRule>
    <cfRule type="containsText" dxfId="805" priority="2360" operator="containsText" text="FUERTE">
      <formula>NOT(ISERROR(SEARCH("FUERTE",AM85)))</formula>
    </cfRule>
    <cfRule type="containsErrors" dxfId="804" priority="2362">
      <formula>ISERROR(AM85)</formula>
    </cfRule>
  </conditionalFormatting>
  <conditionalFormatting sqref="AN85">
    <cfRule type="containsErrors" dxfId="803" priority="2356">
      <formula>ISERROR(AN85)</formula>
    </cfRule>
  </conditionalFormatting>
  <conditionalFormatting sqref="D547">
    <cfRule type="cellIs" dxfId="802" priority="1092" operator="lessThanOrEqual">
      <formula>85</formula>
    </cfRule>
    <cfRule type="cellIs" dxfId="801" priority="1093" operator="lessThanOrEqual">
      <formula>95</formula>
    </cfRule>
    <cfRule type="cellIs" dxfId="800" priority="1094" operator="lessThanOrEqual">
      <formula>100</formula>
    </cfRule>
  </conditionalFormatting>
  <conditionalFormatting sqref="D554">
    <cfRule type="containsText" dxfId="799" priority="1088" operator="containsText" text="DÉBIL">
      <formula>NOT(ISERROR(SEARCH("DÉBIL",D554)))</formula>
    </cfRule>
    <cfRule type="containsText" dxfId="798" priority="1089" operator="containsText" text="MODERADO">
      <formula>NOT(ISERROR(SEARCH("MODERADO",D554)))</formula>
    </cfRule>
    <cfRule type="containsText" dxfId="797" priority="1090" operator="containsText" text="FUERTE">
      <formula>NOT(ISERROR(SEARCH("FUERTE",D554)))</formula>
    </cfRule>
  </conditionalFormatting>
  <conditionalFormatting sqref="D558">
    <cfRule type="containsText" priority="1082" operator="containsText" text="#¡VALOR!">
      <formula>NOT(ISERROR(SEARCH("#¡VALOR!",D558)))</formula>
    </cfRule>
    <cfRule type="containsText" dxfId="796" priority="1083" operator="containsText" text="DÉBIL">
      <formula>NOT(ISERROR(SEARCH("DÉBIL",D558)))</formula>
    </cfRule>
    <cfRule type="containsText" dxfId="795" priority="1084" operator="containsText" text="MODERADO">
      <formula>NOT(ISERROR(SEARCH("MODERADO",D558)))</formula>
    </cfRule>
    <cfRule type="containsText" dxfId="794" priority="1085" operator="containsText" text="FUERTE">
      <formula>NOT(ISERROR(SEARCH("FUERTE",D558)))</formula>
    </cfRule>
    <cfRule type="containsErrors" dxfId="793" priority="1087">
      <formula>ISERROR(D558)</formula>
    </cfRule>
  </conditionalFormatting>
  <conditionalFormatting sqref="E558">
    <cfRule type="containsErrors" dxfId="792" priority="1081">
      <formula>ISERROR(E558)</formula>
    </cfRule>
  </conditionalFormatting>
  <conditionalFormatting sqref="D597">
    <cfRule type="containsText" dxfId="791" priority="1073" operator="containsText" text="DÉBIL">
      <formula>NOT(ISERROR(SEARCH("DÉBIL",D597)))</formula>
    </cfRule>
    <cfRule type="containsText" dxfId="790" priority="1074" operator="containsText" text="MODERADO">
      <formula>NOT(ISERROR(SEARCH("MODERADO",D597)))</formula>
    </cfRule>
    <cfRule type="containsText" dxfId="789" priority="1075" operator="containsText" text="FUERTE">
      <formula>NOT(ISERROR(SEARCH("FUERTE",D597)))</formula>
    </cfRule>
  </conditionalFormatting>
  <conditionalFormatting sqref="D590">
    <cfRule type="cellIs" dxfId="788" priority="1077" operator="lessThanOrEqual">
      <formula>85</formula>
    </cfRule>
    <cfRule type="cellIs" dxfId="787" priority="1078" operator="lessThanOrEqual">
      <formula>95</formula>
    </cfRule>
    <cfRule type="cellIs" dxfId="786" priority="1079" operator="lessThanOrEqual">
      <formula>100</formula>
    </cfRule>
  </conditionalFormatting>
  <conditionalFormatting sqref="D601">
    <cfRule type="containsText" priority="1067" operator="containsText" text="#¡VALOR!">
      <formula>NOT(ISERROR(SEARCH("#¡VALOR!",D601)))</formula>
    </cfRule>
    <cfRule type="containsText" dxfId="785" priority="1068" operator="containsText" text="DÉBIL">
      <formula>NOT(ISERROR(SEARCH("DÉBIL",D601)))</formula>
    </cfRule>
    <cfRule type="containsText" dxfId="784" priority="1069" operator="containsText" text="MODERADO">
      <formula>NOT(ISERROR(SEARCH("MODERADO",D601)))</formula>
    </cfRule>
    <cfRule type="containsText" dxfId="783" priority="1070" operator="containsText" text="FUERTE">
      <formula>NOT(ISERROR(SEARCH("FUERTE",D601)))</formula>
    </cfRule>
    <cfRule type="containsErrors" dxfId="782" priority="1072">
      <formula>ISERROR(D601)</formula>
    </cfRule>
  </conditionalFormatting>
  <conditionalFormatting sqref="E601">
    <cfRule type="containsErrors" dxfId="781" priority="1066">
      <formula>ISERROR(E601)</formula>
    </cfRule>
  </conditionalFormatting>
  <conditionalFormatting sqref="R547">
    <cfRule type="cellIs" dxfId="780" priority="1032" operator="lessThanOrEqual">
      <formula>85</formula>
    </cfRule>
    <cfRule type="cellIs" dxfId="779" priority="1033" operator="lessThanOrEqual">
      <formula>95</formula>
    </cfRule>
    <cfRule type="cellIs" dxfId="778" priority="1034" operator="lessThanOrEqual">
      <formula>100</formula>
    </cfRule>
  </conditionalFormatting>
  <conditionalFormatting sqref="R554">
    <cfRule type="containsText" dxfId="777" priority="1028" operator="containsText" text="DÉBIL">
      <formula>NOT(ISERROR(SEARCH("DÉBIL",R554)))</formula>
    </cfRule>
    <cfRule type="containsText" dxfId="776" priority="1029" operator="containsText" text="MODERADO">
      <formula>NOT(ISERROR(SEARCH("MODERADO",R554)))</formula>
    </cfRule>
    <cfRule type="containsText" dxfId="775" priority="1030" operator="containsText" text="FUERTE">
      <formula>NOT(ISERROR(SEARCH("FUERTE",R554)))</formula>
    </cfRule>
  </conditionalFormatting>
  <conditionalFormatting sqref="R558">
    <cfRule type="containsText" priority="1022" operator="containsText" text="#¡VALOR!">
      <formula>NOT(ISERROR(SEARCH("#¡VALOR!",R558)))</formula>
    </cfRule>
    <cfRule type="containsText" dxfId="774" priority="1023" operator="containsText" text="DÉBIL">
      <formula>NOT(ISERROR(SEARCH("DÉBIL",R558)))</formula>
    </cfRule>
    <cfRule type="containsText" dxfId="773" priority="1024" operator="containsText" text="MODERADO">
      <formula>NOT(ISERROR(SEARCH("MODERADO",R558)))</formula>
    </cfRule>
    <cfRule type="containsText" dxfId="772" priority="1025" operator="containsText" text="FUERTE">
      <formula>NOT(ISERROR(SEARCH("FUERTE",R558)))</formula>
    </cfRule>
    <cfRule type="containsErrors" dxfId="771" priority="1027">
      <formula>ISERROR(R558)</formula>
    </cfRule>
  </conditionalFormatting>
  <conditionalFormatting sqref="S558">
    <cfRule type="containsErrors" dxfId="770" priority="1021">
      <formula>ISERROR(S558)</formula>
    </cfRule>
  </conditionalFormatting>
  <conditionalFormatting sqref="R597">
    <cfRule type="containsText" dxfId="769" priority="1013" operator="containsText" text="DÉBIL">
      <formula>NOT(ISERROR(SEARCH("DÉBIL",R597)))</formula>
    </cfRule>
    <cfRule type="containsText" dxfId="768" priority="1014" operator="containsText" text="MODERADO">
      <formula>NOT(ISERROR(SEARCH("MODERADO",R597)))</formula>
    </cfRule>
    <cfRule type="containsText" dxfId="767" priority="1015" operator="containsText" text="FUERTE">
      <formula>NOT(ISERROR(SEARCH("FUERTE",R597)))</formula>
    </cfRule>
  </conditionalFormatting>
  <conditionalFormatting sqref="R590">
    <cfRule type="cellIs" dxfId="766" priority="1017" operator="lessThanOrEqual">
      <formula>85</formula>
    </cfRule>
    <cfRule type="cellIs" dxfId="765" priority="1018" operator="lessThanOrEqual">
      <formula>95</formula>
    </cfRule>
    <cfRule type="cellIs" dxfId="764" priority="1019" operator="lessThanOrEqual">
      <formula>100</formula>
    </cfRule>
  </conditionalFormatting>
  <conditionalFormatting sqref="R601">
    <cfRule type="containsText" priority="1007" operator="containsText" text="#¡VALOR!">
      <formula>NOT(ISERROR(SEARCH("#¡VALOR!",R601)))</formula>
    </cfRule>
    <cfRule type="containsText" dxfId="763" priority="1008" operator="containsText" text="DÉBIL">
      <formula>NOT(ISERROR(SEARCH("DÉBIL",R601)))</formula>
    </cfRule>
    <cfRule type="containsText" dxfId="762" priority="1009" operator="containsText" text="MODERADO">
      <formula>NOT(ISERROR(SEARCH("MODERADO",R601)))</formula>
    </cfRule>
    <cfRule type="containsText" dxfId="761" priority="1010" operator="containsText" text="FUERTE">
      <formula>NOT(ISERROR(SEARCH("FUERTE",R601)))</formula>
    </cfRule>
    <cfRule type="containsErrors" dxfId="760" priority="1012">
      <formula>ISERROR(R601)</formula>
    </cfRule>
  </conditionalFormatting>
  <conditionalFormatting sqref="S601">
    <cfRule type="containsErrors" dxfId="759" priority="1006">
      <formula>ISERROR(S601)</formula>
    </cfRule>
  </conditionalFormatting>
  <conditionalFormatting sqref="K547">
    <cfRule type="cellIs" dxfId="758" priority="1062" operator="lessThanOrEqual">
      <formula>85</formula>
    </cfRule>
    <cfRule type="cellIs" dxfId="757" priority="1063" operator="lessThanOrEqual">
      <formula>95</formula>
    </cfRule>
    <cfRule type="cellIs" dxfId="756" priority="1064" operator="lessThanOrEqual">
      <formula>100</formula>
    </cfRule>
  </conditionalFormatting>
  <conditionalFormatting sqref="K554">
    <cfRule type="containsText" dxfId="755" priority="1058" operator="containsText" text="DÉBIL">
      <formula>NOT(ISERROR(SEARCH("DÉBIL",K554)))</formula>
    </cfRule>
    <cfRule type="containsText" dxfId="754" priority="1059" operator="containsText" text="MODERADO">
      <formula>NOT(ISERROR(SEARCH("MODERADO",K554)))</formula>
    </cfRule>
    <cfRule type="containsText" dxfId="753" priority="1060" operator="containsText" text="FUERTE">
      <formula>NOT(ISERROR(SEARCH("FUERTE",K554)))</formula>
    </cfRule>
  </conditionalFormatting>
  <conditionalFormatting sqref="K558">
    <cfRule type="containsText" priority="1052" operator="containsText" text="#¡VALOR!">
      <formula>NOT(ISERROR(SEARCH("#¡VALOR!",K558)))</formula>
    </cfRule>
    <cfRule type="containsText" dxfId="752" priority="1053" operator="containsText" text="DÉBIL">
      <formula>NOT(ISERROR(SEARCH("DÉBIL",K558)))</formula>
    </cfRule>
    <cfRule type="containsText" dxfId="751" priority="1054" operator="containsText" text="MODERADO">
      <formula>NOT(ISERROR(SEARCH("MODERADO",K558)))</formula>
    </cfRule>
    <cfRule type="containsText" dxfId="750" priority="1055" operator="containsText" text="FUERTE">
      <formula>NOT(ISERROR(SEARCH("FUERTE",K558)))</formula>
    </cfRule>
    <cfRule type="containsErrors" dxfId="749" priority="1057">
      <formula>ISERROR(K558)</formula>
    </cfRule>
  </conditionalFormatting>
  <conditionalFormatting sqref="L558">
    <cfRule type="containsErrors" dxfId="748" priority="1051">
      <formula>ISERROR(L558)</formula>
    </cfRule>
  </conditionalFormatting>
  <conditionalFormatting sqref="K597">
    <cfRule type="containsText" dxfId="747" priority="1043" operator="containsText" text="DÉBIL">
      <formula>NOT(ISERROR(SEARCH("DÉBIL",K597)))</formula>
    </cfRule>
    <cfRule type="containsText" dxfId="746" priority="1044" operator="containsText" text="MODERADO">
      <formula>NOT(ISERROR(SEARCH("MODERADO",K597)))</formula>
    </cfRule>
    <cfRule type="containsText" dxfId="745" priority="1045" operator="containsText" text="FUERTE">
      <formula>NOT(ISERROR(SEARCH("FUERTE",K597)))</formula>
    </cfRule>
  </conditionalFormatting>
  <conditionalFormatting sqref="K590">
    <cfRule type="cellIs" dxfId="744" priority="1047" operator="lessThanOrEqual">
      <formula>85</formula>
    </cfRule>
    <cfRule type="cellIs" dxfId="743" priority="1048" operator="lessThanOrEqual">
      <formula>95</formula>
    </cfRule>
    <cfRule type="cellIs" dxfId="742" priority="1049" operator="lessThanOrEqual">
      <formula>100</formula>
    </cfRule>
  </conditionalFormatting>
  <conditionalFormatting sqref="K601">
    <cfRule type="containsText" priority="1037" operator="containsText" text="#¡VALOR!">
      <formula>NOT(ISERROR(SEARCH("#¡VALOR!",K601)))</formula>
    </cfRule>
    <cfRule type="containsText" dxfId="741" priority="1038" operator="containsText" text="DÉBIL">
      <formula>NOT(ISERROR(SEARCH("DÉBIL",K601)))</formula>
    </cfRule>
    <cfRule type="containsText" dxfId="740" priority="1039" operator="containsText" text="MODERADO">
      <formula>NOT(ISERROR(SEARCH("MODERADO",K601)))</formula>
    </cfRule>
    <cfRule type="containsText" dxfId="739" priority="1040" operator="containsText" text="FUERTE">
      <formula>NOT(ISERROR(SEARCH("FUERTE",K601)))</formula>
    </cfRule>
    <cfRule type="containsErrors" dxfId="738" priority="1042">
      <formula>ISERROR(K601)</formula>
    </cfRule>
  </conditionalFormatting>
  <conditionalFormatting sqref="L601">
    <cfRule type="containsErrors" dxfId="737" priority="1036">
      <formula>ISERROR(L601)</formula>
    </cfRule>
  </conditionalFormatting>
  <conditionalFormatting sqref="Y547">
    <cfRule type="cellIs" dxfId="736" priority="1002" operator="lessThanOrEqual">
      <formula>85</formula>
    </cfRule>
    <cfRule type="cellIs" dxfId="735" priority="1003" operator="lessThanOrEqual">
      <formula>95</formula>
    </cfRule>
    <cfRule type="cellIs" dxfId="734" priority="1004" operator="lessThanOrEqual">
      <formula>100</formula>
    </cfRule>
  </conditionalFormatting>
  <conditionalFormatting sqref="Y554">
    <cfRule type="containsText" dxfId="733" priority="998" operator="containsText" text="DÉBIL">
      <formula>NOT(ISERROR(SEARCH("DÉBIL",Y554)))</formula>
    </cfRule>
    <cfRule type="containsText" dxfId="732" priority="999" operator="containsText" text="MODERADO">
      <formula>NOT(ISERROR(SEARCH("MODERADO",Y554)))</formula>
    </cfRule>
    <cfRule type="containsText" dxfId="731" priority="1000" operator="containsText" text="FUERTE">
      <formula>NOT(ISERROR(SEARCH("FUERTE",Y554)))</formula>
    </cfRule>
  </conditionalFormatting>
  <conditionalFormatting sqref="Y558">
    <cfRule type="containsText" priority="992" operator="containsText" text="#¡VALOR!">
      <formula>NOT(ISERROR(SEARCH("#¡VALOR!",Y558)))</formula>
    </cfRule>
    <cfRule type="containsText" dxfId="730" priority="993" operator="containsText" text="DÉBIL">
      <formula>NOT(ISERROR(SEARCH("DÉBIL",Y558)))</formula>
    </cfRule>
    <cfRule type="containsText" dxfId="729" priority="994" operator="containsText" text="MODERADO">
      <formula>NOT(ISERROR(SEARCH("MODERADO",Y558)))</formula>
    </cfRule>
    <cfRule type="containsText" dxfId="728" priority="995" operator="containsText" text="FUERTE">
      <formula>NOT(ISERROR(SEARCH("FUERTE",Y558)))</formula>
    </cfRule>
    <cfRule type="containsErrors" dxfId="727" priority="997">
      <formula>ISERROR(Y558)</formula>
    </cfRule>
  </conditionalFormatting>
  <conditionalFormatting sqref="Z558">
    <cfRule type="containsErrors" dxfId="726" priority="991">
      <formula>ISERROR(Z558)</formula>
    </cfRule>
  </conditionalFormatting>
  <conditionalFormatting sqref="Y597">
    <cfRule type="containsText" dxfId="725" priority="983" operator="containsText" text="DÉBIL">
      <formula>NOT(ISERROR(SEARCH("DÉBIL",Y597)))</formula>
    </cfRule>
    <cfRule type="containsText" dxfId="724" priority="984" operator="containsText" text="MODERADO">
      <formula>NOT(ISERROR(SEARCH("MODERADO",Y597)))</formula>
    </cfRule>
    <cfRule type="containsText" dxfId="723" priority="985" operator="containsText" text="FUERTE">
      <formula>NOT(ISERROR(SEARCH("FUERTE",Y597)))</formula>
    </cfRule>
  </conditionalFormatting>
  <conditionalFormatting sqref="Y590">
    <cfRule type="cellIs" dxfId="722" priority="987" operator="lessThanOrEqual">
      <formula>85</formula>
    </cfRule>
    <cfRule type="cellIs" dxfId="721" priority="988" operator="lessThanOrEqual">
      <formula>95</formula>
    </cfRule>
    <cfRule type="cellIs" dxfId="720" priority="989" operator="lessThanOrEqual">
      <formula>100</formula>
    </cfRule>
  </conditionalFormatting>
  <conditionalFormatting sqref="Y601">
    <cfRule type="containsText" priority="977" operator="containsText" text="#¡VALOR!">
      <formula>NOT(ISERROR(SEARCH("#¡VALOR!",Y601)))</formula>
    </cfRule>
    <cfRule type="containsText" dxfId="719" priority="978" operator="containsText" text="DÉBIL">
      <formula>NOT(ISERROR(SEARCH("DÉBIL",Y601)))</formula>
    </cfRule>
    <cfRule type="containsText" dxfId="718" priority="979" operator="containsText" text="MODERADO">
      <formula>NOT(ISERROR(SEARCH("MODERADO",Y601)))</formula>
    </cfRule>
    <cfRule type="containsText" dxfId="717" priority="980" operator="containsText" text="FUERTE">
      <formula>NOT(ISERROR(SEARCH("FUERTE",Y601)))</formula>
    </cfRule>
    <cfRule type="containsErrors" dxfId="716" priority="982">
      <formula>ISERROR(Y601)</formula>
    </cfRule>
  </conditionalFormatting>
  <conditionalFormatting sqref="Z601">
    <cfRule type="containsErrors" dxfId="715" priority="976">
      <formula>ISERROR(Z601)</formula>
    </cfRule>
  </conditionalFormatting>
  <conditionalFormatting sqref="AF547">
    <cfRule type="cellIs" dxfId="714" priority="972" operator="lessThanOrEqual">
      <formula>85</formula>
    </cfRule>
    <cfRule type="cellIs" dxfId="713" priority="973" operator="lessThanOrEqual">
      <formula>95</formula>
    </cfRule>
    <cfRule type="cellIs" dxfId="712" priority="974" operator="lessThanOrEqual">
      <formula>100</formula>
    </cfRule>
  </conditionalFormatting>
  <conditionalFormatting sqref="AF554">
    <cfRule type="containsText" dxfId="711" priority="968" operator="containsText" text="DÉBIL">
      <formula>NOT(ISERROR(SEARCH("DÉBIL",AF554)))</formula>
    </cfRule>
    <cfRule type="containsText" dxfId="710" priority="969" operator="containsText" text="MODERADO">
      <formula>NOT(ISERROR(SEARCH("MODERADO",AF554)))</formula>
    </cfRule>
    <cfRule type="containsText" dxfId="709" priority="970" operator="containsText" text="FUERTE">
      <formula>NOT(ISERROR(SEARCH("FUERTE",AF554)))</formula>
    </cfRule>
  </conditionalFormatting>
  <conditionalFormatting sqref="AF558">
    <cfRule type="containsText" priority="962" operator="containsText" text="#¡VALOR!">
      <formula>NOT(ISERROR(SEARCH("#¡VALOR!",AF558)))</formula>
    </cfRule>
    <cfRule type="containsText" dxfId="708" priority="963" operator="containsText" text="DÉBIL">
      <formula>NOT(ISERROR(SEARCH("DÉBIL",AF558)))</formula>
    </cfRule>
    <cfRule type="containsText" dxfId="707" priority="964" operator="containsText" text="MODERADO">
      <formula>NOT(ISERROR(SEARCH("MODERADO",AF558)))</formula>
    </cfRule>
    <cfRule type="containsText" dxfId="706" priority="965" operator="containsText" text="FUERTE">
      <formula>NOT(ISERROR(SEARCH("FUERTE",AF558)))</formula>
    </cfRule>
    <cfRule type="containsErrors" dxfId="705" priority="967">
      <formula>ISERROR(AF558)</formula>
    </cfRule>
  </conditionalFormatting>
  <conditionalFormatting sqref="AG558">
    <cfRule type="containsErrors" dxfId="704" priority="961">
      <formula>ISERROR(AG558)</formula>
    </cfRule>
  </conditionalFormatting>
  <conditionalFormatting sqref="AF597">
    <cfRule type="containsText" dxfId="703" priority="953" operator="containsText" text="DÉBIL">
      <formula>NOT(ISERROR(SEARCH("DÉBIL",AF597)))</formula>
    </cfRule>
    <cfRule type="containsText" dxfId="702" priority="954" operator="containsText" text="MODERADO">
      <formula>NOT(ISERROR(SEARCH("MODERADO",AF597)))</formula>
    </cfRule>
    <cfRule type="containsText" dxfId="701" priority="955" operator="containsText" text="FUERTE">
      <formula>NOT(ISERROR(SEARCH("FUERTE",AF597)))</formula>
    </cfRule>
  </conditionalFormatting>
  <conditionalFormatting sqref="AF590">
    <cfRule type="cellIs" dxfId="700" priority="957" operator="lessThanOrEqual">
      <formula>85</formula>
    </cfRule>
    <cfRule type="cellIs" dxfId="699" priority="958" operator="lessThanOrEqual">
      <formula>95</formula>
    </cfRule>
    <cfRule type="cellIs" dxfId="698" priority="959" operator="lessThanOrEqual">
      <formula>100</formula>
    </cfRule>
  </conditionalFormatting>
  <conditionalFormatting sqref="AF601">
    <cfRule type="containsText" priority="947" operator="containsText" text="#¡VALOR!">
      <formula>NOT(ISERROR(SEARCH("#¡VALOR!",AF601)))</formula>
    </cfRule>
    <cfRule type="containsText" dxfId="697" priority="948" operator="containsText" text="DÉBIL">
      <formula>NOT(ISERROR(SEARCH("DÉBIL",AF601)))</formula>
    </cfRule>
    <cfRule type="containsText" dxfId="696" priority="949" operator="containsText" text="MODERADO">
      <formula>NOT(ISERROR(SEARCH("MODERADO",AF601)))</formula>
    </cfRule>
    <cfRule type="containsText" dxfId="695" priority="950" operator="containsText" text="FUERTE">
      <formula>NOT(ISERROR(SEARCH("FUERTE",AF601)))</formula>
    </cfRule>
    <cfRule type="containsErrors" dxfId="694" priority="952">
      <formula>ISERROR(AF601)</formula>
    </cfRule>
  </conditionalFormatting>
  <conditionalFormatting sqref="AG601">
    <cfRule type="containsErrors" dxfId="693" priority="946">
      <formula>ISERROR(AG601)</formula>
    </cfRule>
  </conditionalFormatting>
  <conditionalFormatting sqref="AM547">
    <cfRule type="cellIs" dxfId="692" priority="942" operator="lessThanOrEqual">
      <formula>85</formula>
    </cfRule>
    <cfRule type="cellIs" dxfId="691" priority="943" operator="lessThanOrEqual">
      <formula>95</formula>
    </cfRule>
    <cfRule type="cellIs" dxfId="690" priority="944" operator="lessThanOrEqual">
      <formula>100</formula>
    </cfRule>
  </conditionalFormatting>
  <conditionalFormatting sqref="AM554">
    <cfRule type="containsText" dxfId="689" priority="938" operator="containsText" text="DÉBIL">
      <formula>NOT(ISERROR(SEARCH("DÉBIL",AM554)))</formula>
    </cfRule>
    <cfRule type="containsText" dxfId="688" priority="939" operator="containsText" text="MODERADO">
      <formula>NOT(ISERROR(SEARCH("MODERADO",AM554)))</formula>
    </cfRule>
    <cfRule type="containsText" dxfId="687" priority="940" operator="containsText" text="FUERTE">
      <formula>NOT(ISERROR(SEARCH("FUERTE",AM554)))</formula>
    </cfRule>
  </conditionalFormatting>
  <conditionalFormatting sqref="AM558">
    <cfRule type="containsText" priority="932" operator="containsText" text="#¡VALOR!">
      <formula>NOT(ISERROR(SEARCH("#¡VALOR!",AM558)))</formula>
    </cfRule>
    <cfRule type="containsText" dxfId="686" priority="933" operator="containsText" text="DÉBIL">
      <formula>NOT(ISERROR(SEARCH("DÉBIL",AM558)))</formula>
    </cfRule>
    <cfRule type="containsText" dxfId="685" priority="934" operator="containsText" text="MODERADO">
      <formula>NOT(ISERROR(SEARCH("MODERADO",AM558)))</formula>
    </cfRule>
    <cfRule type="containsText" dxfId="684" priority="935" operator="containsText" text="FUERTE">
      <formula>NOT(ISERROR(SEARCH("FUERTE",AM558)))</formula>
    </cfRule>
    <cfRule type="containsErrors" dxfId="683" priority="937">
      <formula>ISERROR(AM558)</formula>
    </cfRule>
  </conditionalFormatting>
  <conditionalFormatting sqref="AN558">
    <cfRule type="containsErrors" dxfId="682" priority="931">
      <formula>ISERROR(AN558)</formula>
    </cfRule>
  </conditionalFormatting>
  <conditionalFormatting sqref="AM597">
    <cfRule type="containsText" dxfId="681" priority="923" operator="containsText" text="DÉBIL">
      <formula>NOT(ISERROR(SEARCH("DÉBIL",AM597)))</formula>
    </cfRule>
    <cfRule type="containsText" dxfId="680" priority="924" operator="containsText" text="MODERADO">
      <formula>NOT(ISERROR(SEARCH("MODERADO",AM597)))</formula>
    </cfRule>
    <cfRule type="containsText" dxfId="679" priority="925" operator="containsText" text="FUERTE">
      <formula>NOT(ISERROR(SEARCH("FUERTE",AM597)))</formula>
    </cfRule>
  </conditionalFormatting>
  <conditionalFormatting sqref="AM590">
    <cfRule type="cellIs" dxfId="678" priority="927" operator="lessThanOrEqual">
      <formula>85</formula>
    </cfRule>
    <cfRule type="cellIs" dxfId="677" priority="928" operator="lessThanOrEqual">
      <formula>95</formula>
    </cfRule>
    <cfRule type="cellIs" dxfId="676" priority="929" operator="lessThanOrEqual">
      <formula>100</formula>
    </cfRule>
  </conditionalFormatting>
  <conditionalFormatting sqref="AM601">
    <cfRule type="containsText" priority="917" operator="containsText" text="#¡VALOR!">
      <formula>NOT(ISERROR(SEARCH("#¡VALOR!",AM601)))</formula>
    </cfRule>
    <cfRule type="containsText" dxfId="675" priority="918" operator="containsText" text="DÉBIL">
      <formula>NOT(ISERROR(SEARCH("DÉBIL",AM601)))</formula>
    </cfRule>
    <cfRule type="containsText" dxfId="674" priority="919" operator="containsText" text="MODERADO">
      <formula>NOT(ISERROR(SEARCH("MODERADO",AM601)))</formula>
    </cfRule>
    <cfRule type="containsText" dxfId="673" priority="920" operator="containsText" text="FUERTE">
      <formula>NOT(ISERROR(SEARCH("FUERTE",AM601)))</formula>
    </cfRule>
    <cfRule type="containsErrors" dxfId="672" priority="922">
      <formula>ISERROR(AM601)</formula>
    </cfRule>
  </conditionalFormatting>
  <conditionalFormatting sqref="AN601">
    <cfRule type="containsErrors" dxfId="671" priority="916">
      <formula>ISERROR(AN601)</formula>
    </cfRule>
  </conditionalFormatting>
  <conditionalFormatting sqref="D117">
    <cfRule type="cellIs" dxfId="670" priority="912" operator="lessThanOrEqual">
      <formula>85</formula>
    </cfRule>
    <cfRule type="cellIs" dxfId="669" priority="913" operator="lessThanOrEqual">
      <formula>95</formula>
    </cfRule>
    <cfRule type="cellIs" dxfId="668" priority="914" operator="lessThanOrEqual">
      <formula>100</formula>
    </cfRule>
  </conditionalFormatting>
  <conditionalFormatting sqref="D124">
    <cfRule type="containsText" dxfId="667" priority="908" operator="containsText" text="DÉBIL">
      <formula>NOT(ISERROR(SEARCH("DÉBIL",D124)))</formula>
    </cfRule>
    <cfRule type="containsText" dxfId="666" priority="909" operator="containsText" text="MODERADO">
      <formula>NOT(ISERROR(SEARCH("MODERADO",D124)))</formula>
    </cfRule>
    <cfRule type="containsText" dxfId="665" priority="910" operator="containsText" text="FUERTE">
      <formula>NOT(ISERROR(SEARCH("FUERTE",D124)))</formula>
    </cfRule>
  </conditionalFormatting>
  <conditionalFormatting sqref="D128">
    <cfRule type="containsText" priority="902" operator="containsText" text="#¡VALOR!">
      <formula>NOT(ISERROR(SEARCH("#¡VALOR!",D128)))</formula>
    </cfRule>
    <cfRule type="containsText" dxfId="664" priority="903" operator="containsText" text="DÉBIL">
      <formula>NOT(ISERROR(SEARCH("DÉBIL",D128)))</formula>
    </cfRule>
    <cfRule type="containsText" dxfId="663" priority="904" operator="containsText" text="MODERADO">
      <formula>NOT(ISERROR(SEARCH("MODERADO",D128)))</formula>
    </cfRule>
    <cfRule type="containsText" dxfId="662" priority="905" operator="containsText" text="FUERTE">
      <formula>NOT(ISERROR(SEARCH("FUERTE",D128)))</formula>
    </cfRule>
    <cfRule type="containsErrors" dxfId="661" priority="907">
      <formula>ISERROR(D128)</formula>
    </cfRule>
  </conditionalFormatting>
  <conditionalFormatting sqref="E128">
    <cfRule type="containsErrors" dxfId="660" priority="901">
      <formula>ISERROR(E128)</formula>
    </cfRule>
  </conditionalFormatting>
  <conditionalFormatting sqref="D167">
    <cfRule type="containsText" dxfId="659" priority="893" operator="containsText" text="DÉBIL">
      <formula>NOT(ISERROR(SEARCH("DÉBIL",D167)))</formula>
    </cfRule>
    <cfRule type="containsText" dxfId="658" priority="894" operator="containsText" text="MODERADO">
      <formula>NOT(ISERROR(SEARCH("MODERADO",D167)))</formula>
    </cfRule>
    <cfRule type="containsText" dxfId="657" priority="895" operator="containsText" text="FUERTE">
      <formula>NOT(ISERROR(SEARCH("FUERTE",D167)))</formula>
    </cfRule>
  </conditionalFormatting>
  <conditionalFormatting sqref="D160">
    <cfRule type="cellIs" dxfId="656" priority="897" operator="lessThanOrEqual">
      <formula>85</formula>
    </cfRule>
    <cfRule type="cellIs" dxfId="655" priority="898" operator="lessThanOrEqual">
      <formula>95</formula>
    </cfRule>
    <cfRule type="cellIs" dxfId="654" priority="899" operator="lessThanOrEqual">
      <formula>100</formula>
    </cfRule>
  </conditionalFormatting>
  <conditionalFormatting sqref="D171">
    <cfRule type="containsText" priority="887" operator="containsText" text="#¡VALOR!">
      <formula>NOT(ISERROR(SEARCH("#¡VALOR!",D171)))</formula>
    </cfRule>
    <cfRule type="containsText" dxfId="653" priority="888" operator="containsText" text="DÉBIL">
      <formula>NOT(ISERROR(SEARCH("DÉBIL",D171)))</formula>
    </cfRule>
    <cfRule type="containsText" dxfId="652" priority="889" operator="containsText" text="MODERADO">
      <formula>NOT(ISERROR(SEARCH("MODERADO",D171)))</formula>
    </cfRule>
    <cfRule type="containsText" dxfId="651" priority="890" operator="containsText" text="FUERTE">
      <formula>NOT(ISERROR(SEARCH("FUERTE",D171)))</formula>
    </cfRule>
    <cfRule type="containsErrors" dxfId="650" priority="892">
      <formula>ISERROR(D171)</formula>
    </cfRule>
  </conditionalFormatting>
  <conditionalFormatting sqref="E171">
    <cfRule type="containsErrors" dxfId="649" priority="886">
      <formula>ISERROR(E171)</formula>
    </cfRule>
  </conditionalFormatting>
  <conditionalFormatting sqref="R117">
    <cfRule type="cellIs" dxfId="648" priority="852" operator="lessThanOrEqual">
      <formula>85</formula>
    </cfRule>
    <cfRule type="cellIs" dxfId="647" priority="853" operator="lessThanOrEqual">
      <formula>95</formula>
    </cfRule>
    <cfRule type="cellIs" dxfId="646" priority="854" operator="lessThanOrEqual">
      <formula>100</formula>
    </cfRule>
  </conditionalFormatting>
  <conditionalFormatting sqref="R124">
    <cfRule type="containsText" dxfId="645" priority="848" operator="containsText" text="DÉBIL">
      <formula>NOT(ISERROR(SEARCH("DÉBIL",R124)))</formula>
    </cfRule>
    <cfRule type="containsText" dxfId="644" priority="849" operator="containsText" text="MODERADO">
      <formula>NOT(ISERROR(SEARCH("MODERADO",R124)))</formula>
    </cfRule>
    <cfRule type="containsText" dxfId="643" priority="850" operator="containsText" text="FUERTE">
      <formula>NOT(ISERROR(SEARCH("FUERTE",R124)))</formula>
    </cfRule>
  </conditionalFormatting>
  <conditionalFormatting sqref="R128">
    <cfRule type="containsText" priority="842" operator="containsText" text="#¡VALOR!">
      <formula>NOT(ISERROR(SEARCH("#¡VALOR!",R128)))</formula>
    </cfRule>
    <cfRule type="containsText" dxfId="642" priority="843" operator="containsText" text="DÉBIL">
      <formula>NOT(ISERROR(SEARCH("DÉBIL",R128)))</formula>
    </cfRule>
    <cfRule type="containsText" dxfId="641" priority="844" operator="containsText" text="MODERADO">
      <formula>NOT(ISERROR(SEARCH("MODERADO",R128)))</formula>
    </cfRule>
    <cfRule type="containsText" dxfId="640" priority="845" operator="containsText" text="FUERTE">
      <formula>NOT(ISERROR(SEARCH("FUERTE",R128)))</formula>
    </cfRule>
    <cfRule type="containsErrors" dxfId="639" priority="847">
      <formula>ISERROR(R128)</formula>
    </cfRule>
  </conditionalFormatting>
  <conditionalFormatting sqref="S128">
    <cfRule type="containsErrors" dxfId="638" priority="841">
      <formula>ISERROR(S128)</formula>
    </cfRule>
  </conditionalFormatting>
  <conditionalFormatting sqref="R167">
    <cfRule type="containsText" dxfId="637" priority="833" operator="containsText" text="DÉBIL">
      <formula>NOT(ISERROR(SEARCH("DÉBIL",R167)))</formula>
    </cfRule>
    <cfRule type="containsText" dxfId="636" priority="834" operator="containsText" text="MODERADO">
      <formula>NOT(ISERROR(SEARCH("MODERADO",R167)))</formula>
    </cfRule>
    <cfRule type="containsText" dxfId="635" priority="835" operator="containsText" text="FUERTE">
      <formula>NOT(ISERROR(SEARCH("FUERTE",R167)))</formula>
    </cfRule>
  </conditionalFormatting>
  <conditionalFormatting sqref="R160">
    <cfRule type="cellIs" dxfId="634" priority="837" operator="lessThanOrEqual">
      <formula>85</formula>
    </cfRule>
    <cfRule type="cellIs" dxfId="633" priority="838" operator="lessThanOrEqual">
      <formula>95</formula>
    </cfRule>
    <cfRule type="cellIs" dxfId="632" priority="839" operator="lessThanOrEqual">
      <formula>100</formula>
    </cfRule>
  </conditionalFormatting>
  <conditionalFormatting sqref="R171">
    <cfRule type="containsText" priority="827" operator="containsText" text="#¡VALOR!">
      <formula>NOT(ISERROR(SEARCH("#¡VALOR!",R171)))</formula>
    </cfRule>
    <cfRule type="containsText" dxfId="631" priority="828" operator="containsText" text="DÉBIL">
      <formula>NOT(ISERROR(SEARCH("DÉBIL",R171)))</formula>
    </cfRule>
    <cfRule type="containsText" dxfId="630" priority="829" operator="containsText" text="MODERADO">
      <formula>NOT(ISERROR(SEARCH("MODERADO",R171)))</formula>
    </cfRule>
    <cfRule type="containsText" dxfId="629" priority="830" operator="containsText" text="FUERTE">
      <formula>NOT(ISERROR(SEARCH("FUERTE",R171)))</formula>
    </cfRule>
    <cfRule type="containsErrors" dxfId="628" priority="832">
      <formula>ISERROR(R171)</formula>
    </cfRule>
  </conditionalFormatting>
  <conditionalFormatting sqref="S171">
    <cfRule type="containsErrors" dxfId="627" priority="826">
      <formula>ISERROR(S171)</formula>
    </cfRule>
  </conditionalFormatting>
  <conditionalFormatting sqref="K117">
    <cfRule type="cellIs" dxfId="626" priority="882" operator="lessThanOrEqual">
      <formula>85</formula>
    </cfRule>
    <cfRule type="cellIs" dxfId="625" priority="883" operator="lessThanOrEqual">
      <formula>95</formula>
    </cfRule>
    <cfRule type="cellIs" dxfId="624" priority="884" operator="lessThanOrEqual">
      <formula>100</formula>
    </cfRule>
  </conditionalFormatting>
  <conditionalFormatting sqref="K124">
    <cfRule type="containsText" dxfId="623" priority="878" operator="containsText" text="DÉBIL">
      <formula>NOT(ISERROR(SEARCH("DÉBIL",K124)))</formula>
    </cfRule>
    <cfRule type="containsText" dxfId="622" priority="879" operator="containsText" text="MODERADO">
      <formula>NOT(ISERROR(SEARCH("MODERADO",K124)))</formula>
    </cfRule>
    <cfRule type="containsText" dxfId="621" priority="880" operator="containsText" text="FUERTE">
      <formula>NOT(ISERROR(SEARCH("FUERTE",K124)))</formula>
    </cfRule>
  </conditionalFormatting>
  <conditionalFormatting sqref="K128">
    <cfRule type="containsText" priority="872" operator="containsText" text="#¡VALOR!">
      <formula>NOT(ISERROR(SEARCH("#¡VALOR!",K128)))</formula>
    </cfRule>
    <cfRule type="containsText" dxfId="620" priority="873" operator="containsText" text="DÉBIL">
      <formula>NOT(ISERROR(SEARCH("DÉBIL",K128)))</formula>
    </cfRule>
    <cfRule type="containsText" dxfId="619" priority="874" operator="containsText" text="MODERADO">
      <formula>NOT(ISERROR(SEARCH("MODERADO",K128)))</formula>
    </cfRule>
    <cfRule type="containsText" dxfId="618" priority="875" operator="containsText" text="FUERTE">
      <formula>NOT(ISERROR(SEARCH("FUERTE",K128)))</formula>
    </cfRule>
    <cfRule type="containsErrors" dxfId="617" priority="877">
      <formula>ISERROR(K128)</formula>
    </cfRule>
  </conditionalFormatting>
  <conditionalFormatting sqref="L128">
    <cfRule type="containsErrors" dxfId="616" priority="871">
      <formula>ISERROR(L128)</formula>
    </cfRule>
  </conditionalFormatting>
  <conditionalFormatting sqref="K167">
    <cfRule type="containsText" dxfId="615" priority="863" operator="containsText" text="DÉBIL">
      <formula>NOT(ISERROR(SEARCH("DÉBIL",K167)))</formula>
    </cfRule>
    <cfRule type="containsText" dxfId="614" priority="864" operator="containsText" text="MODERADO">
      <formula>NOT(ISERROR(SEARCH("MODERADO",K167)))</formula>
    </cfRule>
    <cfRule type="containsText" dxfId="613" priority="865" operator="containsText" text="FUERTE">
      <formula>NOT(ISERROR(SEARCH("FUERTE",K167)))</formula>
    </cfRule>
  </conditionalFormatting>
  <conditionalFormatting sqref="K160">
    <cfRule type="cellIs" dxfId="612" priority="867" operator="lessThanOrEqual">
      <formula>85</formula>
    </cfRule>
    <cfRule type="cellIs" dxfId="611" priority="868" operator="lessThanOrEqual">
      <formula>95</formula>
    </cfRule>
    <cfRule type="cellIs" dxfId="610" priority="869" operator="lessThanOrEqual">
      <formula>100</formula>
    </cfRule>
  </conditionalFormatting>
  <conditionalFormatting sqref="K171">
    <cfRule type="containsText" priority="857" operator="containsText" text="#¡VALOR!">
      <formula>NOT(ISERROR(SEARCH("#¡VALOR!",K171)))</formula>
    </cfRule>
    <cfRule type="containsText" dxfId="609" priority="858" operator="containsText" text="DÉBIL">
      <formula>NOT(ISERROR(SEARCH("DÉBIL",K171)))</formula>
    </cfRule>
    <cfRule type="containsText" dxfId="608" priority="859" operator="containsText" text="MODERADO">
      <formula>NOT(ISERROR(SEARCH("MODERADO",K171)))</formula>
    </cfRule>
    <cfRule type="containsText" dxfId="607" priority="860" operator="containsText" text="FUERTE">
      <formula>NOT(ISERROR(SEARCH("FUERTE",K171)))</formula>
    </cfRule>
    <cfRule type="containsErrors" dxfId="606" priority="862">
      <formula>ISERROR(K171)</formula>
    </cfRule>
  </conditionalFormatting>
  <conditionalFormatting sqref="L171">
    <cfRule type="containsErrors" dxfId="605" priority="856">
      <formula>ISERROR(L171)</formula>
    </cfRule>
  </conditionalFormatting>
  <conditionalFormatting sqref="Y117">
    <cfRule type="cellIs" dxfId="604" priority="822" operator="lessThanOrEqual">
      <formula>85</formula>
    </cfRule>
    <cfRule type="cellIs" dxfId="603" priority="823" operator="lessThanOrEqual">
      <formula>95</formula>
    </cfRule>
    <cfRule type="cellIs" dxfId="602" priority="824" operator="lessThanOrEqual">
      <formula>100</formula>
    </cfRule>
  </conditionalFormatting>
  <conditionalFormatting sqref="Y124">
    <cfRule type="containsText" dxfId="601" priority="818" operator="containsText" text="DÉBIL">
      <formula>NOT(ISERROR(SEARCH("DÉBIL",Y124)))</formula>
    </cfRule>
    <cfRule type="containsText" dxfId="600" priority="819" operator="containsText" text="MODERADO">
      <formula>NOT(ISERROR(SEARCH("MODERADO",Y124)))</formula>
    </cfRule>
    <cfRule type="containsText" dxfId="599" priority="820" operator="containsText" text="FUERTE">
      <formula>NOT(ISERROR(SEARCH("FUERTE",Y124)))</formula>
    </cfRule>
  </conditionalFormatting>
  <conditionalFormatting sqref="Y128">
    <cfRule type="containsText" priority="812" operator="containsText" text="#¡VALOR!">
      <formula>NOT(ISERROR(SEARCH("#¡VALOR!",Y128)))</formula>
    </cfRule>
    <cfRule type="containsText" dxfId="598" priority="813" operator="containsText" text="DÉBIL">
      <formula>NOT(ISERROR(SEARCH("DÉBIL",Y128)))</formula>
    </cfRule>
    <cfRule type="containsText" dxfId="597" priority="814" operator="containsText" text="MODERADO">
      <formula>NOT(ISERROR(SEARCH("MODERADO",Y128)))</formula>
    </cfRule>
    <cfRule type="containsText" dxfId="596" priority="815" operator="containsText" text="FUERTE">
      <formula>NOT(ISERROR(SEARCH("FUERTE",Y128)))</formula>
    </cfRule>
    <cfRule type="containsErrors" dxfId="595" priority="817">
      <formula>ISERROR(Y128)</formula>
    </cfRule>
  </conditionalFormatting>
  <conditionalFormatting sqref="Z128">
    <cfRule type="containsErrors" dxfId="594" priority="811">
      <formula>ISERROR(Z128)</formula>
    </cfRule>
  </conditionalFormatting>
  <conditionalFormatting sqref="Y167">
    <cfRule type="containsText" dxfId="593" priority="803" operator="containsText" text="DÉBIL">
      <formula>NOT(ISERROR(SEARCH("DÉBIL",Y167)))</formula>
    </cfRule>
    <cfRule type="containsText" dxfId="592" priority="804" operator="containsText" text="MODERADO">
      <formula>NOT(ISERROR(SEARCH("MODERADO",Y167)))</formula>
    </cfRule>
    <cfRule type="containsText" dxfId="591" priority="805" operator="containsText" text="FUERTE">
      <formula>NOT(ISERROR(SEARCH("FUERTE",Y167)))</formula>
    </cfRule>
  </conditionalFormatting>
  <conditionalFormatting sqref="Y160">
    <cfRule type="cellIs" dxfId="590" priority="807" operator="lessThanOrEqual">
      <formula>85</formula>
    </cfRule>
    <cfRule type="cellIs" dxfId="589" priority="808" operator="lessThanOrEqual">
      <formula>95</formula>
    </cfRule>
    <cfRule type="cellIs" dxfId="588" priority="809" operator="lessThanOrEqual">
      <formula>100</formula>
    </cfRule>
  </conditionalFormatting>
  <conditionalFormatting sqref="Y171">
    <cfRule type="containsText" priority="797" operator="containsText" text="#¡VALOR!">
      <formula>NOT(ISERROR(SEARCH("#¡VALOR!",Y171)))</formula>
    </cfRule>
    <cfRule type="containsText" dxfId="587" priority="798" operator="containsText" text="DÉBIL">
      <formula>NOT(ISERROR(SEARCH("DÉBIL",Y171)))</formula>
    </cfRule>
    <cfRule type="containsText" dxfId="586" priority="799" operator="containsText" text="MODERADO">
      <formula>NOT(ISERROR(SEARCH("MODERADO",Y171)))</formula>
    </cfRule>
    <cfRule type="containsText" dxfId="585" priority="800" operator="containsText" text="FUERTE">
      <formula>NOT(ISERROR(SEARCH("FUERTE",Y171)))</formula>
    </cfRule>
    <cfRule type="containsErrors" dxfId="584" priority="802">
      <formula>ISERROR(Y171)</formula>
    </cfRule>
  </conditionalFormatting>
  <conditionalFormatting sqref="Z171">
    <cfRule type="containsErrors" dxfId="583" priority="796">
      <formula>ISERROR(Z171)</formula>
    </cfRule>
  </conditionalFormatting>
  <conditionalFormatting sqref="AF117">
    <cfRule type="cellIs" dxfId="582" priority="792" operator="lessThanOrEqual">
      <formula>85</formula>
    </cfRule>
    <cfRule type="cellIs" dxfId="581" priority="793" operator="lessThanOrEqual">
      <formula>95</formula>
    </cfRule>
    <cfRule type="cellIs" dxfId="580" priority="794" operator="lessThanOrEqual">
      <formula>100</formula>
    </cfRule>
  </conditionalFormatting>
  <conditionalFormatting sqref="AF124">
    <cfRule type="containsText" dxfId="579" priority="788" operator="containsText" text="DÉBIL">
      <formula>NOT(ISERROR(SEARCH("DÉBIL",AF124)))</formula>
    </cfRule>
    <cfRule type="containsText" dxfId="578" priority="789" operator="containsText" text="MODERADO">
      <formula>NOT(ISERROR(SEARCH("MODERADO",AF124)))</formula>
    </cfRule>
    <cfRule type="containsText" dxfId="577" priority="790" operator="containsText" text="FUERTE">
      <formula>NOT(ISERROR(SEARCH("FUERTE",AF124)))</formula>
    </cfRule>
  </conditionalFormatting>
  <conditionalFormatting sqref="AF128">
    <cfRule type="containsText" priority="782" operator="containsText" text="#¡VALOR!">
      <formula>NOT(ISERROR(SEARCH("#¡VALOR!",AF128)))</formula>
    </cfRule>
    <cfRule type="containsText" dxfId="576" priority="783" operator="containsText" text="DÉBIL">
      <formula>NOT(ISERROR(SEARCH("DÉBIL",AF128)))</formula>
    </cfRule>
    <cfRule type="containsText" dxfId="575" priority="784" operator="containsText" text="MODERADO">
      <formula>NOT(ISERROR(SEARCH("MODERADO",AF128)))</formula>
    </cfRule>
    <cfRule type="containsText" dxfId="574" priority="785" operator="containsText" text="FUERTE">
      <formula>NOT(ISERROR(SEARCH("FUERTE",AF128)))</formula>
    </cfRule>
    <cfRule type="containsErrors" dxfId="573" priority="787">
      <formula>ISERROR(AF128)</formula>
    </cfRule>
  </conditionalFormatting>
  <conditionalFormatting sqref="AG128">
    <cfRule type="containsErrors" dxfId="572" priority="781">
      <formula>ISERROR(AG128)</formula>
    </cfRule>
  </conditionalFormatting>
  <conditionalFormatting sqref="AF167">
    <cfRule type="containsText" dxfId="571" priority="773" operator="containsText" text="DÉBIL">
      <formula>NOT(ISERROR(SEARCH("DÉBIL",AF167)))</formula>
    </cfRule>
    <cfRule type="containsText" dxfId="570" priority="774" operator="containsText" text="MODERADO">
      <formula>NOT(ISERROR(SEARCH("MODERADO",AF167)))</formula>
    </cfRule>
    <cfRule type="containsText" dxfId="569" priority="775" operator="containsText" text="FUERTE">
      <formula>NOT(ISERROR(SEARCH("FUERTE",AF167)))</formula>
    </cfRule>
  </conditionalFormatting>
  <conditionalFormatting sqref="AF160">
    <cfRule type="cellIs" dxfId="568" priority="777" operator="lessThanOrEqual">
      <formula>85</formula>
    </cfRule>
    <cfRule type="cellIs" dxfId="567" priority="778" operator="lessThanOrEqual">
      <formula>95</formula>
    </cfRule>
    <cfRule type="cellIs" dxfId="566" priority="779" operator="lessThanOrEqual">
      <formula>100</formula>
    </cfRule>
  </conditionalFormatting>
  <conditionalFormatting sqref="AF171">
    <cfRule type="containsText" priority="767" operator="containsText" text="#¡VALOR!">
      <formula>NOT(ISERROR(SEARCH("#¡VALOR!",AF171)))</formula>
    </cfRule>
    <cfRule type="containsText" dxfId="565" priority="768" operator="containsText" text="DÉBIL">
      <formula>NOT(ISERROR(SEARCH("DÉBIL",AF171)))</formula>
    </cfRule>
    <cfRule type="containsText" dxfId="564" priority="769" operator="containsText" text="MODERADO">
      <formula>NOT(ISERROR(SEARCH("MODERADO",AF171)))</formula>
    </cfRule>
    <cfRule type="containsText" dxfId="563" priority="770" operator="containsText" text="FUERTE">
      <formula>NOT(ISERROR(SEARCH("FUERTE",AF171)))</formula>
    </cfRule>
    <cfRule type="containsErrors" dxfId="562" priority="772">
      <formula>ISERROR(AF171)</formula>
    </cfRule>
  </conditionalFormatting>
  <conditionalFormatting sqref="AG171">
    <cfRule type="containsErrors" dxfId="561" priority="766">
      <formula>ISERROR(AG171)</formula>
    </cfRule>
  </conditionalFormatting>
  <conditionalFormatting sqref="AM117">
    <cfRule type="cellIs" dxfId="560" priority="762" operator="lessThanOrEqual">
      <formula>85</formula>
    </cfRule>
    <cfRule type="cellIs" dxfId="559" priority="763" operator="lessThanOrEqual">
      <formula>95</formula>
    </cfRule>
    <cfRule type="cellIs" dxfId="558" priority="764" operator="lessThanOrEqual">
      <formula>100</formula>
    </cfRule>
  </conditionalFormatting>
  <conditionalFormatting sqref="AM124">
    <cfRule type="containsText" dxfId="557" priority="758" operator="containsText" text="DÉBIL">
      <formula>NOT(ISERROR(SEARCH("DÉBIL",AM124)))</formula>
    </cfRule>
    <cfRule type="containsText" dxfId="556" priority="759" operator="containsText" text="MODERADO">
      <formula>NOT(ISERROR(SEARCH("MODERADO",AM124)))</formula>
    </cfRule>
    <cfRule type="containsText" dxfId="555" priority="760" operator="containsText" text="FUERTE">
      <formula>NOT(ISERROR(SEARCH("FUERTE",AM124)))</formula>
    </cfRule>
  </conditionalFormatting>
  <conditionalFormatting sqref="AM128">
    <cfRule type="containsText" priority="752" operator="containsText" text="#¡VALOR!">
      <formula>NOT(ISERROR(SEARCH("#¡VALOR!",AM128)))</formula>
    </cfRule>
    <cfRule type="containsText" dxfId="554" priority="753" operator="containsText" text="DÉBIL">
      <formula>NOT(ISERROR(SEARCH("DÉBIL",AM128)))</formula>
    </cfRule>
    <cfRule type="containsText" dxfId="553" priority="754" operator="containsText" text="MODERADO">
      <formula>NOT(ISERROR(SEARCH("MODERADO",AM128)))</formula>
    </cfRule>
    <cfRule type="containsText" dxfId="552" priority="755" operator="containsText" text="FUERTE">
      <formula>NOT(ISERROR(SEARCH("FUERTE",AM128)))</formula>
    </cfRule>
    <cfRule type="containsErrors" dxfId="551" priority="757">
      <formula>ISERROR(AM128)</formula>
    </cfRule>
  </conditionalFormatting>
  <conditionalFormatting sqref="AN128">
    <cfRule type="containsErrors" dxfId="550" priority="751">
      <formula>ISERROR(AN128)</formula>
    </cfRule>
  </conditionalFormatting>
  <conditionalFormatting sqref="AM167">
    <cfRule type="containsText" dxfId="549" priority="743" operator="containsText" text="DÉBIL">
      <formula>NOT(ISERROR(SEARCH("DÉBIL",AM167)))</formula>
    </cfRule>
    <cfRule type="containsText" dxfId="548" priority="744" operator="containsText" text="MODERADO">
      <formula>NOT(ISERROR(SEARCH("MODERADO",AM167)))</formula>
    </cfRule>
    <cfRule type="containsText" dxfId="547" priority="745" operator="containsText" text="FUERTE">
      <formula>NOT(ISERROR(SEARCH("FUERTE",AM167)))</formula>
    </cfRule>
  </conditionalFormatting>
  <conditionalFormatting sqref="AM160">
    <cfRule type="cellIs" dxfId="546" priority="747" operator="lessThanOrEqual">
      <formula>85</formula>
    </cfRule>
    <cfRule type="cellIs" dxfId="545" priority="748" operator="lessThanOrEqual">
      <formula>95</formula>
    </cfRule>
    <cfRule type="cellIs" dxfId="544" priority="749" operator="lessThanOrEqual">
      <formula>100</formula>
    </cfRule>
  </conditionalFormatting>
  <conditionalFormatting sqref="AM171">
    <cfRule type="containsText" priority="737" operator="containsText" text="#¡VALOR!">
      <formula>NOT(ISERROR(SEARCH("#¡VALOR!",AM171)))</formula>
    </cfRule>
    <cfRule type="containsText" dxfId="543" priority="738" operator="containsText" text="DÉBIL">
      <formula>NOT(ISERROR(SEARCH("DÉBIL",AM171)))</formula>
    </cfRule>
    <cfRule type="containsText" dxfId="542" priority="739" operator="containsText" text="MODERADO">
      <formula>NOT(ISERROR(SEARCH("MODERADO",AM171)))</formula>
    </cfRule>
    <cfRule type="containsText" dxfId="541" priority="740" operator="containsText" text="FUERTE">
      <formula>NOT(ISERROR(SEARCH("FUERTE",AM171)))</formula>
    </cfRule>
    <cfRule type="containsErrors" dxfId="540" priority="742">
      <formula>ISERROR(AM171)</formula>
    </cfRule>
  </conditionalFormatting>
  <conditionalFormatting sqref="AN171">
    <cfRule type="containsErrors" dxfId="539" priority="736">
      <formula>ISERROR(AN171)</formula>
    </cfRule>
  </conditionalFormatting>
  <conditionalFormatting sqref="D203">
    <cfRule type="cellIs" dxfId="538" priority="732" operator="lessThanOrEqual">
      <formula>85</formula>
    </cfRule>
    <cfRule type="cellIs" dxfId="537" priority="733" operator="lessThanOrEqual">
      <formula>95</formula>
    </cfRule>
    <cfRule type="cellIs" dxfId="536" priority="734" operator="lessThanOrEqual">
      <formula>100</formula>
    </cfRule>
  </conditionalFormatting>
  <conditionalFormatting sqref="D210">
    <cfRule type="containsText" dxfId="535" priority="728" operator="containsText" text="DÉBIL">
      <formula>NOT(ISERROR(SEARCH("DÉBIL",D210)))</formula>
    </cfRule>
    <cfRule type="containsText" dxfId="534" priority="729" operator="containsText" text="MODERADO">
      <formula>NOT(ISERROR(SEARCH("MODERADO",D210)))</formula>
    </cfRule>
    <cfRule type="containsText" dxfId="533" priority="730" operator="containsText" text="FUERTE">
      <formula>NOT(ISERROR(SEARCH("FUERTE",D210)))</formula>
    </cfRule>
  </conditionalFormatting>
  <conditionalFormatting sqref="D214">
    <cfRule type="containsText" priority="722" operator="containsText" text="#¡VALOR!">
      <formula>NOT(ISERROR(SEARCH("#¡VALOR!",D214)))</formula>
    </cfRule>
    <cfRule type="containsText" dxfId="532" priority="723" operator="containsText" text="DÉBIL">
      <formula>NOT(ISERROR(SEARCH("DÉBIL",D214)))</formula>
    </cfRule>
    <cfRule type="containsText" dxfId="531" priority="724" operator="containsText" text="MODERADO">
      <formula>NOT(ISERROR(SEARCH("MODERADO",D214)))</formula>
    </cfRule>
    <cfRule type="containsText" dxfId="530" priority="725" operator="containsText" text="FUERTE">
      <formula>NOT(ISERROR(SEARCH("FUERTE",D214)))</formula>
    </cfRule>
    <cfRule type="containsErrors" dxfId="529" priority="727">
      <formula>ISERROR(D214)</formula>
    </cfRule>
  </conditionalFormatting>
  <conditionalFormatting sqref="E214">
    <cfRule type="containsErrors" dxfId="528" priority="721">
      <formula>ISERROR(E214)</formula>
    </cfRule>
  </conditionalFormatting>
  <conditionalFormatting sqref="D253">
    <cfRule type="containsText" dxfId="527" priority="713" operator="containsText" text="DÉBIL">
      <formula>NOT(ISERROR(SEARCH("DÉBIL",D253)))</formula>
    </cfRule>
    <cfRule type="containsText" dxfId="526" priority="714" operator="containsText" text="MODERADO">
      <formula>NOT(ISERROR(SEARCH("MODERADO",D253)))</formula>
    </cfRule>
    <cfRule type="containsText" dxfId="525" priority="715" operator="containsText" text="FUERTE">
      <formula>NOT(ISERROR(SEARCH("FUERTE",D253)))</formula>
    </cfRule>
  </conditionalFormatting>
  <conditionalFormatting sqref="D246">
    <cfRule type="cellIs" dxfId="524" priority="717" operator="lessThanOrEqual">
      <formula>85</formula>
    </cfRule>
    <cfRule type="cellIs" dxfId="523" priority="718" operator="lessThanOrEqual">
      <formula>95</formula>
    </cfRule>
    <cfRule type="cellIs" dxfId="522" priority="719" operator="lessThanOrEqual">
      <formula>100</formula>
    </cfRule>
  </conditionalFormatting>
  <conditionalFormatting sqref="D257">
    <cfRule type="containsText" priority="707" operator="containsText" text="#¡VALOR!">
      <formula>NOT(ISERROR(SEARCH("#¡VALOR!",D257)))</formula>
    </cfRule>
    <cfRule type="containsText" dxfId="521" priority="708" operator="containsText" text="DÉBIL">
      <formula>NOT(ISERROR(SEARCH("DÉBIL",D257)))</formula>
    </cfRule>
    <cfRule type="containsText" dxfId="520" priority="709" operator="containsText" text="MODERADO">
      <formula>NOT(ISERROR(SEARCH("MODERADO",D257)))</formula>
    </cfRule>
    <cfRule type="containsText" dxfId="519" priority="710" operator="containsText" text="FUERTE">
      <formula>NOT(ISERROR(SEARCH("FUERTE",D257)))</formula>
    </cfRule>
    <cfRule type="containsErrors" dxfId="518" priority="712">
      <formula>ISERROR(D257)</formula>
    </cfRule>
  </conditionalFormatting>
  <conditionalFormatting sqref="E257">
    <cfRule type="containsErrors" dxfId="517" priority="706">
      <formula>ISERROR(E257)</formula>
    </cfRule>
  </conditionalFormatting>
  <conditionalFormatting sqref="R203">
    <cfRule type="cellIs" dxfId="516" priority="672" operator="lessThanOrEqual">
      <formula>85</formula>
    </cfRule>
    <cfRule type="cellIs" dxfId="515" priority="673" operator="lessThanOrEqual">
      <formula>95</formula>
    </cfRule>
    <cfRule type="cellIs" dxfId="514" priority="674" operator="lessThanOrEqual">
      <formula>100</formula>
    </cfRule>
  </conditionalFormatting>
  <conditionalFormatting sqref="R210">
    <cfRule type="containsText" dxfId="513" priority="668" operator="containsText" text="DÉBIL">
      <formula>NOT(ISERROR(SEARCH("DÉBIL",R210)))</formula>
    </cfRule>
    <cfRule type="containsText" dxfId="512" priority="669" operator="containsText" text="MODERADO">
      <formula>NOT(ISERROR(SEARCH("MODERADO",R210)))</formula>
    </cfRule>
    <cfRule type="containsText" dxfId="511" priority="670" operator="containsText" text="FUERTE">
      <formula>NOT(ISERROR(SEARCH("FUERTE",R210)))</formula>
    </cfRule>
  </conditionalFormatting>
  <conditionalFormatting sqref="R214">
    <cfRule type="containsText" priority="662" operator="containsText" text="#¡VALOR!">
      <formula>NOT(ISERROR(SEARCH("#¡VALOR!",R214)))</formula>
    </cfRule>
    <cfRule type="containsText" dxfId="510" priority="663" operator="containsText" text="DÉBIL">
      <formula>NOT(ISERROR(SEARCH("DÉBIL",R214)))</formula>
    </cfRule>
    <cfRule type="containsText" dxfId="509" priority="664" operator="containsText" text="MODERADO">
      <formula>NOT(ISERROR(SEARCH("MODERADO",R214)))</formula>
    </cfRule>
    <cfRule type="containsText" dxfId="508" priority="665" operator="containsText" text="FUERTE">
      <formula>NOT(ISERROR(SEARCH("FUERTE",R214)))</formula>
    </cfRule>
    <cfRule type="containsErrors" dxfId="507" priority="667">
      <formula>ISERROR(R214)</formula>
    </cfRule>
  </conditionalFormatting>
  <conditionalFormatting sqref="S214">
    <cfRule type="containsErrors" dxfId="506" priority="661">
      <formula>ISERROR(S214)</formula>
    </cfRule>
  </conditionalFormatting>
  <conditionalFormatting sqref="R253">
    <cfRule type="containsText" dxfId="505" priority="653" operator="containsText" text="DÉBIL">
      <formula>NOT(ISERROR(SEARCH("DÉBIL",R253)))</formula>
    </cfRule>
    <cfRule type="containsText" dxfId="504" priority="654" operator="containsText" text="MODERADO">
      <formula>NOT(ISERROR(SEARCH("MODERADO",R253)))</formula>
    </cfRule>
    <cfRule type="containsText" dxfId="503" priority="655" operator="containsText" text="FUERTE">
      <formula>NOT(ISERROR(SEARCH("FUERTE",R253)))</formula>
    </cfRule>
  </conditionalFormatting>
  <conditionalFormatting sqref="R246">
    <cfRule type="cellIs" dxfId="502" priority="657" operator="lessThanOrEqual">
      <formula>85</formula>
    </cfRule>
    <cfRule type="cellIs" dxfId="501" priority="658" operator="lessThanOrEqual">
      <formula>95</formula>
    </cfRule>
    <cfRule type="cellIs" dxfId="500" priority="659" operator="lessThanOrEqual">
      <formula>100</formula>
    </cfRule>
  </conditionalFormatting>
  <conditionalFormatting sqref="R257">
    <cfRule type="containsText" priority="647" operator="containsText" text="#¡VALOR!">
      <formula>NOT(ISERROR(SEARCH("#¡VALOR!",R257)))</formula>
    </cfRule>
    <cfRule type="containsText" dxfId="499" priority="648" operator="containsText" text="DÉBIL">
      <formula>NOT(ISERROR(SEARCH("DÉBIL",R257)))</formula>
    </cfRule>
    <cfRule type="containsText" dxfId="498" priority="649" operator="containsText" text="MODERADO">
      <formula>NOT(ISERROR(SEARCH("MODERADO",R257)))</formula>
    </cfRule>
    <cfRule type="containsText" dxfId="497" priority="650" operator="containsText" text="FUERTE">
      <formula>NOT(ISERROR(SEARCH("FUERTE",R257)))</formula>
    </cfRule>
    <cfRule type="containsErrors" dxfId="496" priority="652">
      <formula>ISERROR(R257)</formula>
    </cfRule>
  </conditionalFormatting>
  <conditionalFormatting sqref="S257">
    <cfRule type="containsErrors" dxfId="495" priority="646">
      <formula>ISERROR(S257)</formula>
    </cfRule>
  </conditionalFormatting>
  <conditionalFormatting sqref="K203">
    <cfRule type="cellIs" dxfId="494" priority="702" operator="lessThanOrEqual">
      <formula>85</formula>
    </cfRule>
    <cfRule type="cellIs" dxfId="493" priority="703" operator="lessThanOrEqual">
      <formula>95</formula>
    </cfRule>
    <cfRule type="cellIs" dxfId="492" priority="704" operator="lessThanOrEqual">
      <formula>100</formula>
    </cfRule>
  </conditionalFormatting>
  <conditionalFormatting sqref="K210">
    <cfRule type="containsText" dxfId="491" priority="698" operator="containsText" text="DÉBIL">
      <formula>NOT(ISERROR(SEARCH("DÉBIL",K210)))</formula>
    </cfRule>
    <cfRule type="containsText" dxfId="490" priority="699" operator="containsText" text="MODERADO">
      <formula>NOT(ISERROR(SEARCH("MODERADO",K210)))</formula>
    </cfRule>
    <cfRule type="containsText" dxfId="489" priority="700" operator="containsText" text="FUERTE">
      <formula>NOT(ISERROR(SEARCH("FUERTE",K210)))</formula>
    </cfRule>
  </conditionalFormatting>
  <conditionalFormatting sqref="K214">
    <cfRule type="containsText" priority="692" operator="containsText" text="#¡VALOR!">
      <formula>NOT(ISERROR(SEARCH("#¡VALOR!",K214)))</formula>
    </cfRule>
    <cfRule type="containsText" dxfId="488" priority="693" operator="containsText" text="DÉBIL">
      <formula>NOT(ISERROR(SEARCH("DÉBIL",K214)))</formula>
    </cfRule>
    <cfRule type="containsText" dxfId="487" priority="694" operator="containsText" text="MODERADO">
      <formula>NOT(ISERROR(SEARCH("MODERADO",K214)))</formula>
    </cfRule>
    <cfRule type="containsText" dxfId="486" priority="695" operator="containsText" text="FUERTE">
      <formula>NOT(ISERROR(SEARCH("FUERTE",K214)))</formula>
    </cfRule>
    <cfRule type="containsErrors" dxfId="485" priority="697">
      <formula>ISERROR(K214)</formula>
    </cfRule>
  </conditionalFormatting>
  <conditionalFormatting sqref="L214">
    <cfRule type="containsErrors" dxfId="484" priority="691">
      <formula>ISERROR(L214)</formula>
    </cfRule>
  </conditionalFormatting>
  <conditionalFormatting sqref="K253">
    <cfRule type="containsText" dxfId="483" priority="683" operator="containsText" text="DÉBIL">
      <formula>NOT(ISERROR(SEARCH("DÉBIL",K253)))</formula>
    </cfRule>
    <cfRule type="containsText" dxfId="482" priority="684" operator="containsText" text="MODERADO">
      <formula>NOT(ISERROR(SEARCH("MODERADO",K253)))</formula>
    </cfRule>
    <cfRule type="containsText" dxfId="481" priority="685" operator="containsText" text="FUERTE">
      <formula>NOT(ISERROR(SEARCH("FUERTE",K253)))</formula>
    </cfRule>
  </conditionalFormatting>
  <conditionalFormatting sqref="K246">
    <cfRule type="cellIs" dxfId="480" priority="687" operator="lessThanOrEqual">
      <formula>85</formula>
    </cfRule>
    <cfRule type="cellIs" dxfId="479" priority="688" operator="lessThanOrEqual">
      <formula>95</formula>
    </cfRule>
    <cfRule type="cellIs" dxfId="478" priority="689" operator="lessThanOrEqual">
      <formula>100</formula>
    </cfRule>
  </conditionalFormatting>
  <conditionalFormatting sqref="K257">
    <cfRule type="containsText" priority="677" operator="containsText" text="#¡VALOR!">
      <formula>NOT(ISERROR(SEARCH("#¡VALOR!",K257)))</formula>
    </cfRule>
    <cfRule type="containsText" dxfId="477" priority="678" operator="containsText" text="DÉBIL">
      <formula>NOT(ISERROR(SEARCH("DÉBIL",K257)))</formula>
    </cfRule>
    <cfRule type="containsText" dxfId="476" priority="679" operator="containsText" text="MODERADO">
      <formula>NOT(ISERROR(SEARCH("MODERADO",K257)))</formula>
    </cfRule>
    <cfRule type="containsText" dxfId="475" priority="680" operator="containsText" text="FUERTE">
      <formula>NOT(ISERROR(SEARCH("FUERTE",K257)))</formula>
    </cfRule>
    <cfRule type="containsErrors" dxfId="474" priority="682">
      <formula>ISERROR(K257)</formula>
    </cfRule>
  </conditionalFormatting>
  <conditionalFormatting sqref="L257">
    <cfRule type="containsErrors" dxfId="473" priority="676">
      <formula>ISERROR(L257)</formula>
    </cfRule>
  </conditionalFormatting>
  <conditionalFormatting sqref="Y203">
    <cfRule type="cellIs" dxfId="472" priority="642" operator="lessThanOrEqual">
      <formula>85</formula>
    </cfRule>
    <cfRule type="cellIs" dxfId="471" priority="643" operator="lessThanOrEqual">
      <formula>95</formula>
    </cfRule>
    <cfRule type="cellIs" dxfId="470" priority="644" operator="lessThanOrEqual">
      <formula>100</formula>
    </cfRule>
  </conditionalFormatting>
  <conditionalFormatting sqref="Y210">
    <cfRule type="containsText" dxfId="469" priority="638" operator="containsText" text="DÉBIL">
      <formula>NOT(ISERROR(SEARCH("DÉBIL",Y210)))</formula>
    </cfRule>
    <cfRule type="containsText" dxfId="468" priority="639" operator="containsText" text="MODERADO">
      <formula>NOT(ISERROR(SEARCH("MODERADO",Y210)))</formula>
    </cfRule>
    <cfRule type="containsText" dxfId="467" priority="640" operator="containsText" text="FUERTE">
      <formula>NOT(ISERROR(SEARCH("FUERTE",Y210)))</formula>
    </cfRule>
  </conditionalFormatting>
  <conditionalFormatting sqref="Y214">
    <cfRule type="containsText" priority="632" operator="containsText" text="#¡VALOR!">
      <formula>NOT(ISERROR(SEARCH("#¡VALOR!",Y214)))</formula>
    </cfRule>
    <cfRule type="containsText" dxfId="466" priority="633" operator="containsText" text="DÉBIL">
      <formula>NOT(ISERROR(SEARCH("DÉBIL",Y214)))</formula>
    </cfRule>
    <cfRule type="containsText" dxfId="465" priority="634" operator="containsText" text="MODERADO">
      <formula>NOT(ISERROR(SEARCH("MODERADO",Y214)))</formula>
    </cfRule>
    <cfRule type="containsText" dxfId="464" priority="635" operator="containsText" text="FUERTE">
      <formula>NOT(ISERROR(SEARCH("FUERTE",Y214)))</formula>
    </cfRule>
    <cfRule type="containsErrors" dxfId="463" priority="637">
      <formula>ISERROR(Y214)</formula>
    </cfRule>
  </conditionalFormatting>
  <conditionalFormatting sqref="Z214">
    <cfRule type="containsErrors" dxfId="462" priority="631">
      <formula>ISERROR(Z214)</formula>
    </cfRule>
  </conditionalFormatting>
  <conditionalFormatting sqref="Y253">
    <cfRule type="containsText" dxfId="461" priority="623" operator="containsText" text="DÉBIL">
      <formula>NOT(ISERROR(SEARCH("DÉBIL",Y253)))</formula>
    </cfRule>
    <cfRule type="containsText" dxfId="460" priority="624" operator="containsText" text="MODERADO">
      <formula>NOT(ISERROR(SEARCH("MODERADO",Y253)))</formula>
    </cfRule>
    <cfRule type="containsText" dxfId="459" priority="625" operator="containsText" text="FUERTE">
      <formula>NOT(ISERROR(SEARCH("FUERTE",Y253)))</formula>
    </cfRule>
  </conditionalFormatting>
  <conditionalFormatting sqref="Y246">
    <cfRule type="cellIs" dxfId="458" priority="627" operator="lessThanOrEqual">
      <formula>85</formula>
    </cfRule>
    <cfRule type="cellIs" dxfId="457" priority="628" operator="lessThanOrEqual">
      <formula>95</formula>
    </cfRule>
    <cfRule type="cellIs" dxfId="456" priority="629" operator="lessThanOrEqual">
      <formula>100</formula>
    </cfRule>
  </conditionalFormatting>
  <conditionalFormatting sqref="Y257">
    <cfRule type="containsText" priority="617" operator="containsText" text="#¡VALOR!">
      <formula>NOT(ISERROR(SEARCH("#¡VALOR!",Y257)))</formula>
    </cfRule>
    <cfRule type="containsText" dxfId="455" priority="618" operator="containsText" text="DÉBIL">
      <formula>NOT(ISERROR(SEARCH("DÉBIL",Y257)))</formula>
    </cfRule>
    <cfRule type="containsText" dxfId="454" priority="619" operator="containsText" text="MODERADO">
      <formula>NOT(ISERROR(SEARCH("MODERADO",Y257)))</formula>
    </cfRule>
    <cfRule type="containsText" dxfId="453" priority="620" operator="containsText" text="FUERTE">
      <formula>NOT(ISERROR(SEARCH("FUERTE",Y257)))</formula>
    </cfRule>
    <cfRule type="containsErrors" dxfId="452" priority="622">
      <formula>ISERROR(Y257)</formula>
    </cfRule>
  </conditionalFormatting>
  <conditionalFormatting sqref="Z257">
    <cfRule type="containsErrors" dxfId="451" priority="616">
      <formula>ISERROR(Z257)</formula>
    </cfRule>
  </conditionalFormatting>
  <conditionalFormatting sqref="AF203">
    <cfRule type="cellIs" dxfId="450" priority="612" operator="lessThanOrEqual">
      <formula>85</formula>
    </cfRule>
    <cfRule type="cellIs" dxfId="449" priority="613" operator="lessThanOrEqual">
      <formula>95</formula>
    </cfRule>
    <cfRule type="cellIs" dxfId="448" priority="614" operator="lessThanOrEqual">
      <formula>100</formula>
    </cfRule>
  </conditionalFormatting>
  <conditionalFormatting sqref="AF210">
    <cfRule type="containsText" dxfId="447" priority="608" operator="containsText" text="DÉBIL">
      <formula>NOT(ISERROR(SEARCH("DÉBIL",AF210)))</formula>
    </cfRule>
    <cfRule type="containsText" dxfId="446" priority="609" operator="containsText" text="MODERADO">
      <formula>NOT(ISERROR(SEARCH("MODERADO",AF210)))</formula>
    </cfRule>
    <cfRule type="containsText" dxfId="445" priority="610" operator="containsText" text="FUERTE">
      <formula>NOT(ISERROR(SEARCH("FUERTE",AF210)))</formula>
    </cfRule>
  </conditionalFormatting>
  <conditionalFormatting sqref="AF214">
    <cfRule type="containsText" priority="602" operator="containsText" text="#¡VALOR!">
      <formula>NOT(ISERROR(SEARCH("#¡VALOR!",AF214)))</formula>
    </cfRule>
    <cfRule type="containsText" dxfId="444" priority="603" operator="containsText" text="DÉBIL">
      <formula>NOT(ISERROR(SEARCH("DÉBIL",AF214)))</formula>
    </cfRule>
    <cfRule type="containsText" dxfId="443" priority="604" operator="containsText" text="MODERADO">
      <formula>NOT(ISERROR(SEARCH("MODERADO",AF214)))</formula>
    </cfRule>
    <cfRule type="containsText" dxfId="442" priority="605" operator="containsText" text="FUERTE">
      <formula>NOT(ISERROR(SEARCH("FUERTE",AF214)))</formula>
    </cfRule>
    <cfRule type="containsErrors" dxfId="441" priority="607">
      <formula>ISERROR(AF214)</formula>
    </cfRule>
  </conditionalFormatting>
  <conditionalFormatting sqref="AG214">
    <cfRule type="containsErrors" dxfId="440" priority="601">
      <formula>ISERROR(AG214)</formula>
    </cfRule>
  </conditionalFormatting>
  <conditionalFormatting sqref="AF253">
    <cfRule type="containsText" dxfId="439" priority="593" operator="containsText" text="DÉBIL">
      <formula>NOT(ISERROR(SEARCH("DÉBIL",AF253)))</formula>
    </cfRule>
    <cfRule type="containsText" dxfId="438" priority="594" operator="containsText" text="MODERADO">
      <formula>NOT(ISERROR(SEARCH("MODERADO",AF253)))</formula>
    </cfRule>
    <cfRule type="containsText" dxfId="437" priority="595" operator="containsText" text="FUERTE">
      <formula>NOT(ISERROR(SEARCH("FUERTE",AF253)))</formula>
    </cfRule>
  </conditionalFormatting>
  <conditionalFormatting sqref="AF246">
    <cfRule type="cellIs" dxfId="436" priority="597" operator="lessThanOrEqual">
      <formula>85</formula>
    </cfRule>
    <cfRule type="cellIs" dxfId="435" priority="598" operator="lessThanOrEqual">
      <formula>95</formula>
    </cfRule>
    <cfRule type="cellIs" dxfId="434" priority="599" operator="lessThanOrEqual">
      <formula>100</formula>
    </cfRule>
  </conditionalFormatting>
  <conditionalFormatting sqref="AF257">
    <cfRule type="containsText" priority="587" operator="containsText" text="#¡VALOR!">
      <formula>NOT(ISERROR(SEARCH("#¡VALOR!",AF257)))</formula>
    </cfRule>
    <cfRule type="containsText" dxfId="433" priority="588" operator="containsText" text="DÉBIL">
      <formula>NOT(ISERROR(SEARCH("DÉBIL",AF257)))</formula>
    </cfRule>
    <cfRule type="containsText" dxfId="432" priority="589" operator="containsText" text="MODERADO">
      <formula>NOT(ISERROR(SEARCH("MODERADO",AF257)))</formula>
    </cfRule>
    <cfRule type="containsText" dxfId="431" priority="590" operator="containsText" text="FUERTE">
      <formula>NOT(ISERROR(SEARCH("FUERTE",AF257)))</formula>
    </cfRule>
    <cfRule type="containsErrors" dxfId="430" priority="592">
      <formula>ISERROR(AF257)</formula>
    </cfRule>
  </conditionalFormatting>
  <conditionalFormatting sqref="AG257">
    <cfRule type="containsErrors" dxfId="429" priority="586">
      <formula>ISERROR(AG257)</formula>
    </cfRule>
  </conditionalFormatting>
  <conditionalFormatting sqref="AM203">
    <cfRule type="cellIs" dxfId="428" priority="582" operator="lessThanOrEqual">
      <formula>85</formula>
    </cfRule>
    <cfRule type="cellIs" dxfId="427" priority="583" operator="lessThanOrEqual">
      <formula>95</formula>
    </cfRule>
    <cfRule type="cellIs" dxfId="426" priority="584" operator="lessThanOrEqual">
      <formula>100</formula>
    </cfRule>
  </conditionalFormatting>
  <conditionalFormatting sqref="AM210">
    <cfRule type="containsText" dxfId="425" priority="578" operator="containsText" text="DÉBIL">
      <formula>NOT(ISERROR(SEARCH("DÉBIL",AM210)))</formula>
    </cfRule>
    <cfRule type="containsText" dxfId="424" priority="579" operator="containsText" text="MODERADO">
      <formula>NOT(ISERROR(SEARCH("MODERADO",AM210)))</formula>
    </cfRule>
    <cfRule type="containsText" dxfId="423" priority="580" operator="containsText" text="FUERTE">
      <formula>NOT(ISERROR(SEARCH("FUERTE",AM210)))</formula>
    </cfRule>
  </conditionalFormatting>
  <conditionalFormatting sqref="AM214">
    <cfRule type="containsText" priority="572" operator="containsText" text="#¡VALOR!">
      <formula>NOT(ISERROR(SEARCH("#¡VALOR!",AM214)))</formula>
    </cfRule>
    <cfRule type="containsText" dxfId="422" priority="573" operator="containsText" text="DÉBIL">
      <formula>NOT(ISERROR(SEARCH("DÉBIL",AM214)))</formula>
    </cfRule>
    <cfRule type="containsText" dxfId="421" priority="574" operator="containsText" text="MODERADO">
      <formula>NOT(ISERROR(SEARCH("MODERADO",AM214)))</formula>
    </cfRule>
    <cfRule type="containsText" dxfId="420" priority="575" operator="containsText" text="FUERTE">
      <formula>NOT(ISERROR(SEARCH("FUERTE",AM214)))</formula>
    </cfRule>
    <cfRule type="containsErrors" dxfId="419" priority="577">
      <formula>ISERROR(AM214)</formula>
    </cfRule>
  </conditionalFormatting>
  <conditionalFormatting sqref="AN214">
    <cfRule type="containsErrors" dxfId="418" priority="571">
      <formula>ISERROR(AN214)</formula>
    </cfRule>
  </conditionalFormatting>
  <conditionalFormatting sqref="AM253">
    <cfRule type="containsText" dxfId="417" priority="563" operator="containsText" text="DÉBIL">
      <formula>NOT(ISERROR(SEARCH("DÉBIL",AM253)))</formula>
    </cfRule>
    <cfRule type="containsText" dxfId="416" priority="564" operator="containsText" text="MODERADO">
      <formula>NOT(ISERROR(SEARCH("MODERADO",AM253)))</formula>
    </cfRule>
    <cfRule type="containsText" dxfId="415" priority="565" operator="containsText" text="FUERTE">
      <formula>NOT(ISERROR(SEARCH("FUERTE",AM253)))</formula>
    </cfRule>
  </conditionalFormatting>
  <conditionalFormatting sqref="AM246">
    <cfRule type="cellIs" dxfId="414" priority="567" operator="lessThanOrEqual">
      <formula>85</formula>
    </cfRule>
    <cfRule type="cellIs" dxfId="413" priority="568" operator="lessThanOrEqual">
      <formula>95</formula>
    </cfRule>
    <cfRule type="cellIs" dxfId="412" priority="569" operator="lessThanOrEqual">
      <formula>100</formula>
    </cfRule>
  </conditionalFormatting>
  <conditionalFormatting sqref="AM257">
    <cfRule type="containsText" priority="557" operator="containsText" text="#¡VALOR!">
      <formula>NOT(ISERROR(SEARCH("#¡VALOR!",AM257)))</formula>
    </cfRule>
    <cfRule type="containsText" dxfId="411" priority="558" operator="containsText" text="DÉBIL">
      <formula>NOT(ISERROR(SEARCH("DÉBIL",AM257)))</formula>
    </cfRule>
    <cfRule type="containsText" dxfId="410" priority="559" operator="containsText" text="MODERADO">
      <formula>NOT(ISERROR(SEARCH("MODERADO",AM257)))</formula>
    </cfRule>
    <cfRule type="containsText" dxfId="409" priority="560" operator="containsText" text="FUERTE">
      <formula>NOT(ISERROR(SEARCH("FUERTE",AM257)))</formula>
    </cfRule>
    <cfRule type="containsErrors" dxfId="408" priority="562">
      <formula>ISERROR(AM257)</formula>
    </cfRule>
  </conditionalFormatting>
  <conditionalFormatting sqref="AN257">
    <cfRule type="containsErrors" dxfId="407" priority="556">
      <formula>ISERROR(AN257)</formula>
    </cfRule>
  </conditionalFormatting>
  <conditionalFormatting sqref="D289">
    <cfRule type="cellIs" dxfId="406" priority="552" operator="lessThanOrEqual">
      <formula>85</formula>
    </cfRule>
    <cfRule type="cellIs" dxfId="405" priority="553" operator="lessThanOrEqual">
      <formula>95</formula>
    </cfRule>
    <cfRule type="cellIs" dxfId="404" priority="554" operator="lessThanOrEqual">
      <formula>100</formula>
    </cfRule>
  </conditionalFormatting>
  <conditionalFormatting sqref="D296">
    <cfRule type="containsText" dxfId="403" priority="548" operator="containsText" text="DÉBIL">
      <formula>NOT(ISERROR(SEARCH("DÉBIL",D296)))</formula>
    </cfRule>
    <cfRule type="containsText" dxfId="402" priority="549" operator="containsText" text="MODERADO">
      <formula>NOT(ISERROR(SEARCH("MODERADO",D296)))</formula>
    </cfRule>
    <cfRule type="containsText" dxfId="401" priority="550" operator="containsText" text="FUERTE">
      <formula>NOT(ISERROR(SEARCH("FUERTE",D296)))</formula>
    </cfRule>
  </conditionalFormatting>
  <conditionalFormatting sqref="D300">
    <cfRule type="containsText" priority="542" operator="containsText" text="#¡VALOR!">
      <formula>NOT(ISERROR(SEARCH("#¡VALOR!",D300)))</formula>
    </cfRule>
    <cfRule type="containsText" dxfId="400" priority="543" operator="containsText" text="DÉBIL">
      <formula>NOT(ISERROR(SEARCH("DÉBIL",D300)))</formula>
    </cfRule>
    <cfRule type="containsText" dxfId="399" priority="544" operator="containsText" text="MODERADO">
      <formula>NOT(ISERROR(SEARCH("MODERADO",D300)))</formula>
    </cfRule>
    <cfRule type="containsText" dxfId="398" priority="545" operator="containsText" text="FUERTE">
      <formula>NOT(ISERROR(SEARCH("FUERTE",D300)))</formula>
    </cfRule>
    <cfRule type="containsErrors" dxfId="397" priority="547">
      <formula>ISERROR(D300)</formula>
    </cfRule>
  </conditionalFormatting>
  <conditionalFormatting sqref="E300">
    <cfRule type="containsErrors" dxfId="396" priority="541">
      <formula>ISERROR(E300)</formula>
    </cfRule>
  </conditionalFormatting>
  <conditionalFormatting sqref="D339">
    <cfRule type="containsText" dxfId="395" priority="533" operator="containsText" text="DÉBIL">
      <formula>NOT(ISERROR(SEARCH("DÉBIL",D339)))</formula>
    </cfRule>
    <cfRule type="containsText" dxfId="394" priority="534" operator="containsText" text="MODERADO">
      <formula>NOT(ISERROR(SEARCH("MODERADO",D339)))</formula>
    </cfRule>
    <cfRule type="containsText" dxfId="393" priority="535" operator="containsText" text="FUERTE">
      <formula>NOT(ISERROR(SEARCH("FUERTE",D339)))</formula>
    </cfRule>
  </conditionalFormatting>
  <conditionalFormatting sqref="D332">
    <cfRule type="cellIs" dxfId="392" priority="537" operator="lessThanOrEqual">
      <formula>85</formula>
    </cfRule>
    <cfRule type="cellIs" dxfId="391" priority="538" operator="lessThanOrEqual">
      <formula>95</formula>
    </cfRule>
    <cfRule type="cellIs" dxfId="390" priority="539" operator="lessThanOrEqual">
      <formula>100</formula>
    </cfRule>
  </conditionalFormatting>
  <conditionalFormatting sqref="D343">
    <cfRule type="containsText" priority="527" operator="containsText" text="#¡VALOR!">
      <formula>NOT(ISERROR(SEARCH("#¡VALOR!",D343)))</formula>
    </cfRule>
    <cfRule type="containsText" dxfId="389" priority="528" operator="containsText" text="DÉBIL">
      <formula>NOT(ISERROR(SEARCH("DÉBIL",D343)))</formula>
    </cfRule>
    <cfRule type="containsText" dxfId="388" priority="529" operator="containsText" text="MODERADO">
      <formula>NOT(ISERROR(SEARCH("MODERADO",D343)))</formula>
    </cfRule>
    <cfRule type="containsText" dxfId="387" priority="530" operator="containsText" text="FUERTE">
      <formula>NOT(ISERROR(SEARCH("FUERTE",D343)))</formula>
    </cfRule>
    <cfRule type="containsErrors" dxfId="386" priority="532">
      <formula>ISERROR(D343)</formula>
    </cfRule>
  </conditionalFormatting>
  <conditionalFormatting sqref="E343">
    <cfRule type="containsErrors" dxfId="385" priority="526">
      <formula>ISERROR(E343)</formula>
    </cfRule>
  </conditionalFormatting>
  <conditionalFormatting sqref="R289">
    <cfRule type="cellIs" dxfId="384" priority="492" operator="lessThanOrEqual">
      <formula>85</formula>
    </cfRule>
    <cfRule type="cellIs" dxfId="383" priority="493" operator="lessThanOrEqual">
      <formula>95</formula>
    </cfRule>
    <cfRule type="cellIs" dxfId="382" priority="494" operator="lessThanOrEqual">
      <formula>100</formula>
    </cfRule>
  </conditionalFormatting>
  <conditionalFormatting sqref="R296">
    <cfRule type="containsText" dxfId="381" priority="488" operator="containsText" text="DÉBIL">
      <formula>NOT(ISERROR(SEARCH("DÉBIL",R296)))</formula>
    </cfRule>
    <cfRule type="containsText" dxfId="380" priority="489" operator="containsText" text="MODERADO">
      <formula>NOT(ISERROR(SEARCH("MODERADO",R296)))</formula>
    </cfRule>
    <cfRule type="containsText" dxfId="379" priority="490" operator="containsText" text="FUERTE">
      <formula>NOT(ISERROR(SEARCH("FUERTE",R296)))</formula>
    </cfRule>
  </conditionalFormatting>
  <conditionalFormatting sqref="R300">
    <cfRule type="containsText" priority="482" operator="containsText" text="#¡VALOR!">
      <formula>NOT(ISERROR(SEARCH("#¡VALOR!",R300)))</formula>
    </cfRule>
    <cfRule type="containsText" dxfId="378" priority="483" operator="containsText" text="DÉBIL">
      <formula>NOT(ISERROR(SEARCH("DÉBIL",R300)))</formula>
    </cfRule>
    <cfRule type="containsText" dxfId="377" priority="484" operator="containsText" text="MODERADO">
      <formula>NOT(ISERROR(SEARCH("MODERADO",R300)))</formula>
    </cfRule>
    <cfRule type="containsText" dxfId="376" priority="485" operator="containsText" text="FUERTE">
      <formula>NOT(ISERROR(SEARCH("FUERTE",R300)))</formula>
    </cfRule>
    <cfRule type="containsErrors" dxfId="375" priority="487">
      <formula>ISERROR(R300)</formula>
    </cfRule>
  </conditionalFormatting>
  <conditionalFormatting sqref="S300">
    <cfRule type="containsErrors" dxfId="374" priority="481">
      <formula>ISERROR(S300)</formula>
    </cfRule>
  </conditionalFormatting>
  <conditionalFormatting sqref="R339">
    <cfRule type="containsText" dxfId="373" priority="473" operator="containsText" text="DÉBIL">
      <formula>NOT(ISERROR(SEARCH("DÉBIL",R339)))</formula>
    </cfRule>
    <cfRule type="containsText" dxfId="372" priority="474" operator="containsText" text="MODERADO">
      <formula>NOT(ISERROR(SEARCH("MODERADO",R339)))</formula>
    </cfRule>
    <cfRule type="containsText" dxfId="371" priority="475" operator="containsText" text="FUERTE">
      <formula>NOT(ISERROR(SEARCH("FUERTE",R339)))</formula>
    </cfRule>
  </conditionalFormatting>
  <conditionalFormatting sqref="R332">
    <cfRule type="cellIs" dxfId="370" priority="477" operator="lessThanOrEqual">
      <formula>85</formula>
    </cfRule>
    <cfRule type="cellIs" dxfId="369" priority="478" operator="lessThanOrEqual">
      <formula>95</formula>
    </cfRule>
    <cfRule type="cellIs" dxfId="368" priority="479" operator="lessThanOrEqual">
      <formula>100</formula>
    </cfRule>
  </conditionalFormatting>
  <conditionalFormatting sqref="R343">
    <cfRule type="containsText" priority="467" operator="containsText" text="#¡VALOR!">
      <formula>NOT(ISERROR(SEARCH("#¡VALOR!",R343)))</formula>
    </cfRule>
    <cfRule type="containsText" dxfId="367" priority="468" operator="containsText" text="DÉBIL">
      <formula>NOT(ISERROR(SEARCH("DÉBIL",R343)))</formula>
    </cfRule>
    <cfRule type="containsText" dxfId="366" priority="469" operator="containsText" text="MODERADO">
      <formula>NOT(ISERROR(SEARCH("MODERADO",R343)))</formula>
    </cfRule>
    <cfRule type="containsText" dxfId="365" priority="470" operator="containsText" text="FUERTE">
      <formula>NOT(ISERROR(SEARCH("FUERTE",R343)))</formula>
    </cfRule>
    <cfRule type="containsErrors" dxfId="364" priority="472">
      <formula>ISERROR(R343)</formula>
    </cfRule>
  </conditionalFormatting>
  <conditionalFormatting sqref="S343">
    <cfRule type="containsErrors" dxfId="363" priority="466">
      <formula>ISERROR(S343)</formula>
    </cfRule>
  </conditionalFormatting>
  <conditionalFormatting sqref="K289">
    <cfRule type="cellIs" dxfId="362" priority="522" operator="lessThanOrEqual">
      <formula>85</formula>
    </cfRule>
    <cfRule type="cellIs" dxfId="361" priority="523" operator="lessThanOrEqual">
      <formula>95</formula>
    </cfRule>
    <cfRule type="cellIs" dxfId="360" priority="524" operator="lessThanOrEqual">
      <formula>100</formula>
    </cfRule>
  </conditionalFormatting>
  <conditionalFormatting sqref="K296">
    <cfRule type="containsText" dxfId="359" priority="518" operator="containsText" text="DÉBIL">
      <formula>NOT(ISERROR(SEARCH("DÉBIL",K296)))</formula>
    </cfRule>
    <cfRule type="containsText" dxfId="358" priority="519" operator="containsText" text="MODERADO">
      <formula>NOT(ISERROR(SEARCH("MODERADO",K296)))</formula>
    </cfRule>
    <cfRule type="containsText" dxfId="357" priority="520" operator="containsText" text="FUERTE">
      <formula>NOT(ISERROR(SEARCH("FUERTE",K296)))</formula>
    </cfRule>
  </conditionalFormatting>
  <conditionalFormatting sqref="K300">
    <cfRule type="containsText" priority="512" operator="containsText" text="#¡VALOR!">
      <formula>NOT(ISERROR(SEARCH("#¡VALOR!",K300)))</formula>
    </cfRule>
    <cfRule type="containsText" dxfId="356" priority="513" operator="containsText" text="DÉBIL">
      <formula>NOT(ISERROR(SEARCH("DÉBIL",K300)))</formula>
    </cfRule>
    <cfRule type="containsText" dxfId="355" priority="514" operator="containsText" text="MODERADO">
      <formula>NOT(ISERROR(SEARCH("MODERADO",K300)))</formula>
    </cfRule>
    <cfRule type="containsText" dxfId="354" priority="515" operator="containsText" text="FUERTE">
      <formula>NOT(ISERROR(SEARCH("FUERTE",K300)))</formula>
    </cfRule>
    <cfRule type="containsErrors" dxfId="353" priority="517">
      <formula>ISERROR(K300)</formula>
    </cfRule>
  </conditionalFormatting>
  <conditionalFormatting sqref="L300">
    <cfRule type="containsErrors" dxfId="352" priority="511">
      <formula>ISERROR(L300)</formula>
    </cfRule>
  </conditionalFormatting>
  <conditionalFormatting sqref="K339">
    <cfRule type="containsText" dxfId="351" priority="503" operator="containsText" text="DÉBIL">
      <formula>NOT(ISERROR(SEARCH("DÉBIL",K339)))</formula>
    </cfRule>
    <cfRule type="containsText" dxfId="350" priority="504" operator="containsText" text="MODERADO">
      <formula>NOT(ISERROR(SEARCH("MODERADO",K339)))</formula>
    </cfRule>
    <cfRule type="containsText" dxfId="349" priority="505" operator="containsText" text="FUERTE">
      <formula>NOT(ISERROR(SEARCH("FUERTE",K339)))</formula>
    </cfRule>
  </conditionalFormatting>
  <conditionalFormatting sqref="K332">
    <cfRule type="cellIs" dxfId="348" priority="507" operator="lessThanOrEqual">
      <formula>85</formula>
    </cfRule>
    <cfRule type="cellIs" dxfId="347" priority="508" operator="lessThanOrEqual">
      <formula>95</formula>
    </cfRule>
    <cfRule type="cellIs" dxfId="346" priority="509" operator="lessThanOrEqual">
      <formula>100</formula>
    </cfRule>
  </conditionalFormatting>
  <conditionalFormatting sqref="K343">
    <cfRule type="containsText" priority="497" operator="containsText" text="#¡VALOR!">
      <formula>NOT(ISERROR(SEARCH("#¡VALOR!",K343)))</formula>
    </cfRule>
    <cfRule type="containsText" dxfId="345" priority="498" operator="containsText" text="DÉBIL">
      <formula>NOT(ISERROR(SEARCH("DÉBIL",K343)))</formula>
    </cfRule>
    <cfRule type="containsText" dxfId="344" priority="499" operator="containsText" text="MODERADO">
      <formula>NOT(ISERROR(SEARCH("MODERADO",K343)))</formula>
    </cfRule>
    <cfRule type="containsText" dxfId="343" priority="500" operator="containsText" text="FUERTE">
      <formula>NOT(ISERROR(SEARCH("FUERTE",K343)))</formula>
    </cfRule>
    <cfRule type="containsErrors" dxfId="342" priority="502">
      <formula>ISERROR(K343)</formula>
    </cfRule>
  </conditionalFormatting>
  <conditionalFormatting sqref="L343">
    <cfRule type="containsErrors" dxfId="341" priority="496">
      <formula>ISERROR(L343)</formula>
    </cfRule>
  </conditionalFormatting>
  <conditionalFormatting sqref="Y289">
    <cfRule type="cellIs" dxfId="340" priority="462" operator="lessThanOrEqual">
      <formula>85</formula>
    </cfRule>
    <cfRule type="cellIs" dxfId="339" priority="463" operator="lessThanOrEqual">
      <formula>95</formula>
    </cfRule>
    <cfRule type="cellIs" dxfId="338" priority="464" operator="lessThanOrEqual">
      <formula>100</formula>
    </cfRule>
  </conditionalFormatting>
  <conditionalFormatting sqref="Y296">
    <cfRule type="containsText" dxfId="337" priority="458" operator="containsText" text="DÉBIL">
      <formula>NOT(ISERROR(SEARCH("DÉBIL",Y296)))</formula>
    </cfRule>
    <cfRule type="containsText" dxfId="336" priority="459" operator="containsText" text="MODERADO">
      <formula>NOT(ISERROR(SEARCH("MODERADO",Y296)))</formula>
    </cfRule>
    <cfRule type="containsText" dxfId="335" priority="460" operator="containsText" text="FUERTE">
      <formula>NOT(ISERROR(SEARCH("FUERTE",Y296)))</formula>
    </cfRule>
  </conditionalFormatting>
  <conditionalFormatting sqref="Y300">
    <cfRule type="containsText" priority="452" operator="containsText" text="#¡VALOR!">
      <formula>NOT(ISERROR(SEARCH("#¡VALOR!",Y300)))</formula>
    </cfRule>
    <cfRule type="containsText" dxfId="334" priority="453" operator="containsText" text="DÉBIL">
      <formula>NOT(ISERROR(SEARCH("DÉBIL",Y300)))</formula>
    </cfRule>
    <cfRule type="containsText" dxfId="333" priority="454" operator="containsText" text="MODERADO">
      <formula>NOT(ISERROR(SEARCH("MODERADO",Y300)))</formula>
    </cfRule>
    <cfRule type="containsText" dxfId="332" priority="455" operator="containsText" text="FUERTE">
      <formula>NOT(ISERROR(SEARCH("FUERTE",Y300)))</formula>
    </cfRule>
    <cfRule type="containsErrors" dxfId="331" priority="457">
      <formula>ISERROR(Y300)</formula>
    </cfRule>
  </conditionalFormatting>
  <conditionalFormatting sqref="Z300">
    <cfRule type="containsErrors" dxfId="330" priority="451">
      <formula>ISERROR(Z300)</formula>
    </cfRule>
  </conditionalFormatting>
  <conditionalFormatting sqref="Y339">
    <cfRule type="containsText" dxfId="329" priority="443" operator="containsText" text="DÉBIL">
      <formula>NOT(ISERROR(SEARCH("DÉBIL",Y339)))</formula>
    </cfRule>
    <cfRule type="containsText" dxfId="328" priority="444" operator="containsText" text="MODERADO">
      <formula>NOT(ISERROR(SEARCH("MODERADO",Y339)))</formula>
    </cfRule>
    <cfRule type="containsText" dxfId="327" priority="445" operator="containsText" text="FUERTE">
      <formula>NOT(ISERROR(SEARCH("FUERTE",Y339)))</formula>
    </cfRule>
  </conditionalFormatting>
  <conditionalFormatting sqref="Y332">
    <cfRule type="cellIs" dxfId="326" priority="447" operator="lessThanOrEqual">
      <formula>85</formula>
    </cfRule>
    <cfRule type="cellIs" dxfId="325" priority="448" operator="lessThanOrEqual">
      <formula>95</formula>
    </cfRule>
    <cfRule type="cellIs" dxfId="324" priority="449" operator="lessThanOrEqual">
      <formula>100</formula>
    </cfRule>
  </conditionalFormatting>
  <conditionalFormatting sqref="Y343">
    <cfRule type="containsText" priority="437" operator="containsText" text="#¡VALOR!">
      <formula>NOT(ISERROR(SEARCH("#¡VALOR!",Y343)))</formula>
    </cfRule>
    <cfRule type="containsText" dxfId="323" priority="438" operator="containsText" text="DÉBIL">
      <formula>NOT(ISERROR(SEARCH("DÉBIL",Y343)))</formula>
    </cfRule>
    <cfRule type="containsText" dxfId="322" priority="439" operator="containsText" text="MODERADO">
      <formula>NOT(ISERROR(SEARCH("MODERADO",Y343)))</formula>
    </cfRule>
    <cfRule type="containsText" dxfId="321" priority="440" operator="containsText" text="FUERTE">
      <formula>NOT(ISERROR(SEARCH("FUERTE",Y343)))</formula>
    </cfRule>
    <cfRule type="containsErrors" dxfId="320" priority="442">
      <formula>ISERROR(Y343)</formula>
    </cfRule>
  </conditionalFormatting>
  <conditionalFormatting sqref="Z343">
    <cfRule type="containsErrors" dxfId="319" priority="436">
      <formula>ISERROR(Z343)</formula>
    </cfRule>
  </conditionalFormatting>
  <conditionalFormatting sqref="AF289">
    <cfRule type="cellIs" dxfId="318" priority="432" operator="lessThanOrEqual">
      <formula>85</formula>
    </cfRule>
    <cfRule type="cellIs" dxfId="317" priority="433" operator="lessThanOrEqual">
      <formula>95</formula>
    </cfRule>
    <cfRule type="cellIs" dxfId="316" priority="434" operator="lessThanOrEqual">
      <formula>100</formula>
    </cfRule>
  </conditionalFormatting>
  <conditionalFormatting sqref="AF296">
    <cfRule type="containsText" dxfId="315" priority="428" operator="containsText" text="DÉBIL">
      <formula>NOT(ISERROR(SEARCH("DÉBIL",AF296)))</formula>
    </cfRule>
    <cfRule type="containsText" dxfId="314" priority="429" operator="containsText" text="MODERADO">
      <formula>NOT(ISERROR(SEARCH("MODERADO",AF296)))</formula>
    </cfRule>
    <cfRule type="containsText" dxfId="313" priority="430" operator="containsText" text="FUERTE">
      <formula>NOT(ISERROR(SEARCH("FUERTE",AF296)))</formula>
    </cfRule>
  </conditionalFormatting>
  <conditionalFormatting sqref="AF300">
    <cfRule type="containsText" priority="422" operator="containsText" text="#¡VALOR!">
      <formula>NOT(ISERROR(SEARCH("#¡VALOR!",AF300)))</formula>
    </cfRule>
    <cfRule type="containsText" dxfId="312" priority="423" operator="containsText" text="DÉBIL">
      <formula>NOT(ISERROR(SEARCH("DÉBIL",AF300)))</formula>
    </cfRule>
    <cfRule type="containsText" dxfId="311" priority="424" operator="containsText" text="MODERADO">
      <formula>NOT(ISERROR(SEARCH("MODERADO",AF300)))</formula>
    </cfRule>
    <cfRule type="containsText" dxfId="310" priority="425" operator="containsText" text="FUERTE">
      <formula>NOT(ISERROR(SEARCH("FUERTE",AF300)))</formula>
    </cfRule>
    <cfRule type="containsErrors" dxfId="309" priority="427">
      <formula>ISERROR(AF300)</formula>
    </cfRule>
  </conditionalFormatting>
  <conditionalFormatting sqref="AG300">
    <cfRule type="containsErrors" dxfId="308" priority="421">
      <formula>ISERROR(AG300)</formula>
    </cfRule>
  </conditionalFormatting>
  <conditionalFormatting sqref="AF339">
    <cfRule type="containsText" dxfId="307" priority="413" operator="containsText" text="DÉBIL">
      <formula>NOT(ISERROR(SEARCH("DÉBIL",AF339)))</formula>
    </cfRule>
    <cfRule type="containsText" dxfId="306" priority="414" operator="containsText" text="MODERADO">
      <formula>NOT(ISERROR(SEARCH("MODERADO",AF339)))</formula>
    </cfRule>
    <cfRule type="containsText" dxfId="305" priority="415" operator="containsText" text="FUERTE">
      <formula>NOT(ISERROR(SEARCH("FUERTE",AF339)))</formula>
    </cfRule>
  </conditionalFormatting>
  <conditionalFormatting sqref="AF332">
    <cfRule type="cellIs" dxfId="304" priority="417" operator="lessThanOrEqual">
      <formula>85</formula>
    </cfRule>
    <cfRule type="cellIs" dxfId="303" priority="418" operator="lessThanOrEqual">
      <formula>95</formula>
    </cfRule>
    <cfRule type="cellIs" dxfId="302" priority="419" operator="lessThanOrEqual">
      <formula>100</formula>
    </cfRule>
  </conditionalFormatting>
  <conditionalFormatting sqref="AF343">
    <cfRule type="containsText" priority="407" operator="containsText" text="#¡VALOR!">
      <formula>NOT(ISERROR(SEARCH("#¡VALOR!",AF343)))</formula>
    </cfRule>
    <cfRule type="containsText" dxfId="301" priority="408" operator="containsText" text="DÉBIL">
      <formula>NOT(ISERROR(SEARCH("DÉBIL",AF343)))</formula>
    </cfRule>
    <cfRule type="containsText" dxfId="300" priority="409" operator="containsText" text="MODERADO">
      <formula>NOT(ISERROR(SEARCH("MODERADO",AF343)))</formula>
    </cfRule>
    <cfRule type="containsText" dxfId="299" priority="410" operator="containsText" text="FUERTE">
      <formula>NOT(ISERROR(SEARCH("FUERTE",AF343)))</formula>
    </cfRule>
    <cfRule type="containsErrors" dxfId="298" priority="412">
      <formula>ISERROR(AF343)</formula>
    </cfRule>
  </conditionalFormatting>
  <conditionalFormatting sqref="AG343">
    <cfRule type="containsErrors" dxfId="297" priority="406">
      <formula>ISERROR(AG343)</formula>
    </cfRule>
  </conditionalFormatting>
  <conditionalFormatting sqref="AM289">
    <cfRule type="cellIs" dxfId="296" priority="402" operator="lessThanOrEqual">
      <formula>85</formula>
    </cfRule>
    <cfRule type="cellIs" dxfId="295" priority="403" operator="lessThanOrEqual">
      <formula>95</formula>
    </cfRule>
    <cfRule type="cellIs" dxfId="294" priority="404" operator="lessThanOrEqual">
      <formula>100</formula>
    </cfRule>
  </conditionalFormatting>
  <conditionalFormatting sqref="AM296">
    <cfRule type="containsText" dxfId="293" priority="398" operator="containsText" text="DÉBIL">
      <formula>NOT(ISERROR(SEARCH("DÉBIL",AM296)))</formula>
    </cfRule>
    <cfRule type="containsText" dxfId="292" priority="399" operator="containsText" text="MODERADO">
      <formula>NOT(ISERROR(SEARCH("MODERADO",AM296)))</formula>
    </cfRule>
    <cfRule type="containsText" dxfId="291" priority="400" operator="containsText" text="FUERTE">
      <formula>NOT(ISERROR(SEARCH("FUERTE",AM296)))</formula>
    </cfRule>
  </conditionalFormatting>
  <conditionalFormatting sqref="AM300">
    <cfRule type="containsText" priority="392" operator="containsText" text="#¡VALOR!">
      <formula>NOT(ISERROR(SEARCH("#¡VALOR!",AM300)))</formula>
    </cfRule>
    <cfRule type="containsText" dxfId="290" priority="393" operator="containsText" text="DÉBIL">
      <formula>NOT(ISERROR(SEARCH("DÉBIL",AM300)))</formula>
    </cfRule>
    <cfRule type="containsText" dxfId="289" priority="394" operator="containsText" text="MODERADO">
      <formula>NOT(ISERROR(SEARCH("MODERADO",AM300)))</formula>
    </cfRule>
    <cfRule type="containsText" dxfId="288" priority="395" operator="containsText" text="FUERTE">
      <formula>NOT(ISERROR(SEARCH("FUERTE",AM300)))</formula>
    </cfRule>
    <cfRule type="containsErrors" dxfId="287" priority="397">
      <formula>ISERROR(AM300)</formula>
    </cfRule>
  </conditionalFormatting>
  <conditionalFormatting sqref="AN300">
    <cfRule type="containsErrors" dxfId="286" priority="391">
      <formula>ISERROR(AN300)</formula>
    </cfRule>
  </conditionalFormatting>
  <conditionalFormatting sqref="AM339">
    <cfRule type="containsText" dxfId="285" priority="383" operator="containsText" text="DÉBIL">
      <formula>NOT(ISERROR(SEARCH("DÉBIL",AM339)))</formula>
    </cfRule>
    <cfRule type="containsText" dxfId="284" priority="384" operator="containsText" text="MODERADO">
      <formula>NOT(ISERROR(SEARCH("MODERADO",AM339)))</formula>
    </cfRule>
    <cfRule type="containsText" dxfId="283" priority="385" operator="containsText" text="FUERTE">
      <formula>NOT(ISERROR(SEARCH("FUERTE",AM339)))</formula>
    </cfRule>
  </conditionalFormatting>
  <conditionalFormatting sqref="AM332">
    <cfRule type="cellIs" dxfId="282" priority="387" operator="lessThanOrEqual">
      <formula>85</formula>
    </cfRule>
    <cfRule type="cellIs" dxfId="281" priority="388" operator="lessThanOrEqual">
      <formula>95</formula>
    </cfRule>
    <cfRule type="cellIs" dxfId="280" priority="389" operator="lessThanOrEqual">
      <formula>100</formula>
    </cfRule>
  </conditionalFormatting>
  <conditionalFormatting sqref="AM343">
    <cfRule type="containsText" priority="377" operator="containsText" text="#¡VALOR!">
      <formula>NOT(ISERROR(SEARCH("#¡VALOR!",AM343)))</formula>
    </cfRule>
    <cfRule type="containsText" dxfId="279" priority="378" operator="containsText" text="DÉBIL">
      <formula>NOT(ISERROR(SEARCH("DÉBIL",AM343)))</formula>
    </cfRule>
    <cfRule type="containsText" dxfId="278" priority="379" operator="containsText" text="MODERADO">
      <formula>NOT(ISERROR(SEARCH("MODERADO",AM343)))</formula>
    </cfRule>
    <cfRule type="containsText" dxfId="277" priority="380" operator="containsText" text="FUERTE">
      <formula>NOT(ISERROR(SEARCH("FUERTE",AM343)))</formula>
    </cfRule>
    <cfRule type="containsErrors" dxfId="276" priority="382">
      <formula>ISERROR(AM343)</formula>
    </cfRule>
  </conditionalFormatting>
  <conditionalFormatting sqref="AN343">
    <cfRule type="containsErrors" dxfId="275" priority="376">
      <formula>ISERROR(AN343)</formula>
    </cfRule>
  </conditionalFormatting>
  <conditionalFormatting sqref="D375">
    <cfRule type="cellIs" dxfId="274" priority="372" operator="lessThanOrEqual">
      <formula>85</formula>
    </cfRule>
    <cfRule type="cellIs" dxfId="273" priority="373" operator="lessThanOrEqual">
      <formula>95</formula>
    </cfRule>
    <cfRule type="cellIs" dxfId="272" priority="374" operator="lessThanOrEqual">
      <formula>100</formula>
    </cfRule>
  </conditionalFormatting>
  <conditionalFormatting sqref="D382">
    <cfRule type="containsText" dxfId="271" priority="368" operator="containsText" text="DÉBIL">
      <formula>NOT(ISERROR(SEARCH("DÉBIL",D382)))</formula>
    </cfRule>
    <cfRule type="containsText" dxfId="270" priority="369" operator="containsText" text="MODERADO">
      <formula>NOT(ISERROR(SEARCH("MODERADO",D382)))</formula>
    </cfRule>
    <cfRule type="containsText" dxfId="269" priority="370" operator="containsText" text="FUERTE">
      <formula>NOT(ISERROR(SEARCH("FUERTE",D382)))</formula>
    </cfRule>
  </conditionalFormatting>
  <conditionalFormatting sqref="D386">
    <cfRule type="containsText" priority="362" operator="containsText" text="#¡VALOR!">
      <formula>NOT(ISERROR(SEARCH("#¡VALOR!",D386)))</formula>
    </cfRule>
    <cfRule type="containsText" dxfId="268" priority="363" operator="containsText" text="DÉBIL">
      <formula>NOT(ISERROR(SEARCH("DÉBIL",D386)))</formula>
    </cfRule>
    <cfRule type="containsText" dxfId="267" priority="364" operator="containsText" text="MODERADO">
      <formula>NOT(ISERROR(SEARCH("MODERADO",D386)))</formula>
    </cfRule>
    <cfRule type="containsText" dxfId="266" priority="365" operator="containsText" text="FUERTE">
      <formula>NOT(ISERROR(SEARCH("FUERTE",D386)))</formula>
    </cfRule>
    <cfRule type="containsErrors" dxfId="265" priority="367">
      <formula>ISERROR(D386)</formula>
    </cfRule>
  </conditionalFormatting>
  <conditionalFormatting sqref="E386">
    <cfRule type="containsErrors" dxfId="264" priority="361">
      <formula>ISERROR(E386)</formula>
    </cfRule>
  </conditionalFormatting>
  <conditionalFormatting sqref="D425">
    <cfRule type="containsText" dxfId="263" priority="353" operator="containsText" text="DÉBIL">
      <formula>NOT(ISERROR(SEARCH("DÉBIL",D425)))</formula>
    </cfRule>
    <cfRule type="containsText" dxfId="262" priority="354" operator="containsText" text="MODERADO">
      <formula>NOT(ISERROR(SEARCH("MODERADO",D425)))</formula>
    </cfRule>
    <cfRule type="containsText" dxfId="261" priority="355" operator="containsText" text="FUERTE">
      <formula>NOT(ISERROR(SEARCH("FUERTE",D425)))</formula>
    </cfRule>
  </conditionalFormatting>
  <conditionalFormatting sqref="D418">
    <cfRule type="cellIs" dxfId="260" priority="357" operator="lessThanOrEqual">
      <formula>85</formula>
    </cfRule>
    <cfRule type="cellIs" dxfId="259" priority="358" operator="lessThanOrEqual">
      <formula>95</formula>
    </cfRule>
    <cfRule type="cellIs" dxfId="258" priority="359" operator="lessThanOrEqual">
      <formula>100</formula>
    </cfRule>
  </conditionalFormatting>
  <conditionalFormatting sqref="D429">
    <cfRule type="containsText" priority="347" operator="containsText" text="#¡VALOR!">
      <formula>NOT(ISERROR(SEARCH("#¡VALOR!",D429)))</formula>
    </cfRule>
    <cfRule type="containsText" dxfId="257" priority="348" operator="containsText" text="DÉBIL">
      <formula>NOT(ISERROR(SEARCH("DÉBIL",D429)))</formula>
    </cfRule>
    <cfRule type="containsText" dxfId="256" priority="349" operator="containsText" text="MODERADO">
      <formula>NOT(ISERROR(SEARCH("MODERADO",D429)))</formula>
    </cfRule>
    <cfRule type="containsText" dxfId="255" priority="350" operator="containsText" text="FUERTE">
      <formula>NOT(ISERROR(SEARCH("FUERTE",D429)))</formula>
    </cfRule>
    <cfRule type="containsErrors" dxfId="254" priority="352">
      <formula>ISERROR(D429)</formula>
    </cfRule>
  </conditionalFormatting>
  <conditionalFormatting sqref="E429">
    <cfRule type="containsErrors" dxfId="253" priority="346">
      <formula>ISERROR(E429)</formula>
    </cfRule>
  </conditionalFormatting>
  <conditionalFormatting sqref="R375">
    <cfRule type="cellIs" dxfId="252" priority="312" operator="lessThanOrEqual">
      <formula>85</formula>
    </cfRule>
    <cfRule type="cellIs" dxfId="251" priority="313" operator="lessThanOrEqual">
      <formula>95</formula>
    </cfRule>
    <cfRule type="cellIs" dxfId="250" priority="314" operator="lessThanOrEqual">
      <formula>100</formula>
    </cfRule>
  </conditionalFormatting>
  <conditionalFormatting sqref="R382">
    <cfRule type="containsText" dxfId="249" priority="308" operator="containsText" text="DÉBIL">
      <formula>NOT(ISERROR(SEARCH("DÉBIL",R382)))</formula>
    </cfRule>
    <cfRule type="containsText" dxfId="248" priority="309" operator="containsText" text="MODERADO">
      <formula>NOT(ISERROR(SEARCH("MODERADO",R382)))</formula>
    </cfRule>
    <cfRule type="containsText" dxfId="247" priority="310" operator="containsText" text="FUERTE">
      <formula>NOT(ISERROR(SEARCH("FUERTE",R382)))</formula>
    </cfRule>
  </conditionalFormatting>
  <conditionalFormatting sqref="R386">
    <cfRule type="containsText" priority="302" operator="containsText" text="#¡VALOR!">
      <formula>NOT(ISERROR(SEARCH("#¡VALOR!",R386)))</formula>
    </cfRule>
    <cfRule type="containsText" dxfId="246" priority="303" operator="containsText" text="DÉBIL">
      <formula>NOT(ISERROR(SEARCH("DÉBIL",R386)))</formula>
    </cfRule>
    <cfRule type="containsText" dxfId="245" priority="304" operator="containsText" text="MODERADO">
      <formula>NOT(ISERROR(SEARCH("MODERADO",R386)))</formula>
    </cfRule>
    <cfRule type="containsText" dxfId="244" priority="305" operator="containsText" text="FUERTE">
      <formula>NOT(ISERROR(SEARCH("FUERTE",R386)))</formula>
    </cfRule>
    <cfRule type="containsErrors" dxfId="243" priority="307">
      <formula>ISERROR(R386)</formula>
    </cfRule>
  </conditionalFormatting>
  <conditionalFormatting sqref="S386">
    <cfRule type="containsErrors" dxfId="242" priority="301">
      <formula>ISERROR(S386)</formula>
    </cfRule>
  </conditionalFormatting>
  <conditionalFormatting sqref="R425">
    <cfRule type="containsText" dxfId="241" priority="293" operator="containsText" text="DÉBIL">
      <formula>NOT(ISERROR(SEARCH("DÉBIL",R425)))</formula>
    </cfRule>
    <cfRule type="containsText" dxfId="240" priority="294" operator="containsText" text="MODERADO">
      <formula>NOT(ISERROR(SEARCH("MODERADO",R425)))</formula>
    </cfRule>
    <cfRule type="containsText" dxfId="239" priority="295" operator="containsText" text="FUERTE">
      <formula>NOT(ISERROR(SEARCH("FUERTE",R425)))</formula>
    </cfRule>
  </conditionalFormatting>
  <conditionalFormatting sqref="R418">
    <cfRule type="cellIs" dxfId="238" priority="297" operator="lessThanOrEqual">
      <formula>85</formula>
    </cfRule>
    <cfRule type="cellIs" dxfId="237" priority="298" operator="lessThanOrEqual">
      <formula>95</formula>
    </cfRule>
    <cfRule type="cellIs" dxfId="236" priority="299" operator="lessThanOrEqual">
      <formula>100</formula>
    </cfRule>
  </conditionalFormatting>
  <conditionalFormatting sqref="R429">
    <cfRule type="containsText" priority="287" operator="containsText" text="#¡VALOR!">
      <formula>NOT(ISERROR(SEARCH("#¡VALOR!",R429)))</formula>
    </cfRule>
    <cfRule type="containsText" dxfId="235" priority="288" operator="containsText" text="DÉBIL">
      <formula>NOT(ISERROR(SEARCH("DÉBIL",R429)))</formula>
    </cfRule>
    <cfRule type="containsText" dxfId="234" priority="289" operator="containsText" text="MODERADO">
      <formula>NOT(ISERROR(SEARCH("MODERADO",R429)))</formula>
    </cfRule>
    <cfRule type="containsText" dxfId="233" priority="290" operator="containsText" text="FUERTE">
      <formula>NOT(ISERROR(SEARCH("FUERTE",R429)))</formula>
    </cfRule>
    <cfRule type="containsErrors" dxfId="232" priority="292">
      <formula>ISERROR(R429)</formula>
    </cfRule>
  </conditionalFormatting>
  <conditionalFormatting sqref="S429">
    <cfRule type="containsErrors" dxfId="231" priority="286">
      <formula>ISERROR(S429)</formula>
    </cfRule>
  </conditionalFormatting>
  <conditionalFormatting sqref="K375">
    <cfRule type="cellIs" dxfId="230" priority="342" operator="lessThanOrEqual">
      <formula>85</formula>
    </cfRule>
    <cfRule type="cellIs" dxfId="229" priority="343" operator="lessThanOrEqual">
      <formula>95</formula>
    </cfRule>
    <cfRule type="cellIs" dxfId="228" priority="344" operator="lessThanOrEqual">
      <formula>100</formula>
    </cfRule>
  </conditionalFormatting>
  <conditionalFormatting sqref="K382">
    <cfRule type="containsText" dxfId="227" priority="338" operator="containsText" text="DÉBIL">
      <formula>NOT(ISERROR(SEARCH("DÉBIL",K382)))</formula>
    </cfRule>
    <cfRule type="containsText" dxfId="226" priority="339" operator="containsText" text="MODERADO">
      <formula>NOT(ISERROR(SEARCH("MODERADO",K382)))</formula>
    </cfRule>
    <cfRule type="containsText" dxfId="225" priority="340" operator="containsText" text="FUERTE">
      <formula>NOT(ISERROR(SEARCH("FUERTE",K382)))</formula>
    </cfRule>
  </conditionalFormatting>
  <conditionalFormatting sqref="K386">
    <cfRule type="containsText" priority="332" operator="containsText" text="#¡VALOR!">
      <formula>NOT(ISERROR(SEARCH("#¡VALOR!",K386)))</formula>
    </cfRule>
    <cfRule type="containsText" dxfId="224" priority="333" operator="containsText" text="DÉBIL">
      <formula>NOT(ISERROR(SEARCH("DÉBIL",K386)))</formula>
    </cfRule>
    <cfRule type="containsText" dxfId="223" priority="334" operator="containsText" text="MODERADO">
      <formula>NOT(ISERROR(SEARCH("MODERADO",K386)))</formula>
    </cfRule>
    <cfRule type="containsText" dxfId="222" priority="335" operator="containsText" text="FUERTE">
      <formula>NOT(ISERROR(SEARCH("FUERTE",K386)))</formula>
    </cfRule>
    <cfRule type="containsErrors" dxfId="221" priority="337">
      <formula>ISERROR(K386)</formula>
    </cfRule>
  </conditionalFormatting>
  <conditionalFormatting sqref="L386">
    <cfRule type="containsErrors" dxfId="220" priority="331">
      <formula>ISERROR(L386)</formula>
    </cfRule>
  </conditionalFormatting>
  <conditionalFormatting sqref="K425">
    <cfRule type="containsText" dxfId="219" priority="323" operator="containsText" text="DÉBIL">
      <formula>NOT(ISERROR(SEARCH("DÉBIL",K425)))</formula>
    </cfRule>
    <cfRule type="containsText" dxfId="218" priority="324" operator="containsText" text="MODERADO">
      <formula>NOT(ISERROR(SEARCH("MODERADO",K425)))</formula>
    </cfRule>
    <cfRule type="containsText" dxfId="217" priority="325" operator="containsText" text="FUERTE">
      <formula>NOT(ISERROR(SEARCH("FUERTE",K425)))</formula>
    </cfRule>
  </conditionalFormatting>
  <conditionalFormatting sqref="K418">
    <cfRule type="cellIs" dxfId="216" priority="327" operator="lessThanOrEqual">
      <formula>85</formula>
    </cfRule>
    <cfRule type="cellIs" dxfId="215" priority="328" operator="lessThanOrEqual">
      <formula>95</formula>
    </cfRule>
    <cfRule type="cellIs" dxfId="214" priority="329" operator="lessThanOrEqual">
      <formula>100</formula>
    </cfRule>
  </conditionalFormatting>
  <conditionalFormatting sqref="K429">
    <cfRule type="containsText" priority="317" operator="containsText" text="#¡VALOR!">
      <formula>NOT(ISERROR(SEARCH("#¡VALOR!",K429)))</formula>
    </cfRule>
    <cfRule type="containsText" dxfId="213" priority="318" operator="containsText" text="DÉBIL">
      <formula>NOT(ISERROR(SEARCH("DÉBIL",K429)))</formula>
    </cfRule>
    <cfRule type="containsText" dxfId="212" priority="319" operator="containsText" text="MODERADO">
      <formula>NOT(ISERROR(SEARCH("MODERADO",K429)))</formula>
    </cfRule>
    <cfRule type="containsText" dxfId="211" priority="320" operator="containsText" text="FUERTE">
      <formula>NOT(ISERROR(SEARCH("FUERTE",K429)))</formula>
    </cfRule>
    <cfRule type="containsErrors" dxfId="210" priority="322">
      <formula>ISERROR(K429)</formula>
    </cfRule>
  </conditionalFormatting>
  <conditionalFormatting sqref="L429">
    <cfRule type="containsErrors" dxfId="209" priority="316">
      <formula>ISERROR(L429)</formula>
    </cfRule>
  </conditionalFormatting>
  <conditionalFormatting sqref="Y375">
    <cfRule type="cellIs" dxfId="208" priority="282" operator="lessThanOrEqual">
      <formula>85</formula>
    </cfRule>
    <cfRule type="cellIs" dxfId="207" priority="283" operator="lessThanOrEqual">
      <formula>95</formula>
    </cfRule>
    <cfRule type="cellIs" dxfId="206" priority="284" operator="lessThanOrEqual">
      <formula>100</formula>
    </cfRule>
  </conditionalFormatting>
  <conditionalFormatting sqref="Y382">
    <cfRule type="containsText" dxfId="205" priority="278" operator="containsText" text="DÉBIL">
      <formula>NOT(ISERROR(SEARCH("DÉBIL",Y382)))</formula>
    </cfRule>
    <cfRule type="containsText" dxfId="204" priority="279" operator="containsText" text="MODERADO">
      <formula>NOT(ISERROR(SEARCH("MODERADO",Y382)))</formula>
    </cfRule>
    <cfRule type="containsText" dxfId="203" priority="280" operator="containsText" text="FUERTE">
      <formula>NOT(ISERROR(SEARCH("FUERTE",Y382)))</formula>
    </cfRule>
  </conditionalFormatting>
  <conditionalFormatting sqref="Y386">
    <cfRule type="containsText" priority="272" operator="containsText" text="#¡VALOR!">
      <formula>NOT(ISERROR(SEARCH("#¡VALOR!",Y386)))</formula>
    </cfRule>
    <cfRule type="containsText" dxfId="202" priority="273" operator="containsText" text="DÉBIL">
      <formula>NOT(ISERROR(SEARCH("DÉBIL",Y386)))</formula>
    </cfRule>
    <cfRule type="containsText" dxfId="201" priority="274" operator="containsText" text="MODERADO">
      <formula>NOT(ISERROR(SEARCH("MODERADO",Y386)))</formula>
    </cfRule>
    <cfRule type="containsText" dxfId="200" priority="275" operator="containsText" text="FUERTE">
      <formula>NOT(ISERROR(SEARCH("FUERTE",Y386)))</formula>
    </cfRule>
    <cfRule type="containsErrors" dxfId="199" priority="277">
      <formula>ISERROR(Y386)</formula>
    </cfRule>
  </conditionalFormatting>
  <conditionalFormatting sqref="Z386">
    <cfRule type="containsErrors" dxfId="198" priority="271">
      <formula>ISERROR(Z386)</formula>
    </cfRule>
  </conditionalFormatting>
  <conditionalFormatting sqref="Y425">
    <cfRule type="containsText" dxfId="197" priority="263" operator="containsText" text="DÉBIL">
      <formula>NOT(ISERROR(SEARCH("DÉBIL",Y425)))</formula>
    </cfRule>
    <cfRule type="containsText" dxfId="196" priority="264" operator="containsText" text="MODERADO">
      <formula>NOT(ISERROR(SEARCH("MODERADO",Y425)))</formula>
    </cfRule>
    <cfRule type="containsText" dxfId="195" priority="265" operator="containsText" text="FUERTE">
      <formula>NOT(ISERROR(SEARCH("FUERTE",Y425)))</formula>
    </cfRule>
  </conditionalFormatting>
  <conditionalFormatting sqref="Y418">
    <cfRule type="cellIs" dxfId="194" priority="267" operator="lessThanOrEqual">
      <formula>85</formula>
    </cfRule>
    <cfRule type="cellIs" dxfId="193" priority="268" operator="lessThanOrEqual">
      <formula>95</formula>
    </cfRule>
    <cfRule type="cellIs" dxfId="192" priority="269" operator="lessThanOrEqual">
      <formula>100</formula>
    </cfRule>
  </conditionalFormatting>
  <conditionalFormatting sqref="Y429">
    <cfRule type="containsText" priority="257" operator="containsText" text="#¡VALOR!">
      <formula>NOT(ISERROR(SEARCH("#¡VALOR!",Y429)))</formula>
    </cfRule>
    <cfRule type="containsText" dxfId="191" priority="258" operator="containsText" text="DÉBIL">
      <formula>NOT(ISERROR(SEARCH("DÉBIL",Y429)))</formula>
    </cfRule>
    <cfRule type="containsText" dxfId="190" priority="259" operator="containsText" text="MODERADO">
      <formula>NOT(ISERROR(SEARCH("MODERADO",Y429)))</formula>
    </cfRule>
    <cfRule type="containsText" dxfId="189" priority="260" operator="containsText" text="FUERTE">
      <formula>NOT(ISERROR(SEARCH("FUERTE",Y429)))</formula>
    </cfRule>
    <cfRule type="containsErrors" dxfId="188" priority="262">
      <formula>ISERROR(Y429)</formula>
    </cfRule>
  </conditionalFormatting>
  <conditionalFormatting sqref="Z429">
    <cfRule type="containsErrors" dxfId="187" priority="256">
      <formula>ISERROR(Z429)</formula>
    </cfRule>
  </conditionalFormatting>
  <conditionalFormatting sqref="AF375">
    <cfRule type="cellIs" dxfId="186" priority="252" operator="lessThanOrEqual">
      <formula>85</formula>
    </cfRule>
    <cfRule type="cellIs" dxfId="185" priority="253" operator="lessThanOrEqual">
      <formula>95</formula>
    </cfRule>
    <cfRule type="cellIs" dxfId="184" priority="254" operator="lessThanOrEqual">
      <formula>100</formula>
    </cfRule>
  </conditionalFormatting>
  <conditionalFormatting sqref="AF382">
    <cfRule type="containsText" dxfId="183" priority="248" operator="containsText" text="DÉBIL">
      <formula>NOT(ISERROR(SEARCH("DÉBIL",AF382)))</formula>
    </cfRule>
    <cfRule type="containsText" dxfId="182" priority="249" operator="containsText" text="MODERADO">
      <formula>NOT(ISERROR(SEARCH("MODERADO",AF382)))</formula>
    </cfRule>
    <cfRule type="containsText" dxfId="181" priority="250" operator="containsText" text="FUERTE">
      <formula>NOT(ISERROR(SEARCH("FUERTE",AF382)))</formula>
    </cfRule>
  </conditionalFormatting>
  <conditionalFormatting sqref="AF386">
    <cfRule type="containsText" priority="242" operator="containsText" text="#¡VALOR!">
      <formula>NOT(ISERROR(SEARCH("#¡VALOR!",AF386)))</formula>
    </cfRule>
    <cfRule type="containsText" dxfId="180" priority="243" operator="containsText" text="DÉBIL">
      <formula>NOT(ISERROR(SEARCH("DÉBIL",AF386)))</formula>
    </cfRule>
    <cfRule type="containsText" dxfId="179" priority="244" operator="containsText" text="MODERADO">
      <formula>NOT(ISERROR(SEARCH("MODERADO",AF386)))</formula>
    </cfRule>
    <cfRule type="containsText" dxfId="178" priority="245" operator="containsText" text="FUERTE">
      <formula>NOT(ISERROR(SEARCH("FUERTE",AF386)))</formula>
    </cfRule>
    <cfRule type="containsErrors" dxfId="177" priority="247">
      <formula>ISERROR(AF386)</formula>
    </cfRule>
  </conditionalFormatting>
  <conditionalFormatting sqref="AG386">
    <cfRule type="containsErrors" dxfId="176" priority="241">
      <formula>ISERROR(AG386)</formula>
    </cfRule>
  </conditionalFormatting>
  <conditionalFormatting sqref="AF425">
    <cfRule type="containsText" dxfId="175" priority="233" operator="containsText" text="DÉBIL">
      <formula>NOT(ISERROR(SEARCH("DÉBIL",AF425)))</formula>
    </cfRule>
    <cfRule type="containsText" dxfId="174" priority="234" operator="containsText" text="MODERADO">
      <formula>NOT(ISERROR(SEARCH("MODERADO",AF425)))</formula>
    </cfRule>
    <cfRule type="containsText" dxfId="173" priority="235" operator="containsText" text="FUERTE">
      <formula>NOT(ISERROR(SEARCH("FUERTE",AF425)))</formula>
    </cfRule>
  </conditionalFormatting>
  <conditionalFormatting sqref="AF418">
    <cfRule type="cellIs" dxfId="172" priority="237" operator="lessThanOrEqual">
      <formula>85</formula>
    </cfRule>
    <cfRule type="cellIs" dxfId="171" priority="238" operator="lessThanOrEqual">
      <formula>95</formula>
    </cfRule>
    <cfRule type="cellIs" dxfId="170" priority="239" operator="lessThanOrEqual">
      <formula>100</formula>
    </cfRule>
  </conditionalFormatting>
  <conditionalFormatting sqref="AF429">
    <cfRule type="containsText" priority="227" operator="containsText" text="#¡VALOR!">
      <formula>NOT(ISERROR(SEARCH("#¡VALOR!",AF429)))</formula>
    </cfRule>
    <cfRule type="containsText" dxfId="169" priority="228" operator="containsText" text="DÉBIL">
      <formula>NOT(ISERROR(SEARCH("DÉBIL",AF429)))</formula>
    </cfRule>
    <cfRule type="containsText" dxfId="168" priority="229" operator="containsText" text="MODERADO">
      <formula>NOT(ISERROR(SEARCH("MODERADO",AF429)))</formula>
    </cfRule>
    <cfRule type="containsText" dxfId="167" priority="230" operator="containsText" text="FUERTE">
      <formula>NOT(ISERROR(SEARCH("FUERTE",AF429)))</formula>
    </cfRule>
    <cfRule type="containsErrors" dxfId="166" priority="232">
      <formula>ISERROR(AF429)</formula>
    </cfRule>
  </conditionalFormatting>
  <conditionalFormatting sqref="AG429">
    <cfRule type="containsErrors" dxfId="165" priority="226">
      <formula>ISERROR(AG429)</formula>
    </cfRule>
  </conditionalFormatting>
  <conditionalFormatting sqref="AM375">
    <cfRule type="cellIs" dxfId="164" priority="222" operator="lessThanOrEqual">
      <formula>85</formula>
    </cfRule>
    <cfRule type="cellIs" dxfId="163" priority="223" operator="lessThanOrEqual">
      <formula>95</formula>
    </cfRule>
    <cfRule type="cellIs" dxfId="162" priority="224" operator="lessThanOrEqual">
      <formula>100</formula>
    </cfRule>
  </conditionalFormatting>
  <conditionalFormatting sqref="AM382">
    <cfRule type="containsText" dxfId="161" priority="218" operator="containsText" text="DÉBIL">
      <formula>NOT(ISERROR(SEARCH("DÉBIL",AM382)))</formula>
    </cfRule>
    <cfRule type="containsText" dxfId="160" priority="219" operator="containsText" text="MODERADO">
      <formula>NOT(ISERROR(SEARCH("MODERADO",AM382)))</formula>
    </cfRule>
    <cfRule type="containsText" dxfId="159" priority="220" operator="containsText" text="FUERTE">
      <formula>NOT(ISERROR(SEARCH("FUERTE",AM382)))</formula>
    </cfRule>
  </conditionalFormatting>
  <conditionalFormatting sqref="AM386">
    <cfRule type="containsText" priority="212" operator="containsText" text="#¡VALOR!">
      <formula>NOT(ISERROR(SEARCH("#¡VALOR!",AM386)))</formula>
    </cfRule>
    <cfRule type="containsText" dxfId="158" priority="213" operator="containsText" text="DÉBIL">
      <formula>NOT(ISERROR(SEARCH("DÉBIL",AM386)))</formula>
    </cfRule>
    <cfRule type="containsText" dxfId="157" priority="214" operator="containsText" text="MODERADO">
      <formula>NOT(ISERROR(SEARCH("MODERADO",AM386)))</formula>
    </cfRule>
    <cfRule type="containsText" dxfId="156" priority="215" operator="containsText" text="FUERTE">
      <formula>NOT(ISERROR(SEARCH("FUERTE",AM386)))</formula>
    </cfRule>
    <cfRule type="containsErrors" dxfId="155" priority="217">
      <formula>ISERROR(AM386)</formula>
    </cfRule>
  </conditionalFormatting>
  <conditionalFormatting sqref="AN386">
    <cfRule type="containsErrors" dxfId="154" priority="211">
      <formula>ISERROR(AN386)</formula>
    </cfRule>
  </conditionalFormatting>
  <conditionalFormatting sqref="AM425">
    <cfRule type="containsText" dxfId="153" priority="203" operator="containsText" text="DÉBIL">
      <formula>NOT(ISERROR(SEARCH("DÉBIL",AM425)))</formula>
    </cfRule>
    <cfRule type="containsText" dxfId="152" priority="204" operator="containsText" text="MODERADO">
      <formula>NOT(ISERROR(SEARCH("MODERADO",AM425)))</formula>
    </cfRule>
    <cfRule type="containsText" dxfId="151" priority="205" operator="containsText" text="FUERTE">
      <formula>NOT(ISERROR(SEARCH("FUERTE",AM425)))</formula>
    </cfRule>
  </conditionalFormatting>
  <conditionalFormatting sqref="AM418">
    <cfRule type="cellIs" dxfId="150" priority="207" operator="lessThanOrEqual">
      <formula>85</formula>
    </cfRule>
    <cfRule type="cellIs" dxfId="149" priority="208" operator="lessThanOrEqual">
      <formula>95</formula>
    </cfRule>
    <cfRule type="cellIs" dxfId="148" priority="209" operator="lessThanOrEqual">
      <formula>100</formula>
    </cfRule>
  </conditionalFormatting>
  <conditionalFormatting sqref="AM429">
    <cfRule type="containsText" priority="197" operator="containsText" text="#¡VALOR!">
      <formula>NOT(ISERROR(SEARCH("#¡VALOR!",AM429)))</formula>
    </cfRule>
    <cfRule type="containsText" dxfId="147" priority="198" operator="containsText" text="DÉBIL">
      <formula>NOT(ISERROR(SEARCH("DÉBIL",AM429)))</formula>
    </cfRule>
    <cfRule type="containsText" dxfId="146" priority="199" operator="containsText" text="MODERADO">
      <formula>NOT(ISERROR(SEARCH("MODERADO",AM429)))</formula>
    </cfRule>
    <cfRule type="containsText" dxfId="145" priority="200" operator="containsText" text="FUERTE">
      <formula>NOT(ISERROR(SEARCH("FUERTE",AM429)))</formula>
    </cfRule>
    <cfRule type="containsErrors" dxfId="144" priority="202">
      <formula>ISERROR(AM429)</formula>
    </cfRule>
  </conditionalFormatting>
  <conditionalFormatting sqref="AN429">
    <cfRule type="containsErrors" dxfId="143" priority="196">
      <formula>ISERROR(AN429)</formula>
    </cfRule>
  </conditionalFormatting>
  <conditionalFormatting sqref="D461">
    <cfRule type="cellIs" dxfId="142" priority="192" operator="lessThanOrEqual">
      <formula>85</formula>
    </cfRule>
    <cfRule type="cellIs" dxfId="141" priority="193" operator="lessThanOrEqual">
      <formula>95</formula>
    </cfRule>
    <cfRule type="cellIs" dxfId="140" priority="194" operator="lessThanOrEqual">
      <formula>100</formula>
    </cfRule>
  </conditionalFormatting>
  <conditionalFormatting sqref="D468">
    <cfRule type="containsText" dxfId="139" priority="188" operator="containsText" text="DÉBIL">
      <formula>NOT(ISERROR(SEARCH("DÉBIL",D468)))</formula>
    </cfRule>
    <cfRule type="containsText" dxfId="138" priority="189" operator="containsText" text="MODERADO">
      <formula>NOT(ISERROR(SEARCH("MODERADO",D468)))</formula>
    </cfRule>
    <cfRule type="containsText" dxfId="137" priority="190" operator="containsText" text="FUERTE">
      <formula>NOT(ISERROR(SEARCH("FUERTE",D468)))</formula>
    </cfRule>
  </conditionalFormatting>
  <conditionalFormatting sqref="D472">
    <cfRule type="containsText" priority="182" operator="containsText" text="#¡VALOR!">
      <formula>NOT(ISERROR(SEARCH("#¡VALOR!",D472)))</formula>
    </cfRule>
    <cfRule type="containsText" dxfId="136" priority="183" operator="containsText" text="DÉBIL">
      <formula>NOT(ISERROR(SEARCH("DÉBIL",D472)))</formula>
    </cfRule>
    <cfRule type="containsText" dxfId="135" priority="184" operator="containsText" text="MODERADO">
      <formula>NOT(ISERROR(SEARCH("MODERADO",D472)))</formula>
    </cfRule>
    <cfRule type="containsText" dxfId="134" priority="185" operator="containsText" text="FUERTE">
      <formula>NOT(ISERROR(SEARCH("FUERTE",D472)))</formula>
    </cfRule>
    <cfRule type="containsErrors" dxfId="133" priority="187">
      <formula>ISERROR(D472)</formula>
    </cfRule>
  </conditionalFormatting>
  <conditionalFormatting sqref="E472">
    <cfRule type="containsErrors" dxfId="132" priority="181">
      <formula>ISERROR(E472)</formula>
    </cfRule>
  </conditionalFormatting>
  <conditionalFormatting sqref="D511">
    <cfRule type="containsText" dxfId="131" priority="173" operator="containsText" text="DÉBIL">
      <formula>NOT(ISERROR(SEARCH("DÉBIL",D511)))</formula>
    </cfRule>
    <cfRule type="containsText" dxfId="130" priority="174" operator="containsText" text="MODERADO">
      <formula>NOT(ISERROR(SEARCH("MODERADO",D511)))</formula>
    </cfRule>
    <cfRule type="containsText" dxfId="129" priority="175" operator="containsText" text="FUERTE">
      <formula>NOT(ISERROR(SEARCH("FUERTE",D511)))</formula>
    </cfRule>
  </conditionalFormatting>
  <conditionalFormatting sqref="D504">
    <cfRule type="cellIs" dxfId="128" priority="177" operator="lessThanOrEqual">
      <formula>85</formula>
    </cfRule>
    <cfRule type="cellIs" dxfId="127" priority="178" operator="lessThanOrEqual">
      <formula>95</formula>
    </cfRule>
    <cfRule type="cellIs" dxfId="126" priority="179" operator="lessThanOrEqual">
      <formula>100</formula>
    </cfRule>
  </conditionalFormatting>
  <conditionalFormatting sqref="D515">
    <cfRule type="containsText" priority="167" operator="containsText" text="#¡VALOR!">
      <formula>NOT(ISERROR(SEARCH("#¡VALOR!",D515)))</formula>
    </cfRule>
    <cfRule type="containsText" dxfId="125" priority="168" operator="containsText" text="DÉBIL">
      <formula>NOT(ISERROR(SEARCH("DÉBIL",D515)))</formula>
    </cfRule>
    <cfRule type="containsText" dxfId="124" priority="169" operator="containsText" text="MODERADO">
      <formula>NOT(ISERROR(SEARCH("MODERADO",D515)))</formula>
    </cfRule>
    <cfRule type="containsText" dxfId="123" priority="170" operator="containsText" text="FUERTE">
      <formula>NOT(ISERROR(SEARCH("FUERTE",D515)))</formula>
    </cfRule>
    <cfRule type="containsErrors" dxfId="122" priority="172">
      <formula>ISERROR(D515)</formula>
    </cfRule>
  </conditionalFormatting>
  <conditionalFormatting sqref="E515">
    <cfRule type="containsErrors" dxfId="121" priority="166">
      <formula>ISERROR(E515)</formula>
    </cfRule>
  </conditionalFormatting>
  <conditionalFormatting sqref="R461">
    <cfRule type="cellIs" dxfId="120" priority="132" operator="lessThanOrEqual">
      <formula>85</formula>
    </cfRule>
    <cfRule type="cellIs" dxfId="119" priority="133" operator="lessThanOrEqual">
      <formula>95</formula>
    </cfRule>
    <cfRule type="cellIs" dxfId="118" priority="134" operator="lessThanOrEqual">
      <formula>100</formula>
    </cfRule>
  </conditionalFormatting>
  <conditionalFormatting sqref="R468">
    <cfRule type="containsText" dxfId="117" priority="128" operator="containsText" text="DÉBIL">
      <formula>NOT(ISERROR(SEARCH("DÉBIL",R468)))</formula>
    </cfRule>
    <cfRule type="containsText" dxfId="116" priority="129" operator="containsText" text="MODERADO">
      <formula>NOT(ISERROR(SEARCH("MODERADO",R468)))</formula>
    </cfRule>
    <cfRule type="containsText" dxfId="115" priority="130" operator="containsText" text="FUERTE">
      <formula>NOT(ISERROR(SEARCH("FUERTE",R468)))</formula>
    </cfRule>
  </conditionalFormatting>
  <conditionalFormatting sqref="R472">
    <cfRule type="containsText" priority="122" operator="containsText" text="#¡VALOR!">
      <formula>NOT(ISERROR(SEARCH("#¡VALOR!",R472)))</formula>
    </cfRule>
    <cfRule type="containsText" dxfId="114" priority="123" operator="containsText" text="DÉBIL">
      <formula>NOT(ISERROR(SEARCH("DÉBIL",R472)))</formula>
    </cfRule>
    <cfRule type="containsText" dxfId="113" priority="124" operator="containsText" text="MODERADO">
      <formula>NOT(ISERROR(SEARCH("MODERADO",R472)))</formula>
    </cfRule>
    <cfRule type="containsText" dxfId="112" priority="125" operator="containsText" text="FUERTE">
      <formula>NOT(ISERROR(SEARCH("FUERTE",R472)))</formula>
    </cfRule>
    <cfRule type="containsErrors" dxfId="111" priority="127">
      <formula>ISERROR(R472)</formula>
    </cfRule>
  </conditionalFormatting>
  <conditionalFormatting sqref="S472">
    <cfRule type="containsErrors" dxfId="110" priority="121">
      <formula>ISERROR(S472)</formula>
    </cfRule>
  </conditionalFormatting>
  <conditionalFormatting sqref="R511">
    <cfRule type="containsText" dxfId="109" priority="113" operator="containsText" text="DÉBIL">
      <formula>NOT(ISERROR(SEARCH("DÉBIL",R511)))</formula>
    </cfRule>
    <cfRule type="containsText" dxfId="108" priority="114" operator="containsText" text="MODERADO">
      <formula>NOT(ISERROR(SEARCH("MODERADO",R511)))</formula>
    </cfRule>
    <cfRule type="containsText" dxfId="107" priority="115" operator="containsText" text="FUERTE">
      <formula>NOT(ISERROR(SEARCH("FUERTE",R511)))</formula>
    </cfRule>
  </conditionalFormatting>
  <conditionalFormatting sqref="R504">
    <cfRule type="cellIs" dxfId="106" priority="117" operator="lessThanOrEqual">
      <formula>85</formula>
    </cfRule>
    <cfRule type="cellIs" dxfId="105" priority="118" operator="lessThanOrEqual">
      <formula>95</formula>
    </cfRule>
    <cfRule type="cellIs" dxfId="104" priority="119" operator="lessThanOrEqual">
      <formula>100</formula>
    </cfRule>
  </conditionalFormatting>
  <conditionalFormatting sqref="R515">
    <cfRule type="containsText" priority="107" operator="containsText" text="#¡VALOR!">
      <formula>NOT(ISERROR(SEARCH("#¡VALOR!",R515)))</formula>
    </cfRule>
    <cfRule type="containsText" dxfId="103" priority="108" operator="containsText" text="DÉBIL">
      <formula>NOT(ISERROR(SEARCH("DÉBIL",R515)))</formula>
    </cfRule>
    <cfRule type="containsText" dxfId="102" priority="109" operator="containsText" text="MODERADO">
      <formula>NOT(ISERROR(SEARCH("MODERADO",R515)))</formula>
    </cfRule>
    <cfRule type="containsText" dxfId="101" priority="110" operator="containsText" text="FUERTE">
      <formula>NOT(ISERROR(SEARCH("FUERTE",R515)))</formula>
    </cfRule>
    <cfRule type="containsErrors" dxfId="100" priority="112">
      <formula>ISERROR(R515)</formula>
    </cfRule>
  </conditionalFormatting>
  <conditionalFormatting sqref="S515">
    <cfRule type="containsErrors" dxfId="99" priority="106">
      <formula>ISERROR(S515)</formula>
    </cfRule>
  </conditionalFormatting>
  <conditionalFormatting sqref="K461">
    <cfRule type="cellIs" dxfId="98" priority="162" operator="lessThanOrEqual">
      <formula>85</formula>
    </cfRule>
    <cfRule type="cellIs" dxfId="97" priority="163" operator="lessThanOrEqual">
      <formula>95</formula>
    </cfRule>
    <cfRule type="cellIs" dxfId="96" priority="164" operator="lessThanOrEqual">
      <formula>100</formula>
    </cfRule>
  </conditionalFormatting>
  <conditionalFormatting sqref="K468">
    <cfRule type="containsText" dxfId="95" priority="158" operator="containsText" text="DÉBIL">
      <formula>NOT(ISERROR(SEARCH("DÉBIL",K468)))</formula>
    </cfRule>
    <cfRule type="containsText" dxfId="94" priority="159" operator="containsText" text="MODERADO">
      <formula>NOT(ISERROR(SEARCH("MODERADO",K468)))</formula>
    </cfRule>
    <cfRule type="containsText" dxfId="93" priority="160" operator="containsText" text="FUERTE">
      <formula>NOT(ISERROR(SEARCH("FUERTE",K468)))</formula>
    </cfRule>
  </conditionalFormatting>
  <conditionalFormatting sqref="K472">
    <cfRule type="containsText" priority="152" operator="containsText" text="#¡VALOR!">
      <formula>NOT(ISERROR(SEARCH("#¡VALOR!",K472)))</formula>
    </cfRule>
    <cfRule type="containsText" dxfId="92" priority="153" operator="containsText" text="DÉBIL">
      <formula>NOT(ISERROR(SEARCH("DÉBIL",K472)))</formula>
    </cfRule>
    <cfRule type="containsText" dxfId="91" priority="154" operator="containsText" text="MODERADO">
      <formula>NOT(ISERROR(SEARCH("MODERADO",K472)))</formula>
    </cfRule>
    <cfRule type="containsText" dxfId="90" priority="155" operator="containsText" text="FUERTE">
      <formula>NOT(ISERROR(SEARCH("FUERTE",K472)))</formula>
    </cfRule>
    <cfRule type="containsErrors" dxfId="89" priority="157">
      <formula>ISERROR(K472)</formula>
    </cfRule>
  </conditionalFormatting>
  <conditionalFormatting sqref="L472">
    <cfRule type="containsErrors" dxfId="88" priority="151">
      <formula>ISERROR(L472)</formula>
    </cfRule>
  </conditionalFormatting>
  <conditionalFormatting sqref="K511">
    <cfRule type="containsText" dxfId="87" priority="143" operator="containsText" text="DÉBIL">
      <formula>NOT(ISERROR(SEARCH("DÉBIL",K511)))</formula>
    </cfRule>
    <cfRule type="containsText" dxfId="86" priority="144" operator="containsText" text="MODERADO">
      <formula>NOT(ISERROR(SEARCH("MODERADO",K511)))</formula>
    </cfRule>
    <cfRule type="containsText" dxfId="85" priority="145" operator="containsText" text="FUERTE">
      <formula>NOT(ISERROR(SEARCH("FUERTE",K511)))</formula>
    </cfRule>
  </conditionalFormatting>
  <conditionalFormatting sqref="K504">
    <cfRule type="cellIs" dxfId="84" priority="147" operator="lessThanOrEqual">
      <formula>85</formula>
    </cfRule>
    <cfRule type="cellIs" dxfId="83" priority="148" operator="lessThanOrEqual">
      <formula>95</formula>
    </cfRule>
    <cfRule type="cellIs" dxfId="82" priority="149" operator="lessThanOrEqual">
      <formula>100</formula>
    </cfRule>
  </conditionalFormatting>
  <conditionalFormatting sqref="K515">
    <cfRule type="containsText" priority="137" operator="containsText" text="#¡VALOR!">
      <formula>NOT(ISERROR(SEARCH("#¡VALOR!",K515)))</formula>
    </cfRule>
    <cfRule type="containsText" dxfId="81" priority="138" operator="containsText" text="DÉBIL">
      <formula>NOT(ISERROR(SEARCH("DÉBIL",K515)))</formula>
    </cfRule>
    <cfRule type="containsText" dxfId="80" priority="139" operator="containsText" text="MODERADO">
      <formula>NOT(ISERROR(SEARCH("MODERADO",K515)))</formula>
    </cfRule>
    <cfRule type="containsText" dxfId="79" priority="140" operator="containsText" text="FUERTE">
      <formula>NOT(ISERROR(SEARCH("FUERTE",K515)))</formula>
    </cfRule>
    <cfRule type="containsErrors" dxfId="78" priority="142">
      <formula>ISERROR(K515)</formula>
    </cfRule>
  </conditionalFormatting>
  <conditionalFormatting sqref="L515">
    <cfRule type="containsErrors" dxfId="77" priority="136">
      <formula>ISERROR(L515)</formula>
    </cfRule>
  </conditionalFormatting>
  <conditionalFormatting sqref="Y461">
    <cfRule type="cellIs" dxfId="76" priority="102" operator="lessThanOrEqual">
      <formula>85</formula>
    </cfRule>
    <cfRule type="cellIs" dxfId="75" priority="103" operator="lessThanOrEqual">
      <formula>95</formula>
    </cfRule>
    <cfRule type="cellIs" dxfId="74" priority="104" operator="lessThanOrEqual">
      <formula>100</formula>
    </cfRule>
  </conditionalFormatting>
  <conditionalFormatting sqref="Y468">
    <cfRule type="containsText" dxfId="73" priority="98" operator="containsText" text="DÉBIL">
      <formula>NOT(ISERROR(SEARCH("DÉBIL",Y468)))</formula>
    </cfRule>
    <cfRule type="containsText" dxfId="72" priority="99" operator="containsText" text="MODERADO">
      <formula>NOT(ISERROR(SEARCH("MODERADO",Y468)))</formula>
    </cfRule>
    <cfRule type="containsText" dxfId="71" priority="100" operator="containsText" text="FUERTE">
      <formula>NOT(ISERROR(SEARCH("FUERTE",Y468)))</formula>
    </cfRule>
  </conditionalFormatting>
  <conditionalFormatting sqref="Y472">
    <cfRule type="containsText" priority="92" operator="containsText" text="#¡VALOR!">
      <formula>NOT(ISERROR(SEARCH("#¡VALOR!",Y472)))</formula>
    </cfRule>
    <cfRule type="containsText" dxfId="70" priority="93" operator="containsText" text="DÉBIL">
      <formula>NOT(ISERROR(SEARCH("DÉBIL",Y472)))</formula>
    </cfRule>
    <cfRule type="containsText" dxfId="69" priority="94" operator="containsText" text="MODERADO">
      <formula>NOT(ISERROR(SEARCH("MODERADO",Y472)))</formula>
    </cfRule>
    <cfRule type="containsText" dxfId="68" priority="95" operator="containsText" text="FUERTE">
      <formula>NOT(ISERROR(SEARCH("FUERTE",Y472)))</formula>
    </cfRule>
    <cfRule type="containsErrors" dxfId="67" priority="97">
      <formula>ISERROR(Y472)</formula>
    </cfRule>
  </conditionalFormatting>
  <conditionalFormatting sqref="Z472">
    <cfRule type="containsErrors" dxfId="66" priority="91">
      <formula>ISERROR(Z472)</formula>
    </cfRule>
  </conditionalFormatting>
  <conditionalFormatting sqref="Y511">
    <cfRule type="containsText" dxfId="65" priority="83" operator="containsText" text="DÉBIL">
      <formula>NOT(ISERROR(SEARCH("DÉBIL",Y511)))</formula>
    </cfRule>
    <cfRule type="containsText" dxfId="64" priority="84" operator="containsText" text="MODERADO">
      <formula>NOT(ISERROR(SEARCH("MODERADO",Y511)))</formula>
    </cfRule>
    <cfRule type="containsText" dxfId="63" priority="85" operator="containsText" text="FUERTE">
      <formula>NOT(ISERROR(SEARCH("FUERTE",Y511)))</formula>
    </cfRule>
  </conditionalFormatting>
  <conditionalFormatting sqref="Y504">
    <cfRule type="cellIs" dxfId="62" priority="87" operator="lessThanOrEqual">
      <formula>85</formula>
    </cfRule>
    <cfRule type="cellIs" dxfId="61" priority="88" operator="lessThanOrEqual">
      <formula>95</formula>
    </cfRule>
    <cfRule type="cellIs" dxfId="60" priority="89" operator="lessThanOrEqual">
      <formula>100</formula>
    </cfRule>
  </conditionalFormatting>
  <conditionalFormatting sqref="Y515">
    <cfRule type="containsText" priority="77" operator="containsText" text="#¡VALOR!">
      <formula>NOT(ISERROR(SEARCH("#¡VALOR!",Y515)))</formula>
    </cfRule>
    <cfRule type="containsText" dxfId="59" priority="78" operator="containsText" text="DÉBIL">
      <formula>NOT(ISERROR(SEARCH("DÉBIL",Y515)))</formula>
    </cfRule>
    <cfRule type="containsText" dxfId="58" priority="79" operator="containsText" text="MODERADO">
      <formula>NOT(ISERROR(SEARCH("MODERADO",Y515)))</formula>
    </cfRule>
    <cfRule type="containsText" dxfId="57" priority="80" operator="containsText" text="FUERTE">
      <formula>NOT(ISERROR(SEARCH("FUERTE",Y515)))</formula>
    </cfRule>
    <cfRule type="containsErrors" dxfId="56" priority="82">
      <formula>ISERROR(Y515)</formula>
    </cfRule>
  </conditionalFormatting>
  <conditionalFormatting sqref="Z515">
    <cfRule type="containsErrors" dxfId="55" priority="76">
      <formula>ISERROR(Z515)</formula>
    </cfRule>
  </conditionalFormatting>
  <conditionalFormatting sqref="AF461">
    <cfRule type="cellIs" dxfId="54" priority="72" operator="lessThanOrEqual">
      <formula>85</formula>
    </cfRule>
    <cfRule type="cellIs" dxfId="53" priority="73" operator="lessThanOrEqual">
      <formula>95</formula>
    </cfRule>
    <cfRule type="cellIs" dxfId="52" priority="74" operator="lessThanOrEqual">
      <formula>100</formula>
    </cfRule>
  </conditionalFormatting>
  <conditionalFormatting sqref="AF468">
    <cfRule type="containsText" dxfId="51" priority="68" operator="containsText" text="DÉBIL">
      <formula>NOT(ISERROR(SEARCH("DÉBIL",AF468)))</formula>
    </cfRule>
    <cfRule type="containsText" dxfId="50" priority="69" operator="containsText" text="MODERADO">
      <formula>NOT(ISERROR(SEARCH("MODERADO",AF468)))</formula>
    </cfRule>
    <cfRule type="containsText" dxfId="49" priority="70" operator="containsText" text="FUERTE">
      <formula>NOT(ISERROR(SEARCH("FUERTE",AF468)))</formula>
    </cfRule>
  </conditionalFormatting>
  <conditionalFormatting sqref="AF472">
    <cfRule type="containsText" priority="62" operator="containsText" text="#¡VALOR!">
      <formula>NOT(ISERROR(SEARCH("#¡VALOR!",AF472)))</formula>
    </cfRule>
    <cfRule type="containsText" dxfId="48" priority="63" operator="containsText" text="DÉBIL">
      <formula>NOT(ISERROR(SEARCH("DÉBIL",AF472)))</formula>
    </cfRule>
    <cfRule type="containsText" dxfId="47" priority="64" operator="containsText" text="MODERADO">
      <formula>NOT(ISERROR(SEARCH("MODERADO",AF472)))</formula>
    </cfRule>
    <cfRule type="containsText" dxfId="46" priority="65" operator="containsText" text="FUERTE">
      <formula>NOT(ISERROR(SEARCH("FUERTE",AF472)))</formula>
    </cfRule>
    <cfRule type="containsErrors" dxfId="45" priority="67">
      <formula>ISERROR(AF472)</formula>
    </cfRule>
  </conditionalFormatting>
  <conditionalFormatting sqref="AG472">
    <cfRule type="containsErrors" dxfId="44" priority="61">
      <formula>ISERROR(AG472)</formula>
    </cfRule>
  </conditionalFormatting>
  <conditionalFormatting sqref="AF511">
    <cfRule type="containsText" dxfId="43" priority="53" operator="containsText" text="DÉBIL">
      <formula>NOT(ISERROR(SEARCH("DÉBIL",AF511)))</formula>
    </cfRule>
    <cfRule type="containsText" dxfId="42" priority="54" operator="containsText" text="MODERADO">
      <formula>NOT(ISERROR(SEARCH("MODERADO",AF511)))</formula>
    </cfRule>
    <cfRule type="containsText" dxfId="41" priority="55" operator="containsText" text="FUERTE">
      <formula>NOT(ISERROR(SEARCH("FUERTE",AF511)))</formula>
    </cfRule>
  </conditionalFormatting>
  <conditionalFormatting sqref="AF504">
    <cfRule type="cellIs" dxfId="40" priority="57" operator="lessThanOrEqual">
      <formula>85</formula>
    </cfRule>
    <cfRule type="cellIs" dxfId="39" priority="58" operator="lessThanOrEqual">
      <formula>95</formula>
    </cfRule>
    <cfRule type="cellIs" dxfId="38" priority="59" operator="lessThanOrEqual">
      <formula>100</formula>
    </cfRule>
  </conditionalFormatting>
  <conditionalFormatting sqref="AF515">
    <cfRule type="containsText" priority="47" operator="containsText" text="#¡VALOR!">
      <formula>NOT(ISERROR(SEARCH("#¡VALOR!",AF515)))</formula>
    </cfRule>
    <cfRule type="containsText" dxfId="37" priority="48" operator="containsText" text="DÉBIL">
      <formula>NOT(ISERROR(SEARCH("DÉBIL",AF515)))</formula>
    </cfRule>
    <cfRule type="containsText" dxfId="36" priority="49" operator="containsText" text="MODERADO">
      <formula>NOT(ISERROR(SEARCH("MODERADO",AF515)))</formula>
    </cfRule>
    <cfRule type="containsText" dxfId="35" priority="50" operator="containsText" text="FUERTE">
      <formula>NOT(ISERROR(SEARCH("FUERTE",AF515)))</formula>
    </cfRule>
    <cfRule type="containsErrors" dxfId="34" priority="52">
      <formula>ISERROR(AF515)</formula>
    </cfRule>
  </conditionalFormatting>
  <conditionalFormatting sqref="AG515">
    <cfRule type="containsErrors" dxfId="33" priority="46">
      <formula>ISERROR(AG515)</formula>
    </cfRule>
  </conditionalFormatting>
  <conditionalFormatting sqref="AM461">
    <cfRule type="cellIs" dxfId="32" priority="42" operator="lessThanOrEqual">
      <formula>85</formula>
    </cfRule>
    <cfRule type="cellIs" dxfId="31" priority="43" operator="lessThanOrEqual">
      <formula>95</formula>
    </cfRule>
    <cfRule type="cellIs" dxfId="30" priority="44" operator="lessThanOrEqual">
      <formula>100</formula>
    </cfRule>
  </conditionalFormatting>
  <conditionalFormatting sqref="AM468">
    <cfRule type="containsText" dxfId="29" priority="38" operator="containsText" text="DÉBIL">
      <formula>NOT(ISERROR(SEARCH("DÉBIL",AM468)))</formula>
    </cfRule>
    <cfRule type="containsText" dxfId="28" priority="39" operator="containsText" text="MODERADO">
      <formula>NOT(ISERROR(SEARCH("MODERADO",AM468)))</formula>
    </cfRule>
    <cfRule type="containsText" dxfId="27" priority="40" operator="containsText" text="FUERTE">
      <formula>NOT(ISERROR(SEARCH("FUERTE",AM468)))</formula>
    </cfRule>
  </conditionalFormatting>
  <conditionalFormatting sqref="AM472">
    <cfRule type="containsText" priority="32" operator="containsText" text="#¡VALOR!">
      <formula>NOT(ISERROR(SEARCH("#¡VALOR!",AM472)))</formula>
    </cfRule>
    <cfRule type="containsText" dxfId="26" priority="33" operator="containsText" text="DÉBIL">
      <formula>NOT(ISERROR(SEARCH("DÉBIL",AM472)))</formula>
    </cfRule>
    <cfRule type="containsText" dxfId="25" priority="34" operator="containsText" text="MODERADO">
      <formula>NOT(ISERROR(SEARCH("MODERADO",AM472)))</formula>
    </cfRule>
    <cfRule type="containsText" dxfId="24" priority="35" operator="containsText" text="FUERTE">
      <formula>NOT(ISERROR(SEARCH("FUERTE",AM472)))</formula>
    </cfRule>
    <cfRule type="containsErrors" dxfId="23" priority="37">
      <formula>ISERROR(AM472)</formula>
    </cfRule>
  </conditionalFormatting>
  <conditionalFormatting sqref="AN472">
    <cfRule type="containsErrors" dxfId="22" priority="31">
      <formula>ISERROR(AN472)</formula>
    </cfRule>
  </conditionalFormatting>
  <conditionalFormatting sqref="AM511">
    <cfRule type="containsText" dxfId="21" priority="23" operator="containsText" text="DÉBIL">
      <formula>NOT(ISERROR(SEARCH("DÉBIL",AM511)))</formula>
    </cfRule>
    <cfRule type="containsText" dxfId="20" priority="24" operator="containsText" text="MODERADO">
      <formula>NOT(ISERROR(SEARCH("MODERADO",AM511)))</formula>
    </cfRule>
    <cfRule type="containsText" dxfId="19" priority="25" operator="containsText" text="FUERTE">
      <formula>NOT(ISERROR(SEARCH("FUERTE",AM511)))</formula>
    </cfRule>
  </conditionalFormatting>
  <conditionalFormatting sqref="AM504">
    <cfRule type="cellIs" dxfId="18" priority="27" operator="lessThanOrEqual">
      <formula>85</formula>
    </cfRule>
    <cfRule type="cellIs" dxfId="17" priority="28" operator="lessThanOrEqual">
      <formula>95</formula>
    </cfRule>
    <cfRule type="cellIs" dxfId="16" priority="29" operator="lessThanOrEqual">
      <formula>100</formula>
    </cfRule>
  </conditionalFormatting>
  <conditionalFormatting sqref="AM515">
    <cfRule type="containsText" priority="17" operator="containsText" text="#¡VALOR!">
      <formula>NOT(ISERROR(SEARCH("#¡VALOR!",AM515)))</formula>
    </cfRule>
    <cfRule type="containsText" dxfId="15" priority="18" operator="containsText" text="DÉBIL">
      <formula>NOT(ISERROR(SEARCH("DÉBIL",AM515)))</formula>
    </cfRule>
    <cfRule type="containsText" dxfId="14" priority="19" operator="containsText" text="MODERADO">
      <formula>NOT(ISERROR(SEARCH("MODERADO",AM515)))</formula>
    </cfRule>
    <cfRule type="containsText" dxfId="13" priority="20" operator="containsText" text="FUERTE">
      <formula>NOT(ISERROR(SEARCH("FUERTE",AM515)))</formula>
    </cfRule>
    <cfRule type="containsErrors" dxfId="12" priority="22">
      <formula>ISERROR(AM515)</formula>
    </cfRule>
  </conditionalFormatting>
  <conditionalFormatting sqref="AN515">
    <cfRule type="containsErrors" dxfId="11" priority="16">
      <formula>ISERROR(AN515)</formula>
    </cfRule>
  </conditionalFormatting>
  <conditionalFormatting sqref="AT425">
    <cfRule type="containsText" dxfId="10" priority="8" operator="containsText" text="DÉBIL">
      <formula>NOT(ISERROR(SEARCH("DÉBIL",AT425)))</formula>
    </cfRule>
    <cfRule type="containsText" dxfId="9" priority="9" operator="containsText" text="MODERADO">
      <formula>NOT(ISERROR(SEARCH("MODERADO",AT425)))</formula>
    </cfRule>
    <cfRule type="containsText" dxfId="8" priority="10" operator="containsText" text="FUERTE">
      <formula>NOT(ISERROR(SEARCH("FUERTE",AT425)))</formula>
    </cfRule>
  </conditionalFormatting>
  <conditionalFormatting sqref="AT418">
    <cfRule type="cellIs" dxfId="7" priority="12" operator="lessThanOrEqual">
      <formula>85</formula>
    </cfRule>
    <cfRule type="cellIs" dxfId="6" priority="13" operator="lessThanOrEqual">
      <formula>95</formula>
    </cfRule>
    <cfRule type="cellIs" dxfId="5" priority="14" operator="lessThanOrEqual">
      <formula>100</formula>
    </cfRule>
  </conditionalFormatting>
  <conditionalFormatting sqref="AT429">
    <cfRule type="containsText" priority="2" operator="containsText" text="#¡VALOR!">
      <formula>NOT(ISERROR(SEARCH("#¡VALOR!",AT429)))</formula>
    </cfRule>
    <cfRule type="containsText" dxfId="4" priority="3" operator="containsText" text="DÉBIL">
      <formula>NOT(ISERROR(SEARCH("DÉBIL",AT429)))</formula>
    </cfRule>
    <cfRule type="containsText" dxfId="3" priority="4" operator="containsText" text="MODERADO">
      <formula>NOT(ISERROR(SEARCH("MODERADO",AT429)))</formula>
    </cfRule>
    <cfRule type="containsText" dxfId="2" priority="5" operator="containsText" text="FUERTE">
      <formula>NOT(ISERROR(SEARCH("FUERTE",AT429)))</formula>
    </cfRule>
    <cfRule type="containsErrors" dxfId="1" priority="7">
      <formula>ISERROR(AT429)</formula>
    </cfRule>
  </conditionalFormatting>
  <conditionalFormatting sqref="AU429">
    <cfRule type="containsErrors" dxfId="0" priority="1">
      <formula>ISERROR(AU429)</formula>
    </cfRule>
  </conditionalFormatting>
  <dataValidations count="2">
    <dataValidation type="custom" allowBlank="1" showInputMessage="1" showErrorMessage="1" sqref="F11 F54 T11 T54 AA11 AA54 AH11 AH54 AO11 AO54 M11 M54 F355 F97 F183 F269 F398 F527 F140 T97 F226 F312 T355 F570 T183 T140 T226 T269 T398 T527 T312 AA97 AA183 AA269 AA355 T570 AA398 AA140 AA226 AA312 AH355 AA527 M527 AH97 AH183 AH269 AH398 AA570 M570 AH140 AH226 AH312 AO355 AH527 AO97 AO140 AO183 AO269 AO398 AH570 AO226 M97 M183 AO312 M355 AO527 M269 M140 M226 M312 M398 AO570 F441 F484 T441 T484 AA441 AA484 AH441 AH484 AO441 AO484 M441 M484 AV398" xr:uid="{BB462F29-6F39-4657-9731-8E6197D26087}">
      <formula1>IF(E11="X",15,0)</formula1>
    </dataValidation>
    <dataValidation type="list" allowBlank="1" showInputMessage="1" showErrorMessage="1" sqref="E11:E26 E34:E37 E54:E69 E77:E80 S11:S26 S34:S37 S54:S69 S77:S80 Z11:Z26 Z34:Z37 Z54:Z69 Z77:Z80 AG11:AG26 AG34:AG37 AG54:AG69 AG77:AG80 AN11:AN26 AN34:AN37 AN54:AN69 AN77:AN80 L11:L26 L34:L37 L54:L69 L77:L80 E183:E198 E97:E112 E206:E209 E269:E284 E355:E370 E527:E542 E120:E123 E140:E155 E226:E241 E292:E295 E378:E381 E550:E553 E249:E252 E163:E166 S183:S198 E312:E327 E398:E413 E570:E585 E335:E338 S97:S112 S206:S209 S269:S284 E421:E424 E593:E596 S355:S370 S120:S123 S226:S241 S292:S295 S378:S381 S527:S542 AU421:AU424 S140:S155 S249:S252 S312:S327 S398:S413 S550:S553 S335:S338 S163:S166 Z183:Z198 Z269:Z284 S421:S424 S570:S585 Z97:Z112 Z120:Z123 Z206:Z209 Z292:Z295 Z355:Z370 S593:S596 Z226:Z241 Z140:Z155 Z249:Z252 Z312:Z327 Z378:Z381 Z527:Z542 Z335:Z338 Z163:Z166 AG183:AG198 AG269:AG284 Z398:Z413 Z550:Z553 Z421:Z424 AG97:AG112 AG206:AG209 AG292:AG295 AG355:AG370 Z570:Z585 L550:L553 AG120:AG123 AG226:AG241 AG312:AG327 AG378:AG381 Z593:Z596 AG398:AG413 AG140:AG155 AG249:AG252 AG335:AG338 AG421:AG424 L527:L542 AG163:AG166 AN97:AN112 AN183:AN198 AN269:AN284 AN355:AN370 AG550:AG553 AN206:AN209 AN120:AN123 AN226:AN241 AN292:AN295 AN378:AN381 AG570:AG585 AN312:AN327 AN140:AN155 AN249:AN252 AN335:AN338 AN398:AN413 AG593:AG596 AN421:AN424 AN163:AN166 L183:L198 L269:L284 L355:L370 AG527:AG542 L570:L585 L97:L112 L206:L209 L292:L295 L378:L381 AN550:AN553 L593:L596 L120:L123 L226:L241 L312:L327 L398:L413 AN570:AN585 L140:L155 L163:L166 L249:L252 L335:L338 L421:L424 AN593:AN596 E441:E456 E464:E467 E484:E499 E507:E510 S441:S456 S464:S467 S484:S499 S507:S510 Z441:Z456 Z464:Z467 Z484:Z499 Z507:Z510 AG441:AG456 AG464:AG467 AG484:AG499 AG507:AG510 AN441:AN456 AN464:AN467 AN484:AN499 AN507:AN510 L441:L456 L464:L467 L484:L499 L507:L510 AU398:AU413 AN527:AN542" xr:uid="{2C26CC69-4078-4163-BA65-7D5D184BA77A}">
      <formula1>"X"</formula1>
    </dataValidation>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iconSet" priority="3435" id="{F1981CF4-9561-4689-BC4D-E9A263D54F94}">
            <x14:iconSet custom="1">
              <x14:cfvo type="percent">
                <xm:f>0</xm:f>
              </x14:cfvo>
              <x14:cfvo type="num">
                <xm:f>86</xm:f>
              </x14:cfvo>
              <x14:cfvo type="num">
                <xm:f>96</xm:f>
              </x14:cfvo>
              <x14:cfIcon iconSet="3Symbols2" iconId="0"/>
              <x14:cfIcon iconSet="3Signs" iconId="1"/>
              <x14:cfIcon iconSet="3Symbols2" iconId="2"/>
            </x14:iconSet>
          </x14:cfRule>
          <xm:sqref>D31</xm:sqref>
        </x14:conditionalFormatting>
        <x14:conditionalFormatting xmlns:xm="http://schemas.microsoft.com/office/excel/2006/main">
          <x14:cfRule type="iconSet" priority="3431" id="{F148D853-419D-4786-99BA-680DF7196466}">
            <x14:iconSet custom="1">
              <x14:cfvo type="percent">
                <xm:f>0</xm:f>
              </x14:cfvo>
              <x14:cfvo type="num">
                <xm:f>86</xm:f>
              </x14:cfvo>
              <x14:cfvo type="num">
                <xm:f>96</xm:f>
              </x14:cfvo>
              <x14:cfIcon iconSet="3Symbols2" iconId="0"/>
              <x14:cfIcon iconSet="3Signs" iconId="1"/>
              <x14:cfIcon iconSet="3Symbols2" iconId="2"/>
            </x14:iconSet>
          </x14:cfRule>
          <xm:sqref>D38</xm:sqref>
        </x14:conditionalFormatting>
        <x14:conditionalFormatting xmlns:xm="http://schemas.microsoft.com/office/excel/2006/main">
          <x14:cfRule type="iconSet" priority="3426" id="{7FD29ED4-9DCB-47CF-9D83-9CF314EDAF4E}">
            <x14:iconSet custom="1">
              <x14:cfvo type="percent">
                <xm:f>0</xm:f>
              </x14:cfvo>
              <x14:cfvo type="num">
                <xm:f>86</xm:f>
              </x14:cfvo>
              <x14:cfvo type="num">
                <xm:f>96</xm:f>
              </x14:cfvo>
              <x14:cfIcon iconSet="3Symbols2" iconId="0"/>
              <x14:cfIcon iconSet="3Signs" iconId="1"/>
              <x14:cfIcon iconSet="3Symbols2" iconId="2"/>
            </x14:iconSet>
          </x14:cfRule>
          <xm:sqref>D42</xm:sqref>
        </x14:conditionalFormatting>
        <x14:conditionalFormatting xmlns:xm="http://schemas.microsoft.com/office/excel/2006/main">
          <x14:cfRule type="iconSet" priority="3420" id="{CFDFDC6F-5307-42FC-9BEB-A805F386B152}">
            <x14:iconSet custom="1">
              <x14:cfvo type="percent">
                <xm:f>0</xm:f>
              </x14:cfvo>
              <x14:cfvo type="num">
                <xm:f>86</xm:f>
              </x14:cfvo>
              <x14:cfvo type="num">
                <xm:f>96</xm:f>
              </x14:cfvo>
              <x14:cfIcon iconSet="3Symbols2" iconId="0"/>
              <x14:cfIcon iconSet="3Signs" iconId="1"/>
              <x14:cfIcon iconSet="3Symbols2" iconId="2"/>
            </x14:iconSet>
          </x14:cfRule>
          <xm:sqref>D74</xm:sqref>
        </x14:conditionalFormatting>
        <x14:conditionalFormatting xmlns:xm="http://schemas.microsoft.com/office/excel/2006/main">
          <x14:cfRule type="iconSet" priority="3416" id="{DACDF22B-4AF3-4775-9A8F-FCAF4A6DAA94}">
            <x14:iconSet custom="1">
              <x14:cfvo type="percent">
                <xm:f>0</xm:f>
              </x14:cfvo>
              <x14:cfvo type="num">
                <xm:f>86</xm:f>
              </x14:cfvo>
              <x14:cfvo type="num">
                <xm:f>96</xm:f>
              </x14:cfvo>
              <x14:cfIcon iconSet="3Symbols2" iconId="0"/>
              <x14:cfIcon iconSet="3Signs" iconId="1"/>
              <x14:cfIcon iconSet="3Symbols2" iconId="2"/>
            </x14:iconSet>
          </x14:cfRule>
          <xm:sqref>D81</xm:sqref>
        </x14:conditionalFormatting>
        <x14:conditionalFormatting xmlns:xm="http://schemas.microsoft.com/office/excel/2006/main">
          <x14:cfRule type="iconSet" priority="3411" id="{4AF699A8-31CA-43C3-A78E-B063A43B0364}">
            <x14:iconSet custom="1">
              <x14:cfvo type="percent">
                <xm:f>0</xm:f>
              </x14:cfvo>
              <x14:cfvo type="num">
                <xm:f>86</xm:f>
              </x14:cfvo>
              <x14:cfvo type="num">
                <xm:f>96</xm:f>
              </x14:cfvo>
              <x14:cfIcon iconSet="3Symbols2" iconId="0"/>
              <x14:cfIcon iconSet="3Signs" iconId="1"/>
              <x14:cfIcon iconSet="3Symbols2" iconId="2"/>
            </x14:iconSet>
          </x14:cfRule>
          <xm:sqref>D85</xm:sqref>
        </x14:conditionalFormatting>
        <x14:conditionalFormatting xmlns:xm="http://schemas.microsoft.com/office/excel/2006/main">
          <x14:cfRule type="iconSet" priority="3015" id="{805C3380-D6D5-4317-9535-E504F7CAEDFB}">
            <x14:iconSet custom="1">
              <x14:cfvo type="percent">
                <xm:f>0</xm:f>
              </x14:cfvo>
              <x14:cfvo type="num">
                <xm:f>86</xm:f>
              </x14:cfvo>
              <x14:cfvo type="num">
                <xm:f>96</xm:f>
              </x14:cfvo>
              <x14:cfIcon iconSet="3Symbols2" iconId="0"/>
              <x14:cfIcon iconSet="3Signs" iconId="1"/>
              <x14:cfIcon iconSet="3Symbols2" iconId="2"/>
            </x14:iconSet>
          </x14:cfRule>
          <xm:sqref>R31</xm:sqref>
        </x14:conditionalFormatting>
        <x14:conditionalFormatting xmlns:xm="http://schemas.microsoft.com/office/excel/2006/main">
          <x14:cfRule type="iconSet" priority="3011" id="{B59D625F-2A54-43B9-936F-F1543F5F3E85}">
            <x14:iconSet custom="1">
              <x14:cfvo type="percent">
                <xm:f>0</xm:f>
              </x14:cfvo>
              <x14:cfvo type="num">
                <xm:f>86</xm:f>
              </x14:cfvo>
              <x14:cfvo type="num">
                <xm:f>96</xm:f>
              </x14:cfvo>
              <x14:cfIcon iconSet="3Symbols2" iconId="0"/>
              <x14:cfIcon iconSet="3Signs" iconId="1"/>
              <x14:cfIcon iconSet="3Symbols2" iconId="2"/>
            </x14:iconSet>
          </x14:cfRule>
          <xm:sqref>R38</xm:sqref>
        </x14:conditionalFormatting>
        <x14:conditionalFormatting xmlns:xm="http://schemas.microsoft.com/office/excel/2006/main">
          <x14:cfRule type="iconSet" priority="3006" id="{5C720362-D9A0-4046-9820-ADD9B953812D}">
            <x14:iconSet custom="1">
              <x14:cfvo type="percent">
                <xm:f>0</xm:f>
              </x14:cfvo>
              <x14:cfvo type="num">
                <xm:f>86</xm:f>
              </x14:cfvo>
              <x14:cfvo type="num">
                <xm:f>96</xm:f>
              </x14:cfvo>
              <x14:cfIcon iconSet="3Symbols2" iconId="0"/>
              <x14:cfIcon iconSet="3Signs" iconId="1"/>
              <x14:cfIcon iconSet="3Symbols2" iconId="2"/>
            </x14:iconSet>
          </x14:cfRule>
          <xm:sqref>R42</xm:sqref>
        </x14:conditionalFormatting>
        <x14:conditionalFormatting xmlns:xm="http://schemas.microsoft.com/office/excel/2006/main">
          <x14:cfRule type="iconSet" priority="3000" id="{B2869B41-BB43-4375-AD30-CC9915A87BAB}">
            <x14:iconSet custom="1">
              <x14:cfvo type="percent">
                <xm:f>0</xm:f>
              </x14:cfvo>
              <x14:cfvo type="num">
                <xm:f>86</xm:f>
              </x14:cfvo>
              <x14:cfvo type="num">
                <xm:f>96</xm:f>
              </x14:cfvo>
              <x14:cfIcon iconSet="3Symbols2" iconId="0"/>
              <x14:cfIcon iconSet="3Signs" iconId="1"/>
              <x14:cfIcon iconSet="3Symbols2" iconId="2"/>
            </x14:iconSet>
          </x14:cfRule>
          <xm:sqref>R74</xm:sqref>
        </x14:conditionalFormatting>
        <x14:conditionalFormatting xmlns:xm="http://schemas.microsoft.com/office/excel/2006/main">
          <x14:cfRule type="iconSet" priority="2996" id="{C95A8B80-1FFC-4F23-8DC2-F6BAD744D952}">
            <x14:iconSet custom="1">
              <x14:cfvo type="percent">
                <xm:f>0</xm:f>
              </x14:cfvo>
              <x14:cfvo type="num">
                <xm:f>86</xm:f>
              </x14:cfvo>
              <x14:cfvo type="num">
                <xm:f>96</xm:f>
              </x14:cfvo>
              <x14:cfIcon iconSet="3Symbols2" iconId="0"/>
              <x14:cfIcon iconSet="3Signs" iconId="1"/>
              <x14:cfIcon iconSet="3Symbols2" iconId="2"/>
            </x14:iconSet>
          </x14:cfRule>
          <xm:sqref>R81</xm:sqref>
        </x14:conditionalFormatting>
        <x14:conditionalFormatting xmlns:xm="http://schemas.microsoft.com/office/excel/2006/main">
          <x14:cfRule type="iconSet" priority="2991" id="{F2F5176D-774B-4D09-AD25-E10EECA8D349}">
            <x14:iconSet custom="1">
              <x14:cfvo type="percent">
                <xm:f>0</xm:f>
              </x14:cfvo>
              <x14:cfvo type="num">
                <xm:f>86</xm:f>
              </x14:cfvo>
              <x14:cfvo type="num">
                <xm:f>96</xm:f>
              </x14:cfvo>
              <x14:cfIcon iconSet="3Symbols2" iconId="0"/>
              <x14:cfIcon iconSet="3Signs" iconId="1"/>
              <x14:cfIcon iconSet="3Symbols2" iconId="2"/>
            </x14:iconSet>
          </x14:cfRule>
          <xm:sqref>R85</xm:sqref>
        </x14:conditionalFormatting>
        <x14:conditionalFormatting xmlns:xm="http://schemas.microsoft.com/office/excel/2006/main">
          <x14:cfRule type="iconSet" priority="3225" id="{E6719164-2282-4A02-BF26-BD0C4D35F57D}">
            <x14:iconSet custom="1">
              <x14:cfvo type="percent">
                <xm:f>0</xm:f>
              </x14:cfvo>
              <x14:cfvo type="num">
                <xm:f>86</xm:f>
              </x14:cfvo>
              <x14:cfvo type="num">
                <xm:f>96</xm:f>
              </x14:cfvo>
              <x14:cfIcon iconSet="3Symbols2" iconId="0"/>
              <x14:cfIcon iconSet="3Signs" iconId="1"/>
              <x14:cfIcon iconSet="3Symbols2" iconId="2"/>
            </x14:iconSet>
          </x14:cfRule>
          <xm:sqref>K31</xm:sqref>
        </x14:conditionalFormatting>
        <x14:conditionalFormatting xmlns:xm="http://schemas.microsoft.com/office/excel/2006/main">
          <x14:cfRule type="iconSet" priority="3221" id="{6B3B75B7-7B64-4261-B71E-910BFB27B8E7}">
            <x14:iconSet custom="1">
              <x14:cfvo type="percent">
                <xm:f>0</xm:f>
              </x14:cfvo>
              <x14:cfvo type="num">
                <xm:f>86</xm:f>
              </x14:cfvo>
              <x14:cfvo type="num">
                <xm:f>96</xm:f>
              </x14:cfvo>
              <x14:cfIcon iconSet="3Symbols2" iconId="0"/>
              <x14:cfIcon iconSet="3Signs" iconId="1"/>
              <x14:cfIcon iconSet="3Symbols2" iconId="2"/>
            </x14:iconSet>
          </x14:cfRule>
          <xm:sqref>K38</xm:sqref>
        </x14:conditionalFormatting>
        <x14:conditionalFormatting xmlns:xm="http://schemas.microsoft.com/office/excel/2006/main">
          <x14:cfRule type="iconSet" priority="3216" id="{B155E5EE-ADF3-4F2B-8952-1FBC4F8F28C0}">
            <x14:iconSet custom="1">
              <x14:cfvo type="percent">
                <xm:f>0</xm:f>
              </x14:cfvo>
              <x14:cfvo type="num">
                <xm:f>86</xm:f>
              </x14:cfvo>
              <x14:cfvo type="num">
                <xm:f>96</xm:f>
              </x14:cfvo>
              <x14:cfIcon iconSet="3Symbols2" iconId="0"/>
              <x14:cfIcon iconSet="3Signs" iconId="1"/>
              <x14:cfIcon iconSet="3Symbols2" iconId="2"/>
            </x14:iconSet>
          </x14:cfRule>
          <xm:sqref>K42</xm:sqref>
        </x14:conditionalFormatting>
        <x14:conditionalFormatting xmlns:xm="http://schemas.microsoft.com/office/excel/2006/main">
          <x14:cfRule type="iconSet" priority="3210" id="{51A3141B-66B9-40E0-AB65-D1DED5B7C85C}">
            <x14:iconSet custom="1">
              <x14:cfvo type="percent">
                <xm:f>0</xm:f>
              </x14:cfvo>
              <x14:cfvo type="num">
                <xm:f>86</xm:f>
              </x14:cfvo>
              <x14:cfvo type="num">
                <xm:f>96</xm:f>
              </x14:cfvo>
              <x14:cfIcon iconSet="3Symbols2" iconId="0"/>
              <x14:cfIcon iconSet="3Signs" iconId="1"/>
              <x14:cfIcon iconSet="3Symbols2" iconId="2"/>
            </x14:iconSet>
          </x14:cfRule>
          <xm:sqref>K74</xm:sqref>
        </x14:conditionalFormatting>
        <x14:conditionalFormatting xmlns:xm="http://schemas.microsoft.com/office/excel/2006/main">
          <x14:cfRule type="iconSet" priority="3206" id="{2AB33EA2-FE19-4300-9F54-5723B8C42167}">
            <x14:iconSet custom="1">
              <x14:cfvo type="percent">
                <xm:f>0</xm:f>
              </x14:cfvo>
              <x14:cfvo type="num">
                <xm:f>86</xm:f>
              </x14:cfvo>
              <x14:cfvo type="num">
                <xm:f>96</xm:f>
              </x14:cfvo>
              <x14:cfIcon iconSet="3Symbols2" iconId="0"/>
              <x14:cfIcon iconSet="3Signs" iconId="1"/>
              <x14:cfIcon iconSet="3Symbols2" iconId="2"/>
            </x14:iconSet>
          </x14:cfRule>
          <xm:sqref>K81</xm:sqref>
        </x14:conditionalFormatting>
        <x14:conditionalFormatting xmlns:xm="http://schemas.microsoft.com/office/excel/2006/main">
          <x14:cfRule type="iconSet" priority="3201" id="{C345D167-C040-4ADF-B02A-B961FB5129F0}">
            <x14:iconSet custom="1">
              <x14:cfvo type="percent">
                <xm:f>0</xm:f>
              </x14:cfvo>
              <x14:cfvo type="num">
                <xm:f>86</xm:f>
              </x14:cfvo>
              <x14:cfvo type="num">
                <xm:f>96</xm:f>
              </x14:cfvo>
              <x14:cfIcon iconSet="3Symbols2" iconId="0"/>
              <x14:cfIcon iconSet="3Signs" iconId="1"/>
              <x14:cfIcon iconSet="3Symbols2" iconId="2"/>
            </x14:iconSet>
          </x14:cfRule>
          <xm:sqref>K85</xm:sqref>
        </x14:conditionalFormatting>
        <x14:conditionalFormatting xmlns:xm="http://schemas.microsoft.com/office/excel/2006/main">
          <x14:cfRule type="iconSet" priority="2805" id="{2B0C1E00-A9B2-47B1-B3C5-D36B30D98F2E}">
            <x14:iconSet custom="1">
              <x14:cfvo type="percent">
                <xm:f>0</xm:f>
              </x14:cfvo>
              <x14:cfvo type="num">
                <xm:f>86</xm:f>
              </x14:cfvo>
              <x14:cfvo type="num">
                <xm:f>96</xm:f>
              </x14:cfvo>
              <x14:cfIcon iconSet="3Symbols2" iconId="0"/>
              <x14:cfIcon iconSet="3Signs" iconId="1"/>
              <x14:cfIcon iconSet="3Symbols2" iconId="2"/>
            </x14:iconSet>
          </x14:cfRule>
          <xm:sqref>Y31</xm:sqref>
        </x14:conditionalFormatting>
        <x14:conditionalFormatting xmlns:xm="http://schemas.microsoft.com/office/excel/2006/main">
          <x14:cfRule type="iconSet" priority="2801" id="{02CD28CF-1D60-41AA-ABC4-676773C92F71}">
            <x14:iconSet custom="1">
              <x14:cfvo type="percent">
                <xm:f>0</xm:f>
              </x14:cfvo>
              <x14:cfvo type="num">
                <xm:f>86</xm:f>
              </x14:cfvo>
              <x14:cfvo type="num">
                <xm:f>96</xm:f>
              </x14:cfvo>
              <x14:cfIcon iconSet="3Symbols2" iconId="0"/>
              <x14:cfIcon iconSet="3Signs" iconId="1"/>
              <x14:cfIcon iconSet="3Symbols2" iconId="2"/>
            </x14:iconSet>
          </x14:cfRule>
          <xm:sqref>Y38</xm:sqref>
        </x14:conditionalFormatting>
        <x14:conditionalFormatting xmlns:xm="http://schemas.microsoft.com/office/excel/2006/main">
          <x14:cfRule type="iconSet" priority="2796" id="{A936F09B-D313-49DA-8494-05CDA2BE6F3F}">
            <x14:iconSet custom="1">
              <x14:cfvo type="percent">
                <xm:f>0</xm:f>
              </x14:cfvo>
              <x14:cfvo type="num">
                <xm:f>86</xm:f>
              </x14:cfvo>
              <x14:cfvo type="num">
                <xm:f>96</xm:f>
              </x14:cfvo>
              <x14:cfIcon iconSet="3Symbols2" iconId="0"/>
              <x14:cfIcon iconSet="3Signs" iconId="1"/>
              <x14:cfIcon iconSet="3Symbols2" iconId="2"/>
            </x14:iconSet>
          </x14:cfRule>
          <xm:sqref>Y42</xm:sqref>
        </x14:conditionalFormatting>
        <x14:conditionalFormatting xmlns:xm="http://schemas.microsoft.com/office/excel/2006/main">
          <x14:cfRule type="iconSet" priority="2790" id="{098FE9E7-0A06-4CFD-AF6D-78DFB3103422}">
            <x14:iconSet custom="1">
              <x14:cfvo type="percent">
                <xm:f>0</xm:f>
              </x14:cfvo>
              <x14:cfvo type="num">
                <xm:f>86</xm:f>
              </x14:cfvo>
              <x14:cfvo type="num">
                <xm:f>96</xm:f>
              </x14:cfvo>
              <x14:cfIcon iconSet="3Symbols2" iconId="0"/>
              <x14:cfIcon iconSet="3Signs" iconId="1"/>
              <x14:cfIcon iconSet="3Symbols2" iconId="2"/>
            </x14:iconSet>
          </x14:cfRule>
          <xm:sqref>Y74</xm:sqref>
        </x14:conditionalFormatting>
        <x14:conditionalFormatting xmlns:xm="http://schemas.microsoft.com/office/excel/2006/main">
          <x14:cfRule type="iconSet" priority="2786" id="{D32456F0-254D-4FF3-9026-7341372972A1}">
            <x14:iconSet custom="1">
              <x14:cfvo type="percent">
                <xm:f>0</xm:f>
              </x14:cfvo>
              <x14:cfvo type="num">
                <xm:f>86</xm:f>
              </x14:cfvo>
              <x14:cfvo type="num">
                <xm:f>96</xm:f>
              </x14:cfvo>
              <x14:cfIcon iconSet="3Symbols2" iconId="0"/>
              <x14:cfIcon iconSet="3Signs" iconId="1"/>
              <x14:cfIcon iconSet="3Symbols2" iconId="2"/>
            </x14:iconSet>
          </x14:cfRule>
          <xm:sqref>Y81</xm:sqref>
        </x14:conditionalFormatting>
        <x14:conditionalFormatting xmlns:xm="http://schemas.microsoft.com/office/excel/2006/main">
          <x14:cfRule type="iconSet" priority="2781" id="{E8229040-7DF4-40BC-B951-38BD8029A1BE}">
            <x14:iconSet custom="1">
              <x14:cfvo type="percent">
                <xm:f>0</xm:f>
              </x14:cfvo>
              <x14:cfvo type="num">
                <xm:f>86</xm:f>
              </x14:cfvo>
              <x14:cfvo type="num">
                <xm:f>96</xm:f>
              </x14:cfvo>
              <x14:cfIcon iconSet="3Symbols2" iconId="0"/>
              <x14:cfIcon iconSet="3Signs" iconId="1"/>
              <x14:cfIcon iconSet="3Symbols2" iconId="2"/>
            </x14:iconSet>
          </x14:cfRule>
          <xm:sqref>Y85</xm:sqref>
        </x14:conditionalFormatting>
        <x14:conditionalFormatting xmlns:xm="http://schemas.microsoft.com/office/excel/2006/main">
          <x14:cfRule type="iconSet" priority="2595" id="{5E4B8EDC-21A1-4BD4-9449-ADDCA622C432}">
            <x14:iconSet custom="1">
              <x14:cfvo type="percent">
                <xm:f>0</xm:f>
              </x14:cfvo>
              <x14:cfvo type="num">
                <xm:f>86</xm:f>
              </x14:cfvo>
              <x14:cfvo type="num">
                <xm:f>96</xm:f>
              </x14:cfvo>
              <x14:cfIcon iconSet="3Symbols2" iconId="0"/>
              <x14:cfIcon iconSet="3Signs" iconId="1"/>
              <x14:cfIcon iconSet="3Symbols2" iconId="2"/>
            </x14:iconSet>
          </x14:cfRule>
          <xm:sqref>AF31</xm:sqref>
        </x14:conditionalFormatting>
        <x14:conditionalFormatting xmlns:xm="http://schemas.microsoft.com/office/excel/2006/main">
          <x14:cfRule type="iconSet" priority="2591" id="{1A2EC2A5-9916-4B86-B3E6-8045BE88CCB7}">
            <x14:iconSet custom="1">
              <x14:cfvo type="percent">
                <xm:f>0</xm:f>
              </x14:cfvo>
              <x14:cfvo type="num">
                <xm:f>86</xm:f>
              </x14:cfvo>
              <x14:cfvo type="num">
                <xm:f>96</xm:f>
              </x14:cfvo>
              <x14:cfIcon iconSet="3Symbols2" iconId="0"/>
              <x14:cfIcon iconSet="3Signs" iconId="1"/>
              <x14:cfIcon iconSet="3Symbols2" iconId="2"/>
            </x14:iconSet>
          </x14:cfRule>
          <xm:sqref>AF38</xm:sqref>
        </x14:conditionalFormatting>
        <x14:conditionalFormatting xmlns:xm="http://schemas.microsoft.com/office/excel/2006/main">
          <x14:cfRule type="iconSet" priority="2586" id="{1AA3184B-FEB5-440A-B266-2E5C412D42D1}">
            <x14:iconSet custom="1">
              <x14:cfvo type="percent">
                <xm:f>0</xm:f>
              </x14:cfvo>
              <x14:cfvo type="num">
                <xm:f>86</xm:f>
              </x14:cfvo>
              <x14:cfvo type="num">
                <xm:f>96</xm:f>
              </x14:cfvo>
              <x14:cfIcon iconSet="3Symbols2" iconId="0"/>
              <x14:cfIcon iconSet="3Signs" iconId="1"/>
              <x14:cfIcon iconSet="3Symbols2" iconId="2"/>
            </x14:iconSet>
          </x14:cfRule>
          <xm:sqref>AF42</xm:sqref>
        </x14:conditionalFormatting>
        <x14:conditionalFormatting xmlns:xm="http://schemas.microsoft.com/office/excel/2006/main">
          <x14:cfRule type="iconSet" priority="2580" id="{CD76CF6C-23B9-4D06-AB24-30960D84FF51}">
            <x14:iconSet custom="1">
              <x14:cfvo type="percent">
                <xm:f>0</xm:f>
              </x14:cfvo>
              <x14:cfvo type="num">
                <xm:f>86</xm:f>
              </x14:cfvo>
              <x14:cfvo type="num">
                <xm:f>96</xm:f>
              </x14:cfvo>
              <x14:cfIcon iconSet="3Symbols2" iconId="0"/>
              <x14:cfIcon iconSet="3Signs" iconId="1"/>
              <x14:cfIcon iconSet="3Symbols2" iconId="2"/>
            </x14:iconSet>
          </x14:cfRule>
          <xm:sqref>AF74</xm:sqref>
        </x14:conditionalFormatting>
        <x14:conditionalFormatting xmlns:xm="http://schemas.microsoft.com/office/excel/2006/main">
          <x14:cfRule type="iconSet" priority="2576" id="{871EF55D-EED2-44E9-B4C8-D2DEE0101D7F}">
            <x14:iconSet custom="1">
              <x14:cfvo type="percent">
                <xm:f>0</xm:f>
              </x14:cfvo>
              <x14:cfvo type="num">
                <xm:f>86</xm:f>
              </x14:cfvo>
              <x14:cfvo type="num">
                <xm:f>96</xm:f>
              </x14:cfvo>
              <x14:cfIcon iconSet="3Symbols2" iconId="0"/>
              <x14:cfIcon iconSet="3Signs" iconId="1"/>
              <x14:cfIcon iconSet="3Symbols2" iconId="2"/>
            </x14:iconSet>
          </x14:cfRule>
          <xm:sqref>AF81</xm:sqref>
        </x14:conditionalFormatting>
        <x14:conditionalFormatting xmlns:xm="http://schemas.microsoft.com/office/excel/2006/main">
          <x14:cfRule type="iconSet" priority="2571" id="{B7158CBD-FADD-442C-ADE8-F8689888201F}">
            <x14:iconSet custom="1">
              <x14:cfvo type="percent">
                <xm:f>0</xm:f>
              </x14:cfvo>
              <x14:cfvo type="num">
                <xm:f>86</xm:f>
              </x14:cfvo>
              <x14:cfvo type="num">
                <xm:f>96</xm:f>
              </x14:cfvo>
              <x14:cfIcon iconSet="3Symbols2" iconId="0"/>
              <x14:cfIcon iconSet="3Signs" iconId="1"/>
              <x14:cfIcon iconSet="3Symbols2" iconId="2"/>
            </x14:iconSet>
          </x14:cfRule>
          <xm:sqref>AF85</xm:sqref>
        </x14:conditionalFormatting>
        <x14:conditionalFormatting xmlns:xm="http://schemas.microsoft.com/office/excel/2006/main">
          <x14:cfRule type="iconSet" priority="2385" id="{7A668427-AE47-41E8-84C8-E9D0413F80A3}">
            <x14:iconSet custom="1">
              <x14:cfvo type="percent">
                <xm:f>0</xm:f>
              </x14:cfvo>
              <x14:cfvo type="num">
                <xm:f>86</xm:f>
              </x14:cfvo>
              <x14:cfvo type="num">
                <xm:f>96</xm:f>
              </x14:cfvo>
              <x14:cfIcon iconSet="3Symbols2" iconId="0"/>
              <x14:cfIcon iconSet="3Signs" iconId="1"/>
              <x14:cfIcon iconSet="3Symbols2" iconId="2"/>
            </x14:iconSet>
          </x14:cfRule>
          <xm:sqref>AM31</xm:sqref>
        </x14:conditionalFormatting>
        <x14:conditionalFormatting xmlns:xm="http://schemas.microsoft.com/office/excel/2006/main">
          <x14:cfRule type="iconSet" priority="2381" id="{0610098E-391F-45D1-AFAE-13258FCC1EB4}">
            <x14:iconSet custom="1">
              <x14:cfvo type="percent">
                <xm:f>0</xm:f>
              </x14:cfvo>
              <x14:cfvo type="num">
                <xm:f>86</xm:f>
              </x14:cfvo>
              <x14:cfvo type="num">
                <xm:f>96</xm:f>
              </x14:cfvo>
              <x14:cfIcon iconSet="3Symbols2" iconId="0"/>
              <x14:cfIcon iconSet="3Signs" iconId="1"/>
              <x14:cfIcon iconSet="3Symbols2" iconId="2"/>
            </x14:iconSet>
          </x14:cfRule>
          <xm:sqref>AM38</xm:sqref>
        </x14:conditionalFormatting>
        <x14:conditionalFormatting xmlns:xm="http://schemas.microsoft.com/office/excel/2006/main">
          <x14:cfRule type="iconSet" priority="2376" id="{E2A38E28-7458-4035-B649-9E400DAA1678}">
            <x14:iconSet custom="1">
              <x14:cfvo type="percent">
                <xm:f>0</xm:f>
              </x14:cfvo>
              <x14:cfvo type="num">
                <xm:f>86</xm:f>
              </x14:cfvo>
              <x14:cfvo type="num">
                <xm:f>96</xm:f>
              </x14:cfvo>
              <x14:cfIcon iconSet="3Symbols2" iconId="0"/>
              <x14:cfIcon iconSet="3Signs" iconId="1"/>
              <x14:cfIcon iconSet="3Symbols2" iconId="2"/>
            </x14:iconSet>
          </x14:cfRule>
          <xm:sqref>AM42</xm:sqref>
        </x14:conditionalFormatting>
        <x14:conditionalFormatting xmlns:xm="http://schemas.microsoft.com/office/excel/2006/main">
          <x14:cfRule type="iconSet" priority="2370" id="{699AB463-6001-474C-856C-8E9E62FCCA87}">
            <x14:iconSet custom="1">
              <x14:cfvo type="percent">
                <xm:f>0</xm:f>
              </x14:cfvo>
              <x14:cfvo type="num">
                <xm:f>86</xm:f>
              </x14:cfvo>
              <x14:cfvo type="num">
                <xm:f>96</xm:f>
              </x14:cfvo>
              <x14:cfIcon iconSet="3Symbols2" iconId="0"/>
              <x14:cfIcon iconSet="3Signs" iconId="1"/>
              <x14:cfIcon iconSet="3Symbols2" iconId="2"/>
            </x14:iconSet>
          </x14:cfRule>
          <xm:sqref>AM74</xm:sqref>
        </x14:conditionalFormatting>
        <x14:conditionalFormatting xmlns:xm="http://schemas.microsoft.com/office/excel/2006/main">
          <x14:cfRule type="iconSet" priority="2366" id="{C3A2DC30-F83E-4B49-9AF4-E4F91F655BA6}">
            <x14:iconSet custom="1">
              <x14:cfvo type="percent">
                <xm:f>0</xm:f>
              </x14:cfvo>
              <x14:cfvo type="num">
                <xm:f>86</xm:f>
              </x14:cfvo>
              <x14:cfvo type="num">
                <xm:f>96</xm:f>
              </x14:cfvo>
              <x14:cfIcon iconSet="3Symbols2" iconId="0"/>
              <x14:cfIcon iconSet="3Signs" iconId="1"/>
              <x14:cfIcon iconSet="3Symbols2" iconId="2"/>
            </x14:iconSet>
          </x14:cfRule>
          <xm:sqref>AM81</xm:sqref>
        </x14:conditionalFormatting>
        <x14:conditionalFormatting xmlns:xm="http://schemas.microsoft.com/office/excel/2006/main">
          <x14:cfRule type="iconSet" priority="2361" id="{2EE35F6E-DA40-45D8-B7D2-12D87DDEA069}">
            <x14:iconSet custom="1">
              <x14:cfvo type="percent">
                <xm:f>0</xm:f>
              </x14:cfvo>
              <x14:cfvo type="num">
                <xm:f>86</xm:f>
              </x14:cfvo>
              <x14:cfvo type="num">
                <xm:f>96</xm:f>
              </x14:cfvo>
              <x14:cfIcon iconSet="3Symbols2" iconId="0"/>
              <x14:cfIcon iconSet="3Signs" iconId="1"/>
              <x14:cfIcon iconSet="3Symbols2" iconId="2"/>
            </x14:iconSet>
          </x14:cfRule>
          <xm:sqref>AM85</xm:sqref>
        </x14:conditionalFormatting>
        <x14:conditionalFormatting xmlns:xm="http://schemas.microsoft.com/office/excel/2006/main">
          <x14:cfRule type="iconSet" priority="1095" id="{F7A9495E-F700-45B3-B941-C704D7678E2F}">
            <x14:iconSet custom="1">
              <x14:cfvo type="percent">
                <xm:f>0</xm:f>
              </x14:cfvo>
              <x14:cfvo type="num">
                <xm:f>86</xm:f>
              </x14:cfvo>
              <x14:cfvo type="num">
                <xm:f>96</xm:f>
              </x14:cfvo>
              <x14:cfIcon iconSet="3Symbols2" iconId="0"/>
              <x14:cfIcon iconSet="3Signs" iconId="1"/>
              <x14:cfIcon iconSet="3Symbols2" iconId="2"/>
            </x14:iconSet>
          </x14:cfRule>
          <xm:sqref>D547</xm:sqref>
        </x14:conditionalFormatting>
        <x14:conditionalFormatting xmlns:xm="http://schemas.microsoft.com/office/excel/2006/main">
          <x14:cfRule type="iconSet" priority="1091" id="{53339617-AD71-4139-AD6A-DB7FB42B3882}">
            <x14:iconSet custom="1">
              <x14:cfvo type="percent">
                <xm:f>0</xm:f>
              </x14:cfvo>
              <x14:cfvo type="num">
                <xm:f>86</xm:f>
              </x14:cfvo>
              <x14:cfvo type="num">
                <xm:f>96</xm:f>
              </x14:cfvo>
              <x14:cfIcon iconSet="3Symbols2" iconId="0"/>
              <x14:cfIcon iconSet="3Signs" iconId="1"/>
              <x14:cfIcon iconSet="3Symbols2" iconId="2"/>
            </x14:iconSet>
          </x14:cfRule>
          <xm:sqref>D554</xm:sqref>
        </x14:conditionalFormatting>
        <x14:conditionalFormatting xmlns:xm="http://schemas.microsoft.com/office/excel/2006/main">
          <x14:cfRule type="iconSet" priority="1086" id="{598D16AB-B87D-48DC-89E5-77A8E549C938}">
            <x14:iconSet custom="1">
              <x14:cfvo type="percent">
                <xm:f>0</xm:f>
              </x14:cfvo>
              <x14:cfvo type="num">
                <xm:f>86</xm:f>
              </x14:cfvo>
              <x14:cfvo type="num">
                <xm:f>96</xm:f>
              </x14:cfvo>
              <x14:cfIcon iconSet="3Symbols2" iconId="0"/>
              <x14:cfIcon iconSet="3Signs" iconId="1"/>
              <x14:cfIcon iconSet="3Symbols2" iconId="2"/>
            </x14:iconSet>
          </x14:cfRule>
          <xm:sqref>D558</xm:sqref>
        </x14:conditionalFormatting>
        <x14:conditionalFormatting xmlns:xm="http://schemas.microsoft.com/office/excel/2006/main">
          <x14:cfRule type="iconSet" priority="1080" id="{D2A918EF-38B0-4DCD-AB2C-F85B33D19B27}">
            <x14:iconSet custom="1">
              <x14:cfvo type="percent">
                <xm:f>0</xm:f>
              </x14:cfvo>
              <x14:cfvo type="num">
                <xm:f>86</xm:f>
              </x14:cfvo>
              <x14:cfvo type="num">
                <xm:f>96</xm:f>
              </x14:cfvo>
              <x14:cfIcon iconSet="3Symbols2" iconId="0"/>
              <x14:cfIcon iconSet="3Signs" iconId="1"/>
              <x14:cfIcon iconSet="3Symbols2" iconId="2"/>
            </x14:iconSet>
          </x14:cfRule>
          <xm:sqref>D590</xm:sqref>
        </x14:conditionalFormatting>
        <x14:conditionalFormatting xmlns:xm="http://schemas.microsoft.com/office/excel/2006/main">
          <x14:cfRule type="iconSet" priority="1076" id="{9F039BF5-81C8-48A2-A621-C9F9E078BD3F}">
            <x14:iconSet custom="1">
              <x14:cfvo type="percent">
                <xm:f>0</xm:f>
              </x14:cfvo>
              <x14:cfvo type="num">
                <xm:f>86</xm:f>
              </x14:cfvo>
              <x14:cfvo type="num">
                <xm:f>96</xm:f>
              </x14:cfvo>
              <x14:cfIcon iconSet="3Symbols2" iconId="0"/>
              <x14:cfIcon iconSet="3Signs" iconId="1"/>
              <x14:cfIcon iconSet="3Symbols2" iconId="2"/>
            </x14:iconSet>
          </x14:cfRule>
          <xm:sqref>D597</xm:sqref>
        </x14:conditionalFormatting>
        <x14:conditionalFormatting xmlns:xm="http://schemas.microsoft.com/office/excel/2006/main">
          <x14:cfRule type="iconSet" priority="1071" id="{8D2A9842-FB05-45FC-AC1E-D18E355A0CCC}">
            <x14:iconSet custom="1">
              <x14:cfvo type="percent">
                <xm:f>0</xm:f>
              </x14:cfvo>
              <x14:cfvo type="num">
                <xm:f>86</xm:f>
              </x14:cfvo>
              <x14:cfvo type="num">
                <xm:f>96</xm:f>
              </x14:cfvo>
              <x14:cfIcon iconSet="3Symbols2" iconId="0"/>
              <x14:cfIcon iconSet="3Signs" iconId="1"/>
              <x14:cfIcon iconSet="3Symbols2" iconId="2"/>
            </x14:iconSet>
          </x14:cfRule>
          <xm:sqref>D601</xm:sqref>
        </x14:conditionalFormatting>
        <x14:conditionalFormatting xmlns:xm="http://schemas.microsoft.com/office/excel/2006/main">
          <x14:cfRule type="iconSet" priority="1035" id="{29F2BC68-189D-4707-9781-FBC251F08E34}">
            <x14:iconSet custom="1">
              <x14:cfvo type="percent">
                <xm:f>0</xm:f>
              </x14:cfvo>
              <x14:cfvo type="num">
                <xm:f>86</xm:f>
              </x14:cfvo>
              <x14:cfvo type="num">
                <xm:f>96</xm:f>
              </x14:cfvo>
              <x14:cfIcon iconSet="3Symbols2" iconId="0"/>
              <x14:cfIcon iconSet="3Signs" iconId="1"/>
              <x14:cfIcon iconSet="3Symbols2" iconId="2"/>
            </x14:iconSet>
          </x14:cfRule>
          <xm:sqref>R547</xm:sqref>
        </x14:conditionalFormatting>
        <x14:conditionalFormatting xmlns:xm="http://schemas.microsoft.com/office/excel/2006/main">
          <x14:cfRule type="iconSet" priority="1031" id="{51FB2735-02BA-4058-B3CE-0B222ED157EA}">
            <x14:iconSet custom="1">
              <x14:cfvo type="percent">
                <xm:f>0</xm:f>
              </x14:cfvo>
              <x14:cfvo type="num">
                <xm:f>86</xm:f>
              </x14:cfvo>
              <x14:cfvo type="num">
                <xm:f>96</xm:f>
              </x14:cfvo>
              <x14:cfIcon iconSet="3Symbols2" iconId="0"/>
              <x14:cfIcon iconSet="3Signs" iconId="1"/>
              <x14:cfIcon iconSet="3Symbols2" iconId="2"/>
            </x14:iconSet>
          </x14:cfRule>
          <xm:sqref>R554</xm:sqref>
        </x14:conditionalFormatting>
        <x14:conditionalFormatting xmlns:xm="http://schemas.microsoft.com/office/excel/2006/main">
          <x14:cfRule type="iconSet" priority="1026" id="{030DD0F5-29D6-463E-8D82-E3740E63AF20}">
            <x14:iconSet custom="1">
              <x14:cfvo type="percent">
                <xm:f>0</xm:f>
              </x14:cfvo>
              <x14:cfvo type="num">
                <xm:f>86</xm:f>
              </x14:cfvo>
              <x14:cfvo type="num">
                <xm:f>96</xm:f>
              </x14:cfvo>
              <x14:cfIcon iconSet="3Symbols2" iconId="0"/>
              <x14:cfIcon iconSet="3Signs" iconId="1"/>
              <x14:cfIcon iconSet="3Symbols2" iconId="2"/>
            </x14:iconSet>
          </x14:cfRule>
          <xm:sqref>R558</xm:sqref>
        </x14:conditionalFormatting>
        <x14:conditionalFormatting xmlns:xm="http://schemas.microsoft.com/office/excel/2006/main">
          <x14:cfRule type="iconSet" priority="1020" id="{2552E739-00CD-47E9-88E7-2053003E1E82}">
            <x14:iconSet custom="1">
              <x14:cfvo type="percent">
                <xm:f>0</xm:f>
              </x14:cfvo>
              <x14:cfvo type="num">
                <xm:f>86</xm:f>
              </x14:cfvo>
              <x14:cfvo type="num">
                <xm:f>96</xm:f>
              </x14:cfvo>
              <x14:cfIcon iconSet="3Symbols2" iconId="0"/>
              <x14:cfIcon iconSet="3Signs" iconId="1"/>
              <x14:cfIcon iconSet="3Symbols2" iconId="2"/>
            </x14:iconSet>
          </x14:cfRule>
          <xm:sqref>R590</xm:sqref>
        </x14:conditionalFormatting>
        <x14:conditionalFormatting xmlns:xm="http://schemas.microsoft.com/office/excel/2006/main">
          <x14:cfRule type="iconSet" priority="1016" id="{5671CCF5-73C7-4E48-B150-9FDEE442AEEB}">
            <x14:iconSet custom="1">
              <x14:cfvo type="percent">
                <xm:f>0</xm:f>
              </x14:cfvo>
              <x14:cfvo type="num">
                <xm:f>86</xm:f>
              </x14:cfvo>
              <x14:cfvo type="num">
                <xm:f>96</xm:f>
              </x14:cfvo>
              <x14:cfIcon iconSet="3Symbols2" iconId="0"/>
              <x14:cfIcon iconSet="3Signs" iconId="1"/>
              <x14:cfIcon iconSet="3Symbols2" iconId="2"/>
            </x14:iconSet>
          </x14:cfRule>
          <xm:sqref>R597</xm:sqref>
        </x14:conditionalFormatting>
        <x14:conditionalFormatting xmlns:xm="http://schemas.microsoft.com/office/excel/2006/main">
          <x14:cfRule type="iconSet" priority="1011" id="{2EFBF619-E989-4ADB-8B0B-A9FBD0D21F6F}">
            <x14:iconSet custom="1">
              <x14:cfvo type="percent">
                <xm:f>0</xm:f>
              </x14:cfvo>
              <x14:cfvo type="num">
                <xm:f>86</xm:f>
              </x14:cfvo>
              <x14:cfvo type="num">
                <xm:f>96</xm:f>
              </x14:cfvo>
              <x14:cfIcon iconSet="3Symbols2" iconId="0"/>
              <x14:cfIcon iconSet="3Signs" iconId="1"/>
              <x14:cfIcon iconSet="3Symbols2" iconId="2"/>
            </x14:iconSet>
          </x14:cfRule>
          <xm:sqref>R601</xm:sqref>
        </x14:conditionalFormatting>
        <x14:conditionalFormatting xmlns:xm="http://schemas.microsoft.com/office/excel/2006/main">
          <x14:cfRule type="iconSet" priority="1065" id="{9F4ECB56-B538-4D8C-9953-E5689D943D97}">
            <x14:iconSet custom="1">
              <x14:cfvo type="percent">
                <xm:f>0</xm:f>
              </x14:cfvo>
              <x14:cfvo type="num">
                <xm:f>86</xm:f>
              </x14:cfvo>
              <x14:cfvo type="num">
                <xm:f>96</xm:f>
              </x14:cfvo>
              <x14:cfIcon iconSet="3Symbols2" iconId="0"/>
              <x14:cfIcon iconSet="3Signs" iconId="1"/>
              <x14:cfIcon iconSet="3Symbols2" iconId="2"/>
            </x14:iconSet>
          </x14:cfRule>
          <xm:sqref>K547</xm:sqref>
        </x14:conditionalFormatting>
        <x14:conditionalFormatting xmlns:xm="http://schemas.microsoft.com/office/excel/2006/main">
          <x14:cfRule type="iconSet" priority="1061" id="{4DA799D3-6A56-46CD-81A3-9F0C067301CC}">
            <x14:iconSet custom="1">
              <x14:cfvo type="percent">
                <xm:f>0</xm:f>
              </x14:cfvo>
              <x14:cfvo type="num">
                <xm:f>86</xm:f>
              </x14:cfvo>
              <x14:cfvo type="num">
                <xm:f>96</xm:f>
              </x14:cfvo>
              <x14:cfIcon iconSet="3Symbols2" iconId="0"/>
              <x14:cfIcon iconSet="3Signs" iconId="1"/>
              <x14:cfIcon iconSet="3Symbols2" iconId="2"/>
            </x14:iconSet>
          </x14:cfRule>
          <xm:sqref>K554</xm:sqref>
        </x14:conditionalFormatting>
        <x14:conditionalFormatting xmlns:xm="http://schemas.microsoft.com/office/excel/2006/main">
          <x14:cfRule type="iconSet" priority="1056" id="{44792EA7-A7A8-401E-BAA4-11D3FAF7527D}">
            <x14:iconSet custom="1">
              <x14:cfvo type="percent">
                <xm:f>0</xm:f>
              </x14:cfvo>
              <x14:cfvo type="num">
                <xm:f>86</xm:f>
              </x14:cfvo>
              <x14:cfvo type="num">
                <xm:f>96</xm:f>
              </x14:cfvo>
              <x14:cfIcon iconSet="3Symbols2" iconId="0"/>
              <x14:cfIcon iconSet="3Signs" iconId="1"/>
              <x14:cfIcon iconSet="3Symbols2" iconId="2"/>
            </x14:iconSet>
          </x14:cfRule>
          <xm:sqref>K558</xm:sqref>
        </x14:conditionalFormatting>
        <x14:conditionalFormatting xmlns:xm="http://schemas.microsoft.com/office/excel/2006/main">
          <x14:cfRule type="iconSet" priority="1050" id="{809CAF73-5598-43A0-8B3C-F847B542DEDB}">
            <x14:iconSet custom="1">
              <x14:cfvo type="percent">
                <xm:f>0</xm:f>
              </x14:cfvo>
              <x14:cfvo type="num">
                <xm:f>86</xm:f>
              </x14:cfvo>
              <x14:cfvo type="num">
                <xm:f>96</xm:f>
              </x14:cfvo>
              <x14:cfIcon iconSet="3Symbols2" iconId="0"/>
              <x14:cfIcon iconSet="3Signs" iconId="1"/>
              <x14:cfIcon iconSet="3Symbols2" iconId="2"/>
            </x14:iconSet>
          </x14:cfRule>
          <xm:sqref>K590</xm:sqref>
        </x14:conditionalFormatting>
        <x14:conditionalFormatting xmlns:xm="http://schemas.microsoft.com/office/excel/2006/main">
          <x14:cfRule type="iconSet" priority="1046" id="{FD545618-91B6-42C7-9D7C-C12DA6971417}">
            <x14:iconSet custom="1">
              <x14:cfvo type="percent">
                <xm:f>0</xm:f>
              </x14:cfvo>
              <x14:cfvo type="num">
                <xm:f>86</xm:f>
              </x14:cfvo>
              <x14:cfvo type="num">
                <xm:f>96</xm:f>
              </x14:cfvo>
              <x14:cfIcon iconSet="3Symbols2" iconId="0"/>
              <x14:cfIcon iconSet="3Signs" iconId="1"/>
              <x14:cfIcon iconSet="3Symbols2" iconId="2"/>
            </x14:iconSet>
          </x14:cfRule>
          <xm:sqref>K597</xm:sqref>
        </x14:conditionalFormatting>
        <x14:conditionalFormatting xmlns:xm="http://schemas.microsoft.com/office/excel/2006/main">
          <x14:cfRule type="iconSet" priority="1041" id="{87B1EE7A-DBAB-4FB0-8E5B-2786B92EF859}">
            <x14:iconSet custom="1">
              <x14:cfvo type="percent">
                <xm:f>0</xm:f>
              </x14:cfvo>
              <x14:cfvo type="num">
                <xm:f>86</xm:f>
              </x14:cfvo>
              <x14:cfvo type="num">
                <xm:f>96</xm:f>
              </x14:cfvo>
              <x14:cfIcon iconSet="3Symbols2" iconId="0"/>
              <x14:cfIcon iconSet="3Signs" iconId="1"/>
              <x14:cfIcon iconSet="3Symbols2" iconId="2"/>
            </x14:iconSet>
          </x14:cfRule>
          <xm:sqref>K601</xm:sqref>
        </x14:conditionalFormatting>
        <x14:conditionalFormatting xmlns:xm="http://schemas.microsoft.com/office/excel/2006/main">
          <x14:cfRule type="iconSet" priority="1005" id="{FA1213CC-8605-4357-8F87-686E9FCDA851}">
            <x14:iconSet custom="1">
              <x14:cfvo type="percent">
                <xm:f>0</xm:f>
              </x14:cfvo>
              <x14:cfvo type="num">
                <xm:f>86</xm:f>
              </x14:cfvo>
              <x14:cfvo type="num">
                <xm:f>96</xm:f>
              </x14:cfvo>
              <x14:cfIcon iconSet="3Symbols2" iconId="0"/>
              <x14:cfIcon iconSet="3Signs" iconId="1"/>
              <x14:cfIcon iconSet="3Symbols2" iconId="2"/>
            </x14:iconSet>
          </x14:cfRule>
          <xm:sqref>Y547</xm:sqref>
        </x14:conditionalFormatting>
        <x14:conditionalFormatting xmlns:xm="http://schemas.microsoft.com/office/excel/2006/main">
          <x14:cfRule type="iconSet" priority="1001" id="{5442FE38-F650-433A-B820-98DA9B1A1E05}">
            <x14:iconSet custom="1">
              <x14:cfvo type="percent">
                <xm:f>0</xm:f>
              </x14:cfvo>
              <x14:cfvo type="num">
                <xm:f>86</xm:f>
              </x14:cfvo>
              <x14:cfvo type="num">
                <xm:f>96</xm:f>
              </x14:cfvo>
              <x14:cfIcon iconSet="3Symbols2" iconId="0"/>
              <x14:cfIcon iconSet="3Signs" iconId="1"/>
              <x14:cfIcon iconSet="3Symbols2" iconId="2"/>
            </x14:iconSet>
          </x14:cfRule>
          <xm:sqref>Y554</xm:sqref>
        </x14:conditionalFormatting>
        <x14:conditionalFormatting xmlns:xm="http://schemas.microsoft.com/office/excel/2006/main">
          <x14:cfRule type="iconSet" priority="996" id="{4826401A-5BE5-424D-BC80-A52C20D11C45}">
            <x14:iconSet custom="1">
              <x14:cfvo type="percent">
                <xm:f>0</xm:f>
              </x14:cfvo>
              <x14:cfvo type="num">
                <xm:f>86</xm:f>
              </x14:cfvo>
              <x14:cfvo type="num">
                <xm:f>96</xm:f>
              </x14:cfvo>
              <x14:cfIcon iconSet="3Symbols2" iconId="0"/>
              <x14:cfIcon iconSet="3Signs" iconId="1"/>
              <x14:cfIcon iconSet="3Symbols2" iconId="2"/>
            </x14:iconSet>
          </x14:cfRule>
          <xm:sqref>Y558</xm:sqref>
        </x14:conditionalFormatting>
        <x14:conditionalFormatting xmlns:xm="http://schemas.microsoft.com/office/excel/2006/main">
          <x14:cfRule type="iconSet" priority="990" id="{E4699E87-A566-45D1-B76B-90B1CD439A12}">
            <x14:iconSet custom="1">
              <x14:cfvo type="percent">
                <xm:f>0</xm:f>
              </x14:cfvo>
              <x14:cfvo type="num">
                <xm:f>86</xm:f>
              </x14:cfvo>
              <x14:cfvo type="num">
                <xm:f>96</xm:f>
              </x14:cfvo>
              <x14:cfIcon iconSet="3Symbols2" iconId="0"/>
              <x14:cfIcon iconSet="3Signs" iconId="1"/>
              <x14:cfIcon iconSet="3Symbols2" iconId="2"/>
            </x14:iconSet>
          </x14:cfRule>
          <xm:sqref>Y590</xm:sqref>
        </x14:conditionalFormatting>
        <x14:conditionalFormatting xmlns:xm="http://schemas.microsoft.com/office/excel/2006/main">
          <x14:cfRule type="iconSet" priority="986" id="{5D98AA0D-5A6C-4D9C-AF5B-E0D50F150549}">
            <x14:iconSet custom="1">
              <x14:cfvo type="percent">
                <xm:f>0</xm:f>
              </x14:cfvo>
              <x14:cfvo type="num">
                <xm:f>86</xm:f>
              </x14:cfvo>
              <x14:cfvo type="num">
                <xm:f>96</xm:f>
              </x14:cfvo>
              <x14:cfIcon iconSet="3Symbols2" iconId="0"/>
              <x14:cfIcon iconSet="3Signs" iconId="1"/>
              <x14:cfIcon iconSet="3Symbols2" iconId="2"/>
            </x14:iconSet>
          </x14:cfRule>
          <xm:sqref>Y597</xm:sqref>
        </x14:conditionalFormatting>
        <x14:conditionalFormatting xmlns:xm="http://schemas.microsoft.com/office/excel/2006/main">
          <x14:cfRule type="iconSet" priority="981" id="{C9837F2B-A89A-4A22-B9B4-BF13EE049D2B}">
            <x14:iconSet custom="1">
              <x14:cfvo type="percent">
                <xm:f>0</xm:f>
              </x14:cfvo>
              <x14:cfvo type="num">
                <xm:f>86</xm:f>
              </x14:cfvo>
              <x14:cfvo type="num">
                <xm:f>96</xm:f>
              </x14:cfvo>
              <x14:cfIcon iconSet="3Symbols2" iconId="0"/>
              <x14:cfIcon iconSet="3Signs" iconId="1"/>
              <x14:cfIcon iconSet="3Symbols2" iconId="2"/>
            </x14:iconSet>
          </x14:cfRule>
          <xm:sqref>Y601</xm:sqref>
        </x14:conditionalFormatting>
        <x14:conditionalFormatting xmlns:xm="http://schemas.microsoft.com/office/excel/2006/main">
          <x14:cfRule type="iconSet" priority="975" id="{C94ACAB9-46B7-4B43-98F1-A9787BB4B72B}">
            <x14:iconSet custom="1">
              <x14:cfvo type="percent">
                <xm:f>0</xm:f>
              </x14:cfvo>
              <x14:cfvo type="num">
                <xm:f>86</xm:f>
              </x14:cfvo>
              <x14:cfvo type="num">
                <xm:f>96</xm:f>
              </x14:cfvo>
              <x14:cfIcon iconSet="3Symbols2" iconId="0"/>
              <x14:cfIcon iconSet="3Signs" iconId="1"/>
              <x14:cfIcon iconSet="3Symbols2" iconId="2"/>
            </x14:iconSet>
          </x14:cfRule>
          <xm:sqref>AF547</xm:sqref>
        </x14:conditionalFormatting>
        <x14:conditionalFormatting xmlns:xm="http://schemas.microsoft.com/office/excel/2006/main">
          <x14:cfRule type="iconSet" priority="971" id="{A1A88A19-7D62-42F6-A93A-C471603F5C25}">
            <x14:iconSet custom="1">
              <x14:cfvo type="percent">
                <xm:f>0</xm:f>
              </x14:cfvo>
              <x14:cfvo type="num">
                <xm:f>86</xm:f>
              </x14:cfvo>
              <x14:cfvo type="num">
                <xm:f>96</xm:f>
              </x14:cfvo>
              <x14:cfIcon iconSet="3Symbols2" iconId="0"/>
              <x14:cfIcon iconSet="3Signs" iconId="1"/>
              <x14:cfIcon iconSet="3Symbols2" iconId="2"/>
            </x14:iconSet>
          </x14:cfRule>
          <xm:sqref>AF554</xm:sqref>
        </x14:conditionalFormatting>
        <x14:conditionalFormatting xmlns:xm="http://schemas.microsoft.com/office/excel/2006/main">
          <x14:cfRule type="iconSet" priority="966" id="{E7F4854A-6B42-409A-A52A-1F1449197897}">
            <x14:iconSet custom="1">
              <x14:cfvo type="percent">
                <xm:f>0</xm:f>
              </x14:cfvo>
              <x14:cfvo type="num">
                <xm:f>86</xm:f>
              </x14:cfvo>
              <x14:cfvo type="num">
                <xm:f>96</xm:f>
              </x14:cfvo>
              <x14:cfIcon iconSet="3Symbols2" iconId="0"/>
              <x14:cfIcon iconSet="3Signs" iconId="1"/>
              <x14:cfIcon iconSet="3Symbols2" iconId="2"/>
            </x14:iconSet>
          </x14:cfRule>
          <xm:sqref>AF558</xm:sqref>
        </x14:conditionalFormatting>
        <x14:conditionalFormatting xmlns:xm="http://schemas.microsoft.com/office/excel/2006/main">
          <x14:cfRule type="iconSet" priority="960" id="{618969A2-E69A-4299-BD0F-B856BFF261F3}">
            <x14:iconSet custom="1">
              <x14:cfvo type="percent">
                <xm:f>0</xm:f>
              </x14:cfvo>
              <x14:cfvo type="num">
                <xm:f>86</xm:f>
              </x14:cfvo>
              <x14:cfvo type="num">
                <xm:f>96</xm:f>
              </x14:cfvo>
              <x14:cfIcon iconSet="3Symbols2" iconId="0"/>
              <x14:cfIcon iconSet="3Signs" iconId="1"/>
              <x14:cfIcon iconSet="3Symbols2" iconId="2"/>
            </x14:iconSet>
          </x14:cfRule>
          <xm:sqref>AF590</xm:sqref>
        </x14:conditionalFormatting>
        <x14:conditionalFormatting xmlns:xm="http://schemas.microsoft.com/office/excel/2006/main">
          <x14:cfRule type="iconSet" priority="956" id="{F27B27CD-5E38-4ECC-930B-B732BCA712EA}">
            <x14:iconSet custom="1">
              <x14:cfvo type="percent">
                <xm:f>0</xm:f>
              </x14:cfvo>
              <x14:cfvo type="num">
                <xm:f>86</xm:f>
              </x14:cfvo>
              <x14:cfvo type="num">
                <xm:f>96</xm:f>
              </x14:cfvo>
              <x14:cfIcon iconSet="3Symbols2" iconId="0"/>
              <x14:cfIcon iconSet="3Signs" iconId="1"/>
              <x14:cfIcon iconSet="3Symbols2" iconId="2"/>
            </x14:iconSet>
          </x14:cfRule>
          <xm:sqref>AF597</xm:sqref>
        </x14:conditionalFormatting>
        <x14:conditionalFormatting xmlns:xm="http://schemas.microsoft.com/office/excel/2006/main">
          <x14:cfRule type="iconSet" priority="951" id="{E8F1A3D5-3BCE-413F-B92E-0F73BB7883AD}">
            <x14:iconSet custom="1">
              <x14:cfvo type="percent">
                <xm:f>0</xm:f>
              </x14:cfvo>
              <x14:cfvo type="num">
                <xm:f>86</xm:f>
              </x14:cfvo>
              <x14:cfvo type="num">
                <xm:f>96</xm:f>
              </x14:cfvo>
              <x14:cfIcon iconSet="3Symbols2" iconId="0"/>
              <x14:cfIcon iconSet="3Signs" iconId="1"/>
              <x14:cfIcon iconSet="3Symbols2" iconId="2"/>
            </x14:iconSet>
          </x14:cfRule>
          <xm:sqref>AF601</xm:sqref>
        </x14:conditionalFormatting>
        <x14:conditionalFormatting xmlns:xm="http://schemas.microsoft.com/office/excel/2006/main">
          <x14:cfRule type="iconSet" priority="945" id="{6CFAEEDA-211A-484E-A159-4E2E4D9452ED}">
            <x14:iconSet custom="1">
              <x14:cfvo type="percent">
                <xm:f>0</xm:f>
              </x14:cfvo>
              <x14:cfvo type="num">
                <xm:f>86</xm:f>
              </x14:cfvo>
              <x14:cfvo type="num">
                <xm:f>96</xm:f>
              </x14:cfvo>
              <x14:cfIcon iconSet="3Symbols2" iconId="0"/>
              <x14:cfIcon iconSet="3Signs" iconId="1"/>
              <x14:cfIcon iconSet="3Symbols2" iconId="2"/>
            </x14:iconSet>
          </x14:cfRule>
          <xm:sqref>AM547</xm:sqref>
        </x14:conditionalFormatting>
        <x14:conditionalFormatting xmlns:xm="http://schemas.microsoft.com/office/excel/2006/main">
          <x14:cfRule type="iconSet" priority="941" id="{B85C21EC-A894-4126-8FD2-B61885F04987}">
            <x14:iconSet custom="1">
              <x14:cfvo type="percent">
                <xm:f>0</xm:f>
              </x14:cfvo>
              <x14:cfvo type="num">
                <xm:f>86</xm:f>
              </x14:cfvo>
              <x14:cfvo type="num">
                <xm:f>96</xm:f>
              </x14:cfvo>
              <x14:cfIcon iconSet="3Symbols2" iconId="0"/>
              <x14:cfIcon iconSet="3Signs" iconId="1"/>
              <x14:cfIcon iconSet="3Symbols2" iconId="2"/>
            </x14:iconSet>
          </x14:cfRule>
          <xm:sqref>AM554</xm:sqref>
        </x14:conditionalFormatting>
        <x14:conditionalFormatting xmlns:xm="http://schemas.microsoft.com/office/excel/2006/main">
          <x14:cfRule type="iconSet" priority="936" id="{2645242C-EAEE-4263-BDF2-446C0C6A94F0}">
            <x14:iconSet custom="1">
              <x14:cfvo type="percent">
                <xm:f>0</xm:f>
              </x14:cfvo>
              <x14:cfvo type="num">
                <xm:f>86</xm:f>
              </x14:cfvo>
              <x14:cfvo type="num">
                <xm:f>96</xm:f>
              </x14:cfvo>
              <x14:cfIcon iconSet="3Symbols2" iconId="0"/>
              <x14:cfIcon iconSet="3Signs" iconId="1"/>
              <x14:cfIcon iconSet="3Symbols2" iconId="2"/>
            </x14:iconSet>
          </x14:cfRule>
          <xm:sqref>AM558</xm:sqref>
        </x14:conditionalFormatting>
        <x14:conditionalFormatting xmlns:xm="http://schemas.microsoft.com/office/excel/2006/main">
          <x14:cfRule type="iconSet" priority="930" id="{5A08DA2B-9DE5-4CF4-98CE-F34861390476}">
            <x14:iconSet custom="1">
              <x14:cfvo type="percent">
                <xm:f>0</xm:f>
              </x14:cfvo>
              <x14:cfvo type="num">
                <xm:f>86</xm:f>
              </x14:cfvo>
              <x14:cfvo type="num">
                <xm:f>96</xm:f>
              </x14:cfvo>
              <x14:cfIcon iconSet="3Symbols2" iconId="0"/>
              <x14:cfIcon iconSet="3Signs" iconId="1"/>
              <x14:cfIcon iconSet="3Symbols2" iconId="2"/>
            </x14:iconSet>
          </x14:cfRule>
          <xm:sqref>AM590</xm:sqref>
        </x14:conditionalFormatting>
        <x14:conditionalFormatting xmlns:xm="http://schemas.microsoft.com/office/excel/2006/main">
          <x14:cfRule type="iconSet" priority="926" id="{1A00C814-F481-4469-9D25-AF7E9EED45A4}">
            <x14:iconSet custom="1">
              <x14:cfvo type="percent">
                <xm:f>0</xm:f>
              </x14:cfvo>
              <x14:cfvo type="num">
                <xm:f>86</xm:f>
              </x14:cfvo>
              <x14:cfvo type="num">
                <xm:f>96</xm:f>
              </x14:cfvo>
              <x14:cfIcon iconSet="3Symbols2" iconId="0"/>
              <x14:cfIcon iconSet="3Signs" iconId="1"/>
              <x14:cfIcon iconSet="3Symbols2" iconId="2"/>
            </x14:iconSet>
          </x14:cfRule>
          <xm:sqref>AM597</xm:sqref>
        </x14:conditionalFormatting>
        <x14:conditionalFormatting xmlns:xm="http://schemas.microsoft.com/office/excel/2006/main">
          <x14:cfRule type="iconSet" priority="921" id="{047CCCC0-263F-4266-BF2B-F9AE425F9F5D}">
            <x14:iconSet custom="1">
              <x14:cfvo type="percent">
                <xm:f>0</xm:f>
              </x14:cfvo>
              <x14:cfvo type="num">
                <xm:f>86</xm:f>
              </x14:cfvo>
              <x14:cfvo type="num">
                <xm:f>96</xm:f>
              </x14:cfvo>
              <x14:cfIcon iconSet="3Symbols2" iconId="0"/>
              <x14:cfIcon iconSet="3Signs" iconId="1"/>
              <x14:cfIcon iconSet="3Symbols2" iconId="2"/>
            </x14:iconSet>
          </x14:cfRule>
          <xm:sqref>AM601</xm:sqref>
        </x14:conditionalFormatting>
        <x14:conditionalFormatting xmlns:xm="http://schemas.microsoft.com/office/excel/2006/main">
          <x14:cfRule type="iconSet" priority="915" id="{799D1115-97C5-4F6E-BA02-E13DD31399EF}">
            <x14:iconSet custom="1">
              <x14:cfvo type="percent">
                <xm:f>0</xm:f>
              </x14:cfvo>
              <x14:cfvo type="num">
                <xm:f>86</xm:f>
              </x14:cfvo>
              <x14:cfvo type="num">
                <xm:f>96</xm:f>
              </x14:cfvo>
              <x14:cfIcon iconSet="3Symbols2" iconId="0"/>
              <x14:cfIcon iconSet="3Signs" iconId="1"/>
              <x14:cfIcon iconSet="3Symbols2" iconId="2"/>
            </x14:iconSet>
          </x14:cfRule>
          <xm:sqref>D117</xm:sqref>
        </x14:conditionalFormatting>
        <x14:conditionalFormatting xmlns:xm="http://schemas.microsoft.com/office/excel/2006/main">
          <x14:cfRule type="iconSet" priority="911" id="{2596E786-B01F-4383-BCFF-5F7D54B7B985}">
            <x14:iconSet custom="1">
              <x14:cfvo type="percent">
                <xm:f>0</xm:f>
              </x14:cfvo>
              <x14:cfvo type="num">
                <xm:f>86</xm:f>
              </x14:cfvo>
              <x14:cfvo type="num">
                <xm:f>96</xm:f>
              </x14:cfvo>
              <x14:cfIcon iconSet="3Symbols2" iconId="0"/>
              <x14:cfIcon iconSet="3Signs" iconId="1"/>
              <x14:cfIcon iconSet="3Symbols2" iconId="2"/>
            </x14:iconSet>
          </x14:cfRule>
          <xm:sqref>D124</xm:sqref>
        </x14:conditionalFormatting>
        <x14:conditionalFormatting xmlns:xm="http://schemas.microsoft.com/office/excel/2006/main">
          <x14:cfRule type="iconSet" priority="906" id="{CDCC9BEB-8C41-4922-8D86-EC3FA32A391A}">
            <x14:iconSet custom="1">
              <x14:cfvo type="percent">
                <xm:f>0</xm:f>
              </x14:cfvo>
              <x14:cfvo type="num">
                <xm:f>86</xm:f>
              </x14:cfvo>
              <x14:cfvo type="num">
                <xm:f>96</xm:f>
              </x14:cfvo>
              <x14:cfIcon iconSet="3Symbols2" iconId="0"/>
              <x14:cfIcon iconSet="3Signs" iconId="1"/>
              <x14:cfIcon iconSet="3Symbols2" iconId="2"/>
            </x14:iconSet>
          </x14:cfRule>
          <xm:sqref>D128</xm:sqref>
        </x14:conditionalFormatting>
        <x14:conditionalFormatting xmlns:xm="http://schemas.microsoft.com/office/excel/2006/main">
          <x14:cfRule type="iconSet" priority="900" id="{A9221CDF-43B3-45FB-9B2D-9341F34A051C}">
            <x14:iconSet custom="1">
              <x14:cfvo type="percent">
                <xm:f>0</xm:f>
              </x14:cfvo>
              <x14:cfvo type="num">
                <xm:f>86</xm:f>
              </x14:cfvo>
              <x14:cfvo type="num">
                <xm:f>96</xm:f>
              </x14:cfvo>
              <x14:cfIcon iconSet="3Symbols2" iconId="0"/>
              <x14:cfIcon iconSet="3Signs" iconId="1"/>
              <x14:cfIcon iconSet="3Symbols2" iconId="2"/>
            </x14:iconSet>
          </x14:cfRule>
          <xm:sqref>D160</xm:sqref>
        </x14:conditionalFormatting>
        <x14:conditionalFormatting xmlns:xm="http://schemas.microsoft.com/office/excel/2006/main">
          <x14:cfRule type="iconSet" priority="896" id="{E7E3870C-E9B7-490B-9ACD-943DE349B2C3}">
            <x14:iconSet custom="1">
              <x14:cfvo type="percent">
                <xm:f>0</xm:f>
              </x14:cfvo>
              <x14:cfvo type="num">
                <xm:f>86</xm:f>
              </x14:cfvo>
              <x14:cfvo type="num">
                <xm:f>96</xm:f>
              </x14:cfvo>
              <x14:cfIcon iconSet="3Symbols2" iconId="0"/>
              <x14:cfIcon iconSet="3Signs" iconId="1"/>
              <x14:cfIcon iconSet="3Symbols2" iconId="2"/>
            </x14:iconSet>
          </x14:cfRule>
          <xm:sqref>D167</xm:sqref>
        </x14:conditionalFormatting>
        <x14:conditionalFormatting xmlns:xm="http://schemas.microsoft.com/office/excel/2006/main">
          <x14:cfRule type="iconSet" priority="891" id="{B1975664-9BB1-4AF2-9B2C-85C620DC0834}">
            <x14:iconSet custom="1">
              <x14:cfvo type="percent">
                <xm:f>0</xm:f>
              </x14:cfvo>
              <x14:cfvo type="num">
                <xm:f>86</xm:f>
              </x14:cfvo>
              <x14:cfvo type="num">
                <xm:f>96</xm:f>
              </x14:cfvo>
              <x14:cfIcon iconSet="3Symbols2" iconId="0"/>
              <x14:cfIcon iconSet="3Signs" iconId="1"/>
              <x14:cfIcon iconSet="3Symbols2" iconId="2"/>
            </x14:iconSet>
          </x14:cfRule>
          <xm:sqref>D171</xm:sqref>
        </x14:conditionalFormatting>
        <x14:conditionalFormatting xmlns:xm="http://schemas.microsoft.com/office/excel/2006/main">
          <x14:cfRule type="iconSet" priority="855" id="{00A5C89E-CA6D-4194-9B3A-DAD158409AB0}">
            <x14:iconSet custom="1">
              <x14:cfvo type="percent">
                <xm:f>0</xm:f>
              </x14:cfvo>
              <x14:cfvo type="num">
                <xm:f>86</xm:f>
              </x14:cfvo>
              <x14:cfvo type="num">
                <xm:f>96</xm:f>
              </x14:cfvo>
              <x14:cfIcon iconSet="3Symbols2" iconId="0"/>
              <x14:cfIcon iconSet="3Signs" iconId="1"/>
              <x14:cfIcon iconSet="3Symbols2" iconId="2"/>
            </x14:iconSet>
          </x14:cfRule>
          <xm:sqref>R117</xm:sqref>
        </x14:conditionalFormatting>
        <x14:conditionalFormatting xmlns:xm="http://schemas.microsoft.com/office/excel/2006/main">
          <x14:cfRule type="iconSet" priority="851" id="{9F7DEC3B-DB69-4215-997E-7E454CE63CED}">
            <x14:iconSet custom="1">
              <x14:cfvo type="percent">
                <xm:f>0</xm:f>
              </x14:cfvo>
              <x14:cfvo type="num">
                <xm:f>86</xm:f>
              </x14:cfvo>
              <x14:cfvo type="num">
                <xm:f>96</xm:f>
              </x14:cfvo>
              <x14:cfIcon iconSet="3Symbols2" iconId="0"/>
              <x14:cfIcon iconSet="3Signs" iconId="1"/>
              <x14:cfIcon iconSet="3Symbols2" iconId="2"/>
            </x14:iconSet>
          </x14:cfRule>
          <xm:sqref>R124</xm:sqref>
        </x14:conditionalFormatting>
        <x14:conditionalFormatting xmlns:xm="http://schemas.microsoft.com/office/excel/2006/main">
          <x14:cfRule type="iconSet" priority="846" id="{271E93A2-62A4-48E8-902D-A9FB5358C4CC}">
            <x14:iconSet custom="1">
              <x14:cfvo type="percent">
                <xm:f>0</xm:f>
              </x14:cfvo>
              <x14:cfvo type="num">
                <xm:f>86</xm:f>
              </x14:cfvo>
              <x14:cfvo type="num">
                <xm:f>96</xm:f>
              </x14:cfvo>
              <x14:cfIcon iconSet="3Symbols2" iconId="0"/>
              <x14:cfIcon iconSet="3Signs" iconId="1"/>
              <x14:cfIcon iconSet="3Symbols2" iconId="2"/>
            </x14:iconSet>
          </x14:cfRule>
          <xm:sqref>R128</xm:sqref>
        </x14:conditionalFormatting>
        <x14:conditionalFormatting xmlns:xm="http://schemas.microsoft.com/office/excel/2006/main">
          <x14:cfRule type="iconSet" priority="840" id="{49EB5744-9D45-4A27-BF8A-CA529B7A855D}">
            <x14:iconSet custom="1">
              <x14:cfvo type="percent">
                <xm:f>0</xm:f>
              </x14:cfvo>
              <x14:cfvo type="num">
                <xm:f>86</xm:f>
              </x14:cfvo>
              <x14:cfvo type="num">
                <xm:f>96</xm:f>
              </x14:cfvo>
              <x14:cfIcon iconSet="3Symbols2" iconId="0"/>
              <x14:cfIcon iconSet="3Signs" iconId="1"/>
              <x14:cfIcon iconSet="3Symbols2" iconId="2"/>
            </x14:iconSet>
          </x14:cfRule>
          <xm:sqref>R160</xm:sqref>
        </x14:conditionalFormatting>
        <x14:conditionalFormatting xmlns:xm="http://schemas.microsoft.com/office/excel/2006/main">
          <x14:cfRule type="iconSet" priority="836" id="{7528121A-BA8B-4331-874B-11CA8789DA56}">
            <x14:iconSet custom="1">
              <x14:cfvo type="percent">
                <xm:f>0</xm:f>
              </x14:cfvo>
              <x14:cfvo type="num">
                <xm:f>86</xm:f>
              </x14:cfvo>
              <x14:cfvo type="num">
                <xm:f>96</xm:f>
              </x14:cfvo>
              <x14:cfIcon iconSet="3Symbols2" iconId="0"/>
              <x14:cfIcon iconSet="3Signs" iconId="1"/>
              <x14:cfIcon iconSet="3Symbols2" iconId="2"/>
            </x14:iconSet>
          </x14:cfRule>
          <xm:sqref>R167</xm:sqref>
        </x14:conditionalFormatting>
        <x14:conditionalFormatting xmlns:xm="http://schemas.microsoft.com/office/excel/2006/main">
          <x14:cfRule type="iconSet" priority="831" id="{D3B41B5B-135D-48DB-A95B-BF074F624496}">
            <x14:iconSet custom="1">
              <x14:cfvo type="percent">
                <xm:f>0</xm:f>
              </x14:cfvo>
              <x14:cfvo type="num">
                <xm:f>86</xm:f>
              </x14:cfvo>
              <x14:cfvo type="num">
                <xm:f>96</xm:f>
              </x14:cfvo>
              <x14:cfIcon iconSet="3Symbols2" iconId="0"/>
              <x14:cfIcon iconSet="3Signs" iconId="1"/>
              <x14:cfIcon iconSet="3Symbols2" iconId="2"/>
            </x14:iconSet>
          </x14:cfRule>
          <xm:sqref>R171</xm:sqref>
        </x14:conditionalFormatting>
        <x14:conditionalFormatting xmlns:xm="http://schemas.microsoft.com/office/excel/2006/main">
          <x14:cfRule type="iconSet" priority="885" id="{512469BB-7E35-4731-983D-9C03C83872DC}">
            <x14:iconSet custom="1">
              <x14:cfvo type="percent">
                <xm:f>0</xm:f>
              </x14:cfvo>
              <x14:cfvo type="num">
                <xm:f>86</xm:f>
              </x14:cfvo>
              <x14:cfvo type="num">
                <xm:f>96</xm:f>
              </x14:cfvo>
              <x14:cfIcon iconSet="3Symbols2" iconId="0"/>
              <x14:cfIcon iconSet="3Signs" iconId="1"/>
              <x14:cfIcon iconSet="3Symbols2" iconId="2"/>
            </x14:iconSet>
          </x14:cfRule>
          <xm:sqref>K117</xm:sqref>
        </x14:conditionalFormatting>
        <x14:conditionalFormatting xmlns:xm="http://schemas.microsoft.com/office/excel/2006/main">
          <x14:cfRule type="iconSet" priority="881" id="{D9D875E6-F9A1-4C74-95B3-B1983D65CCBC}">
            <x14:iconSet custom="1">
              <x14:cfvo type="percent">
                <xm:f>0</xm:f>
              </x14:cfvo>
              <x14:cfvo type="num">
                <xm:f>86</xm:f>
              </x14:cfvo>
              <x14:cfvo type="num">
                <xm:f>96</xm:f>
              </x14:cfvo>
              <x14:cfIcon iconSet="3Symbols2" iconId="0"/>
              <x14:cfIcon iconSet="3Signs" iconId="1"/>
              <x14:cfIcon iconSet="3Symbols2" iconId="2"/>
            </x14:iconSet>
          </x14:cfRule>
          <xm:sqref>K124</xm:sqref>
        </x14:conditionalFormatting>
        <x14:conditionalFormatting xmlns:xm="http://schemas.microsoft.com/office/excel/2006/main">
          <x14:cfRule type="iconSet" priority="876" id="{5039C9BB-197B-4B00-9E4B-2F25242445FC}">
            <x14:iconSet custom="1">
              <x14:cfvo type="percent">
                <xm:f>0</xm:f>
              </x14:cfvo>
              <x14:cfvo type="num">
                <xm:f>86</xm:f>
              </x14:cfvo>
              <x14:cfvo type="num">
                <xm:f>96</xm:f>
              </x14:cfvo>
              <x14:cfIcon iconSet="3Symbols2" iconId="0"/>
              <x14:cfIcon iconSet="3Signs" iconId="1"/>
              <x14:cfIcon iconSet="3Symbols2" iconId="2"/>
            </x14:iconSet>
          </x14:cfRule>
          <xm:sqref>K128</xm:sqref>
        </x14:conditionalFormatting>
        <x14:conditionalFormatting xmlns:xm="http://schemas.microsoft.com/office/excel/2006/main">
          <x14:cfRule type="iconSet" priority="870" id="{787FB99E-A6EF-4E9E-AFDB-3E5AB845BDDB}">
            <x14:iconSet custom="1">
              <x14:cfvo type="percent">
                <xm:f>0</xm:f>
              </x14:cfvo>
              <x14:cfvo type="num">
                <xm:f>86</xm:f>
              </x14:cfvo>
              <x14:cfvo type="num">
                <xm:f>96</xm:f>
              </x14:cfvo>
              <x14:cfIcon iconSet="3Symbols2" iconId="0"/>
              <x14:cfIcon iconSet="3Signs" iconId="1"/>
              <x14:cfIcon iconSet="3Symbols2" iconId="2"/>
            </x14:iconSet>
          </x14:cfRule>
          <xm:sqref>K160</xm:sqref>
        </x14:conditionalFormatting>
        <x14:conditionalFormatting xmlns:xm="http://schemas.microsoft.com/office/excel/2006/main">
          <x14:cfRule type="iconSet" priority="866" id="{B9935C52-72C6-4648-8DF7-3E0718020A46}">
            <x14:iconSet custom="1">
              <x14:cfvo type="percent">
                <xm:f>0</xm:f>
              </x14:cfvo>
              <x14:cfvo type="num">
                <xm:f>86</xm:f>
              </x14:cfvo>
              <x14:cfvo type="num">
                <xm:f>96</xm:f>
              </x14:cfvo>
              <x14:cfIcon iconSet="3Symbols2" iconId="0"/>
              <x14:cfIcon iconSet="3Signs" iconId="1"/>
              <x14:cfIcon iconSet="3Symbols2" iconId="2"/>
            </x14:iconSet>
          </x14:cfRule>
          <xm:sqref>K167</xm:sqref>
        </x14:conditionalFormatting>
        <x14:conditionalFormatting xmlns:xm="http://schemas.microsoft.com/office/excel/2006/main">
          <x14:cfRule type="iconSet" priority="861" id="{8C474E4A-FFC0-4521-96A9-AD201D924477}">
            <x14:iconSet custom="1">
              <x14:cfvo type="percent">
                <xm:f>0</xm:f>
              </x14:cfvo>
              <x14:cfvo type="num">
                <xm:f>86</xm:f>
              </x14:cfvo>
              <x14:cfvo type="num">
                <xm:f>96</xm:f>
              </x14:cfvo>
              <x14:cfIcon iconSet="3Symbols2" iconId="0"/>
              <x14:cfIcon iconSet="3Signs" iconId="1"/>
              <x14:cfIcon iconSet="3Symbols2" iconId="2"/>
            </x14:iconSet>
          </x14:cfRule>
          <xm:sqref>K171</xm:sqref>
        </x14:conditionalFormatting>
        <x14:conditionalFormatting xmlns:xm="http://schemas.microsoft.com/office/excel/2006/main">
          <x14:cfRule type="iconSet" priority="825" id="{39ACFED0-B01F-4314-98DD-D537E0D2E20D}">
            <x14:iconSet custom="1">
              <x14:cfvo type="percent">
                <xm:f>0</xm:f>
              </x14:cfvo>
              <x14:cfvo type="num">
                <xm:f>86</xm:f>
              </x14:cfvo>
              <x14:cfvo type="num">
                <xm:f>96</xm:f>
              </x14:cfvo>
              <x14:cfIcon iconSet="3Symbols2" iconId="0"/>
              <x14:cfIcon iconSet="3Signs" iconId="1"/>
              <x14:cfIcon iconSet="3Symbols2" iconId="2"/>
            </x14:iconSet>
          </x14:cfRule>
          <xm:sqref>Y117</xm:sqref>
        </x14:conditionalFormatting>
        <x14:conditionalFormatting xmlns:xm="http://schemas.microsoft.com/office/excel/2006/main">
          <x14:cfRule type="iconSet" priority="821" id="{704FC2BB-E35C-49F4-B40B-F5CF25063E48}">
            <x14:iconSet custom="1">
              <x14:cfvo type="percent">
                <xm:f>0</xm:f>
              </x14:cfvo>
              <x14:cfvo type="num">
                <xm:f>86</xm:f>
              </x14:cfvo>
              <x14:cfvo type="num">
                <xm:f>96</xm:f>
              </x14:cfvo>
              <x14:cfIcon iconSet="3Symbols2" iconId="0"/>
              <x14:cfIcon iconSet="3Signs" iconId="1"/>
              <x14:cfIcon iconSet="3Symbols2" iconId="2"/>
            </x14:iconSet>
          </x14:cfRule>
          <xm:sqref>Y124</xm:sqref>
        </x14:conditionalFormatting>
        <x14:conditionalFormatting xmlns:xm="http://schemas.microsoft.com/office/excel/2006/main">
          <x14:cfRule type="iconSet" priority="816" id="{ECEE7D0F-AC38-468D-8E12-531071CDBAF1}">
            <x14:iconSet custom="1">
              <x14:cfvo type="percent">
                <xm:f>0</xm:f>
              </x14:cfvo>
              <x14:cfvo type="num">
                <xm:f>86</xm:f>
              </x14:cfvo>
              <x14:cfvo type="num">
                <xm:f>96</xm:f>
              </x14:cfvo>
              <x14:cfIcon iconSet="3Symbols2" iconId="0"/>
              <x14:cfIcon iconSet="3Signs" iconId="1"/>
              <x14:cfIcon iconSet="3Symbols2" iconId="2"/>
            </x14:iconSet>
          </x14:cfRule>
          <xm:sqref>Y128</xm:sqref>
        </x14:conditionalFormatting>
        <x14:conditionalFormatting xmlns:xm="http://schemas.microsoft.com/office/excel/2006/main">
          <x14:cfRule type="iconSet" priority="810" id="{9B83AEE1-A525-4693-8354-36236A1902DF}">
            <x14:iconSet custom="1">
              <x14:cfvo type="percent">
                <xm:f>0</xm:f>
              </x14:cfvo>
              <x14:cfvo type="num">
                <xm:f>86</xm:f>
              </x14:cfvo>
              <x14:cfvo type="num">
                <xm:f>96</xm:f>
              </x14:cfvo>
              <x14:cfIcon iconSet="3Symbols2" iconId="0"/>
              <x14:cfIcon iconSet="3Signs" iconId="1"/>
              <x14:cfIcon iconSet="3Symbols2" iconId="2"/>
            </x14:iconSet>
          </x14:cfRule>
          <xm:sqref>Y160</xm:sqref>
        </x14:conditionalFormatting>
        <x14:conditionalFormatting xmlns:xm="http://schemas.microsoft.com/office/excel/2006/main">
          <x14:cfRule type="iconSet" priority="806" id="{16540915-7F89-447D-85AC-378BBEBAC1D0}">
            <x14:iconSet custom="1">
              <x14:cfvo type="percent">
                <xm:f>0</xm:f>
              </x14:cfvo>
              <x14:cfvo type="num">
                <xm:f>86</xm:f>
              </x14:cfvo>
              <x14:cfvo type="num">
                <xm:f>96</xm:f>
              </x14:cfvo>
              <x14:cfIcon iconSet="3Symbols2" iconId="0"/>
              <x14:cfIcon iconSet="3Signs" iconId="1"/>
              <x14:cfIcon iconSet="3Symbols2" iconId="2"/>
            </x14:iconSet>
          </x14:cfRule>
          <xm:sqref>Y167</xm:sqref>
        </x14:conditionalFormatting>
        <x14:conditionalFormatting xmlns:xm="http://schemas.microsoft.com/office/excel/2006/main">
          <x14:cfRule type="iconSet" priority="801" id="{14D4D956-5658-404A-90F5-7F3F00394D76}">
            <x14:iconSet custom="1">
              <x14:cfvo type="percent">
                <xm:f>0</xm:f>
              </x14:cfvo>
              <x14:cfvo type="num">
                <xm:f>86</xm:f>
              </x14:cfvo>
              <x14:cfvo type="num">
                <xm:f>96</xm:f>
              </x14:cfvo>
              <x14:cfIcon iconSet="3Symbols2" iconId="0"/>
              <x14:cfIcon iconSet="3Signs" iconId="1"/>
              <x14:cfIcon iconSet="3Symbols2" iconId="2"/>
            </x14:iconSet>
          </x14:cfRule>
          <xm:sqref>Y171</xm:sqref>
        </x14:conditionalFormatting>
        <x14:conditionalFormatting xmlns:xm="http://schemas.microsoft.com/office/excel/2006/main">
          <x14:cfRule type="iconSet" priority="795" id="{6C23081F-A1B3-4184-9216-47913E74453E}">
            <x14:iconSet custom="1">
              <x14:cfvo type="percent">
                <xm:f>0</xm:f>
              </x14:cfvo>
              <x14:cfvo type="num">
                <xm:f>86</xm:f>
              </x14:cfvo>
              <x14:cfvo type="num">
                <xm:f>96</xm:f>
              </x14:cfvo>
              <x14:cfIcon iconSet="3Symbols2" iconId="0"/>
              <x14:cfIcon iconSet="3Signs" iconId="1"/>
              <x14:cfIcon iconSet="3Symbols2" iconId="2"/>
            </x14:iconSet>
          </x14:cfRule>
          <xm:sqref>AF117</xm:sqref>
        </x14:conditionalFormatting>
        <x14:conditionalFormatting xmlns:xm="http://schemas.microsoft.com/office/excel/2006/main">
          <x14:cfRule type="iconSet" priority="791" id="{320653CA-141D-44EF-BAC3-D80273901308}">
            <x14:iconSet custom="1">
              <x14:cfvo type="percent">
                <xm:f>0</xm:f>
              </x14:cfvo>
              <x14:cfvo type="num">
                <xm:f>86</xm:f>
              </x14:cfvo>
              <x14:cfvo type="num">
                <xm:f>96</xm:f>
              </x14:cfvo>
              <x14:cfIcon iconSet="3Symbols2" iconId="0"/>
              <x14:cfIcon iconSet="3Signs" iconId="1"/>
              <x14:cfIcon iconSet="3Symbols2" iconId="2"/>
            </x14:iconSet>
          </x14:cfRule>
          <xm:sqref>AF124</xm:sqref>
        </x14:conditionalFormatting>
        <x14:conditionalFormatting xmlns:xm="http://schemas.microsoft.com/office/excel/2006/main">
          <x14:cfRule type="iconSet" priority="786" id="{06DDF636-1C3D-4C1B-8A3A-6BB5FFF4696A}">
            <x14:iconSet custom="1">
              <x14:cfvo type="percent">
                <xm:f>0</xm:f>
              </x14:cfvo>
              <x14:cfvo type="num">
                <xm:f>86</xm:f>
              </x14:cfvo>
              <x14:cfvo type="num">
                <xm:f>96</xm:f>
              </x14:cfvo>
              <x14:cfIcon iconSet="3Symbols2" iconId="0"/>
              <x14:cfIcon iconSet="3Signs" iconId="1"/>
              <x14:cfIcon iconSet="3Symbols2" iconId="2"/>
            </x14:iconSet>
          </x14:cfRule>
          <xm:sqref>AF128</xm:sqref>
        </x14:conditionalFormatting>
        <x14:conditionalFormatting xmlns:xm="http://schemas.microsoft.com/office/excel/2006/main">
          <x14:cfRule type="iconSet" priority="780" id="{D01A8914-1DB3-4A8E-9F9F-47E7EA954AEA}">
            <x14:iconSet custom="1">
              <x14:cfvo type="percent">
                <xm:f>0</xm:f>
              </x14:cfvo>
              <x14:cfvo type="num">
                <xm:f>86</xm:f>
              </x14:cfvo>
              <x14:cfvo type="num">
                <xm:f>96</xm:f>
              </x14:cfvo>
              <x14:cfIcon iconSet="3Symbols2" iconId="0"/>
              <x14:cfIcon iconSet="3Signs" iconId="1"/>
              <x14:cfIcon iconSet="3Symbols2" iconId="2"/>
            </x14:iconSet>
          </x14:cfRule>
          <xm:sqref>AF160</xm:sqref>
        </x14:conditionalFormatting>
        <x14:conditionalFormatting xmlns:xm="http://schemas.microsoft.com/office/excel/2006/main">
          <x14:cfRule type="iconSet" priority="776" id="{88F37D8A-C14D-4F36-9C40-7935E483E094}">
            <x14:iconSet custom="1">
              <x14:cfvo type="percent">
                <xm:f>0</xm:f>
              </x14:cfvo>
              <x14:cfvo type="num">
                <xm:f>86</xm:f>
              </x14:cfvo>
              <x14:cfvo type="num">
                <xm:f>96</xm:f>
              </x14:cfvo>
              <x14:cfIcon iconSet="3Symbols2" iconId="0"/>
              <x14:cfIcon iconSet="3Signs" iconId="1"/>
              <x14:cfIcon iconSet="3Symbols2" iconId="2"/>
            </x14:iconSet>
          </x14:cfRule>
          <xm:sqref>AF167</xm:sqref>
        </x14:conditionalFormatting>
        <x14:conditionalFormatting xmlns:xm="http://schemas.microsoft.com/office/excel/2006/main">
          <x14:cfRule type="iconSet" priority="771" id="{049E7EB3-E02D-4E04-A90E-40BCFF8FCE5F}">
            <x14:iconSet custom="1">
              <x14:cfvo type="percent">
                <xm:f>0</xm:f>
              </x14:cfvo>
              <x14:cfvo type="num">
                <xm:f>86</xm:f>
              </x14:cfvo>
              <x14:cfvo type="num">
                <xm:f>96</xm:f>
              </x14:cfvo>
              <x14:cfIcon iconSet="3Symbols2" iconId="0"/>
              <x14:cfIcon iconSet="3Signs" iconId="1"/>
              <x14:cfIcon iconSet="3Symbols2" iconId="2"/>
            </x14:iconSet>
          </x14:cfRule>
          <xm:sqref>AF171</xm:sqref>
        </x14:conditionalFormatting>
        <x14:conditionalFormatting xmlns:xm="http://schemas.microsoft.com/office/excel/2006/main">
          <x14:cfRule type="iconSet" priority="765" id="{FC1FF5E3-0754-4465-BB8A-2DAD3CBF2D63}">
            <x14:iconSet custom="1">
              <x14:cfvo type="percent">
                <xm:f>0</xm:f>
              </x14:cfvo>
              <x14:cfvo type="num">
                <xm:f>86</xm:f>
              </x14:cfvo>
              <x14:cfvo type="num">
                <xm:f>96</xm:f>
              </x14:cfvo>
              <x14:cfIcon iconSet="3Symbols2" iconId="0"/>
              <x14:cfIcon iconSet="3Signs" iconId="1"/>
              <x14:cfIcon iconSet="3Symbols2" iconId="2"/>
            </x14:iconSet>
          </x14:cfRule>
          <xm:sqref>AM117</xm:sqref>
        </x14:conditionalFormatting>
        <x14:conditionalFormatting xmlns:xm="http://schemas.microsoft.com/office/excel/2006/main">
          <x14:cfRule type="iconSet" priority="761" id="{1301A34A-9A65-4ADF-BD48-D6AED7B1AEED}">
            <x14:iconSet custom="1">
              <x14:cfvo type="percent">
                <xm:f>0</xm:f>
              </x14:cfvo>
              <x14:cfvo type="num">
                <xm:f>86</xm:f>
              </x14:cfvo>
              <x14:cfvo type="num">
                <xm:f>96</xm:f>
              </x14:cfvo>
              <x14:cfIcon iconSet="3Symbols2" iconId="0"/>
              <x14:cfIcon iconSet="3Signs" iconId="1"/>
              <x14:cfIcon iconSet="3Symbols2" iconId="2"/>
            </x14:iconSet>
          </x14:cfRule>
          <xm:sqref>AM124</xm:sqref>
        </x14:conditionalFormatting>
        <x14:conditionalFormatting xmlns:xm="http://schemas.microsoft.com/office/excel/2006/main">
          <x14:cfRule type="iconSet" priority="756" id="{EDBE8A79-6C2A-474C-85F2-45F4D37FD9CB}">
            <x14:iconSet custom="1">
              <x14:cfvo type="percent">
                <xm:f>0</xm:f>
              </x14:cfvo>
              <x14:cfvo type="num">
                <xm:f>86</xm:f>
              </x14:cfvo>
              <x14:cfvo type="num">
                <xm:f>96</xm:f>
              </x14:cfvo>
              <x14:cfIcon iconSet="3Symbols2" iconId="0"/>
              <x14:cfIcon iconSet="3Signs" iconId="1"/>
              <x14:cfIcon iconSet="3Symbols2" iconId="2"/>
            </x14:iconSet>
          </x14:cfRule>
          <xm:sqref>AM128</xm:sqref>
        </x14:conditionalFormatting>
        <x14:conditionalFormatting xmlns:xm="http://schemas.microsoft.com/office/excel/2006/main">
          <x14:cfRule type="iconSet" priority="750" id="{CBEE9C39-6B58-478C-8F2C-433AD6883A92}">
            <x14:iconSet custom="1">
              <x14:cfvo type="percent">
                <xm:f>0</xm:f>
              </x14:cfvo>
              <x14:cfvo type="num">
                <xm:f>86</xm:f>
              </x14:cfvo>
              <x14:cfvo type="num">
                <xm:f>96</xm:f>
              </x14:cfvo>
              <x14:cfIcon iconSet="3Symbols2" iconId="0"/>
              <x14:cfIcon iconSet="3Signs" iconId="1"/>
              <x14:cfIcon iconSet="3Symbols2" iconId="2"/>
            </x14:iconSet>
          </x14:cfRule>
          <xm:sqref>AM160</xm:sqref>
        </x14:conditionalFormatting>
        <x14:conditionalFormatting xmlns:xm="http://schemas.microsoft.com/office/excel/2006/main">
          <x14:cfRule type="iconSet" priority="746" id="{FD57D8D8-50CC-4D40-B4B2-A98BCCF01115}">
            <x14:iconSet custom="1">
              <x14:cfvo type="percent">
                <xm:f>0</xm:f>
              </x14:cfvo>
              <x14:cfvo type="num">
                <xm:f>86</xm:f>
              </x14:cfvo>
              <x14:cfvo type="num">
                <xm:f>96</xm:f>
              </x14:cfvo>
              <x14:cfIcon iconSet="3Symbols2" iconId="0"/>
              <x14:cfIcon iconSet="3Signs" iconId="1"/>
              <x14:cfIcon iconSet="3Symbols2" iconId="2"/>
            </x14:iconSet>
          </x14:cfRule>
          <xm:sqref>AM167</xm:sqref>
        </x14:conditionalFormatting>
        <x14:conditionalFormatting xmlns:xm="http://schemas.microsoft.com/office/excel/2006/main">
          <x14:cfRule type="iconSet" priority="741" id="{53559E73-0348-48B0-9AD5-6382042419E2}">
            <x14:iconSet custom="1">
              <x14:cfvo type="percent">
                <xm:f>0</xm:f>
              </x14:cfvo>
              <x14:cfvo type="num">
                <xm:f>86</xm:f>
              </x14:cfvo>
              <x14:cfvo type="num">
                <xm:f>96</xm:f>
              </x14:cfvo>
              <x14:cfIcon iconSet="3Symbols2" iconId="0"/>
              <x14:cfIcon iconSet="3Signs" iconId="1"/>
              <x14:cfIcon iconSet="3Symbols2" iconId="2"/>
            </x14:iconSet>
          </x14:cfRule>
          <xm:sqref>AM171</xm:sqref>
        </x14:conditionalFormatting>
        <x14:conditionalFormatting xmlns:xm="http://schemas.microsoft.com/office/excel/2006/main">
          <x14:cfRule type="iconSet" priority="735" id="{4932A193-C292-4943-828A-1BFA4133320D}">
            <x14:iconSet custom="1">
              <x14:cfvo type="percent">
                <xm:f>0</xm:f>
              </x14:cfvo>
              <x14:cfvo type="num">
                <xm:f>86</xm:f>
              </x14:cfvo>
              <x14:cfvo type="num">
                <xm:f>96</xm:f>
              </x14:cfvo>
              <x14:cfIcon iconSet="3Symbols2" iconId="0"/>
              <x14:cfIcon iconSet="3Signs" iconId="1"/>
              <x14:cfIcon iconSet="3Symbols2" iconId="2"/>
            </x14:iconSet>
          </x14:cfRule>
          <xm:sqref>D203</xm:sqref>
        </x14:conditionalFormatting>
        <x14:conditionalFormatting xmlns:xm="http://schemas.microsoft.com/office/excel/2006/main">
          <x14:cfRule type="iconSet" priority="731" id="{FE81F60D-D6D6-45E1-90ED-28E579454574}">
            <x14:iconSet custom="1">
              <x14:cfvo type="percent">
                <xm:f>0</xm:f>
              </x14:cfvo>
              <x14:cfvo type="num">
                <xm:f>86</xm:f>
              </x14:cfvo>
              <x14:cfvo type="num">
                <xm:f>96</xm:f>
              </x14:cfvo>
              <x14:cfIcon iconSet="3Symbols2" iconId="0"/>
              <x14:cfIcon iconSet="3Signs" iconId="1"/>
              <x14:cfIcon iconSet="3Symbols2" iconId="2"/>
            </x14:iconSet>
          </x14:cfRule>
          <xm:sqref>D210</xm:sqref>
        </x14:conditionalFormatting>
        <x14:conditionalFormatting xmlns:xm="http://schemas.microsoft.com/office/excel/2006/main">
          <x14:cfRule type="iconSet" priority="726" id="{BBF68E16-FF82-4022-A61F-06ACB95671EC}">
            <x14:iconSet custom="1">
              <x14:cfvo type="percent">
                <xm:f>0</xm:f>
              </x14:cfvo>
              <x14:cfvo type="num">
                <xm:f>86</xm:f>
              </x14:cfvo>
              <x14:cfvo type="num">
                <xm:f>96</xm:f>
              </x14:cfvo>
              <x14:cfIcon iconSet="3Symbols2" iconId="0"/>
              <x14:cfIcon iconSet="3Signs" iconId="1"/>
              <x14:cfIcon iconSet="3Symbols2" iconId="2"/>
            </x14:iconSet>
          </x14:cfRule>
          <xm:sqref>D214</xm:sqref>
        </x14:conditionalFormatting>
        <x14:conditionalFormatting xmlns:xm="http://schemas.microsoft.com/office/excel/2006/main">
          <x14:cfRule type="iconSet" priority="720" id="{6D6818B8-6EA0-4750-B04D-AC7CD8E17098}">
            <x14:iconSet custom="1">
              <x14:cfvo type="percent">
                <xm:f>0</xm:f>
              </x14:cfvo>
              <x14:cfvo type="num">
                <xm:f>86</xm:f>
              </x14:cfvo>
              <x14:cfvo type="num">
                <xm:f>96</xm:f>
              </x14:cfvo>
              <x14:cfIcon iconSet="3Symbols2" iconId="0"/>
              <x14:cfIcon iconSet="3Signs" iconId="1"/>
              <x14:cfIcon iconSet="3Symbols2" iconId="2"/>
            </x14:iconSet>
          </x14:cfRule>
          <xm:sqref>D246</xm:sqref>
        </x14:conditionalFormatting>
        <x14:conditionalFormatting xmlns:xm="http://schemas.microsoft.com/office/excel/2006/main">
          <x14:cfRule type="iconSet" priority="716" id="{9F3B2872-8A82-4214-AF8A-88EA3A39B42D}">
            <x14:iconSet custom="1">
              <x14:cfvo type="percent">
                <xm:f>0</xm:f>
              </x14:cfvo>
              <x14:cfvo type="num">
                <xm:f>86</xm:f>
              </x14:cfvo>
              <x14:cfvo type="num">
                <xm:f>96</xm:f>
              </x14:cfvo>
              <x14:cfIcon iconSet="3Symbols2" iconId="0"/>
              <x14:cfIcon iconSet="3Signs" iconId="1"/>
              <x14:cfIcon iconSet="3Symbols2" iconId="2"/>
            </x14:iconSet>
          </x14:cfRule>
          <xm:sqref>D253</xm:sqref>
        </x14:conditionalFormatting>
        <x14:conditionalFormatting xmlns:xm="http://schemas.microsoft.com/office/excel/2006/main">
          <x14:cfRule type="iconSet" priority="711" id="{14142CC6-76A5-48E4-A96A-94B129BCBE8A}">
            <x14:iconSet custom="1">
              <x14:cfvo type="percent">
                <xm:f>0</xm:f>
              </x14:cfvo>
              <x14:cfvo type="num">
                <xm:f>86</xm:f>
              </x14:cfvo>
              <x14:cfvo type="num">
                <xm:f>96</xm:f>
              </x14:cfvo>
              <x14:cfIcon iconSet="3Symbols2" iconId="0"/>
              <x14:cfIcon iconSet="3Signs" iconId="1"/>
              <x14:cfIcon iconSet="3Symbols2" iconId="2"/>
            </x14:iconSet>
          </x14:cfRule>
          <xm:sqref>D257</xm:sqref>
        </x14:conditionalFormatting>
        <x14:conditionalFormatting xmlns:xm="http://schemas.microsoft.com/office/excel/2006/main">
          <x14:cfRule type="iconSet" priority="675" id="{3A90E07F-563A-4F35-A5C8-5A123990316E}">
            <x14:iconSet custom="1">
              <x14:cfvo type="percent">
                <xm:f>0</xm:f>
              </x14:cfvo>
              <x14:cfvo type="num">
                <xm:f>86</xm:f>
              </x14:cfvo>
              <x14:cfvo type="num">
                <xm:f>96</xm:f>
              </x14:cfvo>
              <x14:cfIcon iconSet="3Symbols2" iconId="0"/>
              <x14:cfIcon iconSet="3Signs" iconId="1"/>
              <x14:cfIcon iconSet="3Symbols2" iconId="2"/>
            </x14:iconSet>
          </x14:cfRule>
          <xm:sqref>R203</xm:sqref>
        </x14:conditionalFormatting>
        <x14:conditionalFormatting xmlns:xm="http://schemas.microsoft.com/office/excel/2006/main">
          <x14:cfRule type="iconSet" priority="671" id="{3A6AD059-F592-4374-BCA6-95167A0CEE98}">
            <x14:iconSet custom="1">
              <x14:cfvo type="percent">
                <xm:f>0</xm:f>
              </x14:cfvo>
              <x14:cfvo type="num">
                <xm:f>86</xm:f>
              </x14:cfvo>
              <x14:cfvo type="num">
                <xm:f>96</xm:f>
              </x14:cfvo>
              <x14:cfIcon iconSet="3Symbols2" iconId="0"/>
              <x14:cfIcon iconSet="3Signs" iconId="1"/>
              <x14:cfIcon iconSet="3Symbols2" iconId="2"/>
            </x14:iconSet>
          </x14:cfRule>
          <xm:sqref>R210</xm:sqref>
        </x14:conditionalFormatting>
        <x14:conditionalFormatting xmlns:xm="http://schemas.microsoft.com/office/excel/2006/main">
          <x14:cfRule type="iconSet" priority="666" id="{E2392EB6-C96C-49BE-9439-F8FC9C5D4A6C}">
            <x14:iconSet custom="1">
              <x14:cfvo type="percent">
                <xm:f>0</xm:f>
              </x14:cfvo>
              <x14:cfvo type="num">
                <xm:f>86</xm:f>
              </x14:cfvo>
              <x14:cfvo type="num">
                <xm:f>96</xm:f>
              </x14:cfvo>
              <x14:cfIcon iconSet="3Symbols2" iconId="0"/>
              <x14:cfIcon iconSet="3Signs" iconId="1"/>
              <x14:cfIcon iconSet="3Symbols2" iconId="2"/>
            </x14:iconSet>
          </x14:cfRule>
          <xm:sqref>R214</xm:sqref>
        </x14:conditionalFormatting>
        <x14:conditionalFormatting xmlns:xm="http://schemas.microsoft.com/office/excel/2006/main">
          <x14:cfRule type="iconSet" priority="660" id="{84EF2D9B-0942-4D19-A649-B3181F441C5D}">
            <x14:iconSet custom="1">
              <x14:cfvo type="percent">
                <xm:f>0</xm:f>
              </x14:cfvo>
              <x14:cfvo type="num">
                <xm:f>86</xm:f>
              </x14:cfvo>
              <x14:cfvo type="num">
                <xm:f>96</xm:f>
              </x14:cfvo>
              <x14:cfIcon iconSet="3Symbols2" iconId="0"/>
              <x14:cfIcon iconSet="3Signs" iconId="1"/>
              <x14:cfIcon iconSet="3Symbols2" iconId="2"/>
            </x14:iconSet>
          </x14:cfRule>
          <xm:sqref>R246</xm:sqref>
        </x14:conditionalFormatting>
        <x14:conditionalFormatting xmlns:xm="http://schemas.microsoft.com/office/excel/2006/main">
          <x14:cfRule type="iconSet" priority="656" id="{E8022ACB-9B4F-4967-B80B-FD0E03A12D50}">
            <x14:iconSet custom="1">
              <x14:cfvo type="percent">
                <xm:f>0</xm:f>
              </x14:cfvo>
              <x14:cfvo type="num">
                <xm:f>86</xm:f>
              </x14:cfvo>
              <x14:cfvo type="num">
                <xm:f>96</xm:f>
              </x14:cfvo>
              <x14:cfIcon iconSet="3Symbols2" iconId="0"/>
              <x14:cfIcon iconSet="3Signs" iconId="1"/>
              <x14:cfIcon iconSet="3Symbols2" iconId="2"/>
            </x14:iconSet>
          </x14:cfRule>
          <xm:sqref>R253</xm:sqref>
        </x14:conditionalFormatting>
        <x14:conditionalFormatting xmlns:xm="http://schemas.microsoft.com/office/excel/2006/main">
          <x14:cfRule type="iconSet" priority="651" id="{0A8A1BC5-0879-4AA3-9436-BBFEA04075E0}">
            <x14:iconSet custom="1">
              <x14:cfvo type="percent">
                <xm:f>0</xm:f>
              </x14:cfvo>
              <x14:cfvo type="num">
                <xm:f>86</xm:f>
              </x14:cfvo>
              <x14:cfvo type="num">
                <xm:f>96</xm:f>
              </x14:cfvo>
              <x14:cfIcon iconSet="3Symbols2" iconId="0"/>
              <x14:cfIcon iconSet="3Signs" iconId="1"/>
              <x14:cfIcon iconSet="3Symbols2" iconId="2"/>
            </x14:iconSet>
          </x14:cfRule>
          <xm:sqref>R257</xm:sqref>
        </x14:conditionalFormatting>
        <x14:conditionalFormatting xmlns:xm="http://schemas.microsoft.com/office/excel/2006/main">
          <x14:cfRule type="iconSet" priority="705" id="{B61D14CB-6938-41E6-8375-59D203FD2EB6}">
            <x14:iconSet custom="1">
              <x14:cfvo type="percent">
                <xm:f>0</xm:f>
              </x14:cfvo>
              <x14:cfvo type="num">
                <xm:f>86</xm:f>
              </x14:cfvo>
              <x14:cfvo type="num">
                <xm:f>96</xm:f>
              </x14:cfvo>
              <x14:cfIcon iconSet="3Symbols2" iconId="0"/>
              <x14:cfIcon iconSet="3Signs" iconId="1"/>
              <x14:cfIcon iconSet="3Symbols2" iconId="2"/>
            </x14:iconSet>
          </x14:cfRule>
          <xm:sqref>K203</xm:sqref>
        </x14:conditionalFormatting>
        <x14:conditionalFormatting xmlns:xm="http://schemas.microsoft.com/office/excel/2006/main">
          <x14:cfRule type="iconSet" priority="701" id="{B0FE6ADB-B2E6-485D-B28E-470E63BCA241}">
            <x14:iconSet custom="1">
              <x14:cfvo type="percent">
                <xm:f>0</xm:f>
              </x14:cfvo>
              <x14:cfvo type="num">
                <xm:f>86</xm:f>
              </x14:cfvo>
              <x14:cfvo type="num">
                <xm:f>96</xm:f>
              </x14:cfvo>
              <x14:cfIcon iconSet="3Symbols2" iconId="0"/>
              <x14:cfIcon iconSet="3Signs" iconId="1"/>
              <x14:cfIcon iconSet="3Symbols2" iconId="2"/>
            </x14:iconSet>
          </x14:cfRule>
          <xm:sqref>K210</xm:sqref>
        </x14:conditionalFormatting>
        <x14:conditionalFormatting xmlns:xm="http://schemas.microsoft.com/office/excel/2006/main">
          <x14:cfRule type="iconSet" priority="696" id="{432785DF-AE2F-4437-ABDC-AA460860B79F}">
            <x14:iconSet custom="1">
              <x14:cfvo type="percent">
                <xm:f>0</xm:f>
              </x14:cfvo>
              <x14:cfvo type="num">
                <xm:f>86</xm:f>
              </x14:cfvo>
              <x14:cfvo type="num">
                <xm:f>96</xm:f>
              </x14:cfvo>
              <x14:cfIcon iconSet="3Symbols2" iconId="0"/>
              <x14:cfIcon iconSet="3Signs" iconId="1"/>
              <x14:cfIcon iconSet="3Symbols2" iconId="2"/>
            </x14:iconSet>
          </x14:cfRule>
          <xm:sqref>K214</xm:sqref>
        </x14:conditionalFormatting>
        <x14:conditionalFormatting xmlns:xm="http://schemas.microsoft.com/office/excel/2006/main">
          <x14:cfRule type="iconSet" priority="690" id="{9601D8E4-BAC1-458F-A507-7C89CA55B8B8}">
            <x14:iconSet custom="1">
              <x14:cfvo type="percent">
                <xm:f>0</xm:f>
              </x14:cfvo>
              <x14:cfvo type="num">
                <xm:f>86</xm:f>
              </x14:cfvo>
              <x14:cfvo type="num">
                <xm:f>96</xm:f>
              </x14:cfvo>
              <x14:cfIcon iconSet="3Symbols2" iconId="0"/>
              <x14:cfIcon iconSet="3Signs" iconId="1"/>
              <x14:cfIcon iconSet="3Symbols2" iconId="2"/>
            </x14:iconSet>
          </x14:cfRule>
          <xm:sqref>K246</xm:sqref>
        </x14:conditionalFormatting>
        <x14:conditionalFormatting xmlns:xm="http://schemas.microsoft.com/office/excel/2006/main">
          <x14:cfRule type="iconSet" priority="686" id="{8BE7942A-00BC-431F-BCC3-BD78419A4B80}">
            <x14:iconSet custom="1">
              <x14:cfvo type="percent">
                <xm:f>0</xm:f>
              </x14:cfvo>
              <x14:cfvo type="num">
                <xm:f>86</xm:f>
              </x14:cfvo>
              <x14:cfvo type="num">
                <xm:f>96</xm:f>
              </x14:cfvo>
              <x14:cfIcon iconSet="3Symbols2" iconId="0"/>
              <x14:cfIcon iconSet="3Signs" iconId="1"/>
              <x14:cfIcon iconSet="3Symbols2" iconId="2"/>
            </x14:iconSet>
          </x14:cfRule>
          <xm:sqref>K253</xm:sqref>
        </x14:conditionalFormatting>
        <x14:conditionalFormatting xmlns:xm="http://schemas.microsoft.com/office/excel/2006/main">
          <x14:cfRule type="iconSet" priority="681" id="{68FAD3D5-1C97-450A-9C57-5D01ABE45C07}">
            <x14:iconSet custom="1">
              <x14:cfvo type="percent">
                <xm:f>0</xm:f>
              </x14:cfvo>
              <x14:cfvo type="num">
                <xm:f>86</xm:f>
              </x14:cfvo>
              <x14:cfvo type="num">
                <xm:f>96</xm:f>
              </x14:cfvo>
              <x14:cfIcon iconSet="3Symbols2" iconId="0"/>
              <x14:cfIcon iconSet="3Signs" iconId="1"/>
              <x14:cfIcon iconSet="3Symbols2" iconId="2"/>
            </x14:iconSet>
          </x14:cfRule>
          <xm:sqref>K257</xm:sqref>
        </x14:conditionalFormatting>
        <x14:conditionalFormatting xmlns:xm="http://schemas.microsoft.com/office/excel/2006/main">
          <x14:cfRule type="iconSet" priority="645" id="{869AD434-44C9-425E-AEBE-601BA155BC16}">
            <x14:iconSet custom="1">
              <x14:cfvo type="percent">
                <xm:f>0</xm:f>
              </x14:cfvo>
              <x14:cfvo type="num">
                <xm:f>86</xm:f>
              </x14:cfvo>
              <x14:cfvo type="num">
                <xm:f>96</xm:f>
              </x14:cfvo>
              <x14:cfIcon iconSet="3Symbols2" iconId="0"/>
              <x14:cfIcon iconSet="3Signs" iconId="1"/>
              <x14:cfIcon iconSet="3Symbols2" iconId="2"/>
            </x14:iconSet>
          </x14:cfRule>
          <xm:sqref>Y203</xm:sqref>
        </x14:conditionalFormatting>
        <x14:conditionalFormatting xmlns:xm="http://schemas.microsoft.com/office/excel/2006/main">
          <x14:cfRule type="iconSet" priority="641" id="{6EE24AAC-95AE-47DB-9085-6B7A6AFF838E}">
            <x14:iconSet custom="1">
              <x14:cfvo type="percent">
                <xm:f>0</xm:f>
              </x14:cfvo>
              <x14:cfvo type="num">
                <xm:f>86</xm:f>
              </x14:cfvo>
              <x14:cfvo type="num">
                <xm:f>96</xm:f>
              </x14:cfvo>
              <x14:cfIcon iconSet="3Symbols2" iconId="0"/>
              <x14:cfIcon iconSet="3Signs" iconId="1"/>
              <x14:cfIcon iconSet="3Symbols2" iconId="2"/>
            </x14:iconSet>
          </x14:cfRule>
          <xm:sqref>Y210</xm:sqref>
        </x14:conditionalFormatting>
        <x14:conditionalFormatting xmlns:xm="http://schemas.microsoft.com/office/excel/2006/main">
          <x14:cfRule type="iconSet" priority="636" id="{2445FFAF-7B39-4C4A-BACA-13A727E6BD23}">
            <x14:iconSet custom="1">
              <x14:cfvo type="percent">
                <xm:f>0</xm:f>
              </x14:cfvo>
              <x14:cfvo type="num">
                <xm:f>86</xm:f>
              </x14:cfvo>
              <x14:cfvo type="num">
                <xm:f>96</xm:f>
              </x14:cfvo>
              <x14:cfIcon iconSet="3Symbols2" iconId="0"/>
              <x14:cfIcon iconSet="3Signs" iconId="1"/>
              <x14:cfIcon iconSet="3Symbols2" iconId="2"/>
            </x14:iconSet>
          </x14:cfRule>
          <xm:sqref>Y214</xm:sqref>
        </x14:conditionalFormatting>
        <x14:conditionalFormatting xmlns:xm="http://schemas.microsoft.com/office/excel/2006/main">
          <x14:cfRule type="iconSet" priority="630" id="{C3BE8555-5D49-4999-B21B-E7CB6FD017BB}">
            <x14:iconSet custom="1">
              <x14:cfvo type="percent">
                <xm:f>0</xm:f>
              </x14:cfvo>
              <x14:cfvo type="num">
                <xm:f>86</xm:f>
              </x14:cfvo>
              <x14:cfvo type="num">
                <xm:f>96</xm:f>
              </x14:cfvo>
              <x14:cfIcon iconSet="3Symbols2" iconId="0"/>
              <x14:cfIcon iconSet="3Signs" iconId="1"/>
              <x14:cfIcon iconSet="3Symbols2" iconId="2"/>
            </x14:iconSet>
          </x14:cfRule>
          <xm:sqref>Y246</xm:sqref>
        </x14:conditionalFormatting>
        <x14:conditionalFormatting xmlns:xm="http://schemas.microsoft.com/office/excel/2006/main">
          <x14:cfRule type="iconSet" priority="626" id="{DED50BE1-9C93-44A5-99A6-2EFDD5717169}">
            <x14:iconSet custom="1">
              <x14:cfvo type="percent">
                <xm:f>0</xm:f>
              </x14:cfvo>
              <x14:cfvo type="num">
                <xm:f>86</xm:f>
              </x14:cfvo>
              <x14:cfvo type="num">
                <xm:f>96</xm:f>
              </x14:cfvo>
              <x14:cfIcon iconSet="3Symbols2" iconId="0"/>
              <x14:cfIcon iconSet="3Signs" iconId="1"/>
              <x14:cfIcon iconSet="3Symbols2" iconId="2"/>
            </x14:iconSet>
          </x14:cfRule>
          <xm:sqref>Y253</xm:sqref>
        </x14:conditionalFormatting>
        <x14:conditionalFormatting xmlns:xm="http://schemas.microsoft.com/office/excel/2006/main">
          <x14:cfRule type="iconSet" priority="621" id="{055383AF-1014-4DA5-A91D-4328D06E6C1C}">
            <x14:iconSet custom="1">
              <x14:cfvo type="percent">
                <xm:f>0</xm:f>
              </x14:cfvo>
              <x14:cfvo type="num">
                <xm:f>86</xm:f>
              </x14:cfvo>
              <x14:cfvo type="num">
                <xm:f>96</xm:f>
              </x14:cfvo>
              <x14:cfIcon iconSet="3Symbols2" iconId="0"/>
              <x14:cfIcon iconSet="3Signs" iconId="1"/>
              <x14:cfIcon iconSet="3Symbols2" iconId="2"/>
            </x14:iconSet>
          </x14:cfRule>
          <xm:sqref>Y257</xm:sqref>
        </x14:conditionalFormatting>
        <x14:conditionalFormatting xmlns:xm="http://schemas.microsoft.com/office/excel/2006/main">
          <x14:cfRule type="iconSet" priority="615" id="{92E5ECBA-0326-4DA0-9E5E-ACC625C8035B}">
            <x14:iconSet custom="1">
              <x14:cfvo type="percent">
                <xm:f>0</xm:f>
              </x14:cfvo>
              <x14:cfvo type="num">
                <xm:f>86</xm:f>
              </x14:cfvo>
              <x14:cfvo type="num">
                <xm:f>96</xm:f>
              </x14:cfvo>
              <x14:cfIcon iconSet="3Symbols2" iconId="0"/>
              <x14:cfIcon iconSet="3Signs" iconId="1"/>
              <x14:cfIcon iconSet="3Symbols2" iconId="2"/>
            </x14:iconSet>
          </x14:cfRule>
          <xm:sqref>AF203</xm:sqref>
        </x14:conditionalFormatting>
        <x14:conditionalFormatting xmlns:xm="http://schemas.microsoft.com/office/excel/2006/main">
          <x14:cfRule type="iconSet" priority="611" id="{F32B2559-ECD8-4104-BCCB-76B816FF657B}">
            <x14:iconSet custom="1">
              <x14:cfvo type="percent">
                <xm:f>0</xm:f>
              </x14:cfvo>
              <x14:cfvo type="num">
                <xm:f>86</xm:f>
              </x14:cfvo>
              <x14:cfvo type="num">
                <xm:f>96</xm:f>
              </x14:cfvo>
              <x14:cfIcon iconSet="3Symbols2" iconId="0"/>
              <x14:cfIcon iconSet="3Signs" iconId="1"/>
              <x14:cfIcon iconSet="3Symbols2" iconId="2"/>
            </x14:iconSet>
          </x14:cfRule>
          <xm:sqref>AF210</xm:sqref>
        </x14:conditionalFormatting>
        <x14:conditionalFormatting xmlns:xm="http://schemas.microsoft.com/office/excel/2006/main">
          <x14:cfRule type="iconSet" priority="606" id="{31EEC2E2-B315-42E4-9BB1-8186BFB6230C}">
            <x14:iconSet custom="1">
              <x14:cfvo type="percent">
                <xm:f>0</xm:f>
              </x14:cfvo>
              <x14:cfvo type="num">
                <xm:f>86</xm:f>
              </x14:cfvo>
              <x14:cfvo type="num">
                <xm:f>96</xm:f>
              </x14:cfvo>
              <x14:cfIcon iconSet="3Symbols2" iconId="0"/>
              <x14:cfIcon iconSet="3Signs" iconId="1"/>
              <x14:cfIcon iconSet="3Symbols2" iconId="2"/>
            </x14:iconSet>
          </x14:cfRule>
          <xm:sqref>AF214</xm:sqref>
        </x14:conditionalFormatting>
        <x14:conditionalFormatting xmlns:xm="http://schemas.microsoft.com/office/excel/2006/main">
          <x14:cfRule type="iconSet" priority="600" id="{293B8688-37D1-4D70-B81E-57209F6B059B}">
            <x14:iconSet custom="1">
              <x14:cfvo type="percent">
                <xm:f>0</xm:f>
              </x14:cfvo>
              <x14:cfvo type="num">
                <xm:f>86</xm:f>
              </x14:cfvo>
              <x14:cfvo type="num">
                <xm:f>96</xm:f>
              </x14:cfvo>
              <x14:cfIcon iconSet="3Symbols2" iconId="0"/>
              <x14:cfIcon iconSet="3Signs" iconId="1"/>
              <x14:cfIcon iconSet="3Symbols2" iconId="2"/>
            </x14:iconSet>
          </x14:cfRule>
          <xm:sqref>AF246</xm:sqref>
        </x14:conditionalFormatting>
        <x14:conditionalFormatting xmlns:xm="http://schemas.microsoft.com/office/excel/2006/main">
          <x14:cfRule type="iconSet" priority="596" id="{1877C354-7102-44A1-A0F5-2E07A9BC674A}">
            <x14:iconSet custom="1">
              <x14:cfvo type="percent">
                <xm:f>0</xm:f>
              </x14:cfvo>
              <x14:cfvo type="num">
                <xm:f>86</xm:f>
              </x14:cfvo>
              <x14:cfvo type="num">
                <xm:f>96</xm:f>
              </x14:cfvo>
              <x14:cfIcon iconSet="3Symbols2" iconId="0"/>
              <x14:cfIcon iconSet="3Signs" iconId="1"/>
              <x14:cfIcon iconSet="3Symbols2" iconId="2"/>
            </x14:iconSet>
          </x14:cfRule>
          <xm:sqref>AF253</xm:sqref>
        </x14:conditionalFormatting>
        <x14:conditionalFormatting xmlns:xm="http://schemas.microsoft.com/office/excel/2006/main">
          <x14:cfRule type="iconSet" priority="591" id="{11484E2A-15CE-4C03-9D02-F4757CBB6F1C}">
            <x14:iconSet custom="1">
              <x14:cfvo type="percent">
                <xm:f>0</xm:f>
              </x14:cfvo>
              <x14:cfvo type="num">
                <xm:f>86</xm:f>
              </x14:cfvo>
              <x14:cfvo type="num">
                <xm:f>96</xm:f>
              </x14:cfvo>
              <x14:cfIcon iconSet="3Symbols2" iconId="0"/>
              <x14:cfIcon iconSet="3Signs" iconId="1"/>
              <x14:cfIcon iconSet="3Symbols2" iconId="2"/>
            </x14:iconSet>
          </x14:cfRule>
          <xm:sqref>AF257</xm:sqref>
        </x14:conditionalFormatting>
        <x14:conditionalFormatting xmlns:xm="http://schemas.microsoft.com/office/excel/2006/main">
          <x14:cfRule type="iconSet" priority="585" id="{9D19B084-7C61-42BC-98E5-88516469EF87}">
            <x14:iconSet custom="1">
              <x14:cfvo type="percent">
                <xm:f>0</xm:f>
              </x14:cfvo>
              <x14:cfvo type="num">
                <xm:f>86</xm:f>
              </x14:cfvo>
              <x14:cfvo type="num">
                <xm:f>96</xm:f>
              </x14:cfvo>
              <x14:cfIcon iconSet="3Symbols2" iconId="0"/>
              <x14:cfIcon iconSet="3Signs" iconId="1"/>
              <x14:cfIcon iconSet="3Symbols2" iconId="2"/>
            </x14:iconSet>
          </x14:cfRule>
          <xm:sqref>AM203</xm:sqref>
        </x14:conditionalFormatting>
        <x14:conditionalFormatting xmlns:xm="http://schemas.microsoft.com/office/excel/2006/main">
          <x14:cfRule type="iconSet" priority="581" id="{2EBE2617-312D-4B71-A6DA-975097991C4E}">
            <x14:iconSet custom="1">
              <x14:cfvo type="percent">
                <xm:f>0</xm:f>
              </x14:cfvo>
              <x14:cfvo type="num">
                <xm:f>86</xm:f>
              </x14:cfvo>
              <x14:cfvo type="num">
                <xm:f>96</xm:f>
              </x14:cfvo>
              <x14:cfIcon iconSet="3Symbols2" iconId="0"/>
              <x14:cfIcon iconSet="3Signs" iconId="1"/>
              <x14:cfIcon iconSet="3Symbols2" iconId="2"/>
            </x14:iconSet>
          </x14:cfRule>
          <xm:sqref>AM210</xm:sqref>
        </x14:conditionalFormatting>
        <x14:conditionalFormatting xmlns:xm="http://schemas.microsoft.com/office/excel/2006/main">
          <x14:cfRule type="iconSet" priority="576" id="{47B11CFA-EC44-437C-8EDC-F554C62759E2}">
            <x14:iconSet custom="1">
              <x14:cfvo type="percent">
                <xm:f>0</xm:f>
              </x14:cfvo>
              <x14:cfvo type="num">
                <xm:f>86</xm:f>
              </x14:cfvo>
              <x14:cfvo type="num">
                <xm:f>96</xm:f>
              </x14:cfvo>
              <x14:cfIcon iconSet="3Symbols2" iconId="0"/>
              <x14:cfIcon iconSet="3Signs" iconId="1"/>
              <x14:cfIcon iconSet="3Symbols2" iconId="2"/>
            </x14:iconSet>
          </x14:cfRule>
          <xm:sqref>AM214</xm:sqref>
        </x14:conditionalFormatting>
        <x14:conditionalFormatting xmlns:xm="http://schemas.microsoft.com/office/excel/2006/main">
          <x14:cfRule type="iconSet" priority="570" id="{7FE8FA68-4150-42CF-AB56-1A40DA5FB8EE}">
            <x14:iconSet custom="1">
              <x14:cfvo type="percent">
                <xm:f>0</xm:f>
              </x14:cfvo>
              <x14:cfvo type="num">
                <xm:f>86</xm:f>
              </x14:cfvo>
              <x14:cfvo type="num">
                <xm:f>96</xm:f>
              </x14:cfvo>
              <x14:cfIcon iconSet="3Symbols2" iconId="0"/>
              <x14:cfIcon iconSet="3Signs" iconId="1"/>
              <x14:cfIcon iconSet="3Symbols2" iconId="2"/>
            </x14:iconSet>
          </x14:cfRule>
          <xm:sqref>AM246</xm:sqref>
        </x14:conditionalFormatting>
        <x14:conditionalFormatting xmlns:xm="http://schemas.microsoft.com/office/excel/2006/main">
          <x14:cfRule type="iconSet" priority="566" id="{29087057-D0E0-4360-90D1-28C3FF5330CC}">
            <x14:iconSet custom="1">
              <x14:cfvo type="percent">
                <xm:f>0</xm:f>
              </x14:cfvo>
              <x14:cfvo type="num">
                <xm:f>86</xm:f>
              </x14:cfvo>
              <x14:cfvo type="num">
                <xm:f>96</xm:f>
              </x14:cfvo>
              <x14:cfIcon iconSet="3Symbols2" iconId="0"/>
              <x14:cfIcon iconSet="3Signs" iconId="1"/>
              <x14:cfIcon iconSet="3Symbols2" iconId="2"/>
            </x14:iconSet>
          </x14:cfRule>
          <xm:sqref>AM253</xm:sqref>
        </x14:conditionalFormatting>
        <x14:conditionalFormatting xmlns:xm="http://schemas.microsoft.com/office/excel/2006/main">
          <x14:cfRule type="iconSet" priority="561" id="{3D06C4CA-2436-44E7-AD5F-8E034A1B83BE}">
            <x14:iconSet custom="1">
              <x14:cfvo type="percent">
                <xm:f>0</xm:f>
              </x14:cfvo>
              <x14:cfvo type="num">
                <xm:f>86</xm:f>
              </x14:cfvo>
              <x14:cfvo type="num">
                <xm:f>96</xm:f>
              </x14:cfvo>
              <x14:cfIcon iconSet="3Symbols2" iconId="0"/>
              <x14:cfIcon iconSet="3Signs" iconId="1"/>
              <x14:cfIcon iconSet="3Symbols2" iconId="2"/>
            </x14:iconSet>
          </x14:cfRule>
          <xm:sqref>AM257</xm:sqref>
        </x14:conditionalFormatting>
        <x14:conditionalFormatting xmlns:xm="http://schemas.microsoft.com/office/excel/2006/main">
          <x14:cfRule type="iconSet" priority="555" id="{C31C79BD-3FAA-4854-8976-213BF58AF54D}">
            <x14:iconSet custom="1">
              <x14:cfvo type="percent">
                <xm:f>0</xm:f>
              </x14:cfvo>
              <x14:cfvo type="num">
                <xm:f>86</xm:f>
              </x14:cfvo>
              <x14:cfvo type="num">
                <xm:f>96</xm:f>
              </x14:cfvo>
              <x14:cfIcon iconSet="3Symbols2" iconId="0"/>
              <x14:cfIcon iconSet="3Signs" iconId="1"/>
              <x14:cfIcon iconSet="3Symbols2" iconId="2"/>
            </x14:iconSet>
          </x14:cfRule>
          <xm:sqref>D289</xm:sqref>
        </x14:conditionalFormatting>
        <x14:conditionalFormatting xmlns:xm="http://schemas.microsoft.com/office/excel/2006/main">
          <x14:cfRule type="iconSet" priority="551" id="{7142D115-A634-4C2C-8789-1FA75B171362}">
            <x14:iconSet custom="1">
              <x14:cfvo type="percent">
                <xm:f>0</xm:f>
              </x14:cfvo>
              <x14:cfvo type="num">
                <xm:f>86</xm:f>
              </x14:cfvo>
              <x14:cfvo type="num">
                <xm:f>96</xm:f>
              </x14:cfvo>
              <x14:cfIcon iconSet="3Symbols2" iconId="0"/>
              <x14:cfIcon iconSet="3Signs" iconId="1"/>
              <x14:cfIcon iconSet="3Symbols2" iconId="2"/>
            </x14:iconSet>
          </x14:cfRule>
          <xm:sqref>D296</xm:sqref>
        </x14:conditionalFormatting>
        <x14:conditionalFormatting xmlns:xm="http://schemas.microsoft.com/office/excel/2006/main">
          <x14:cfRule type="iconSet" priority="546" id="{765F766A-6262-4DA5-B5CF-06B0AB74E8B1}">
            <x14:iconSet custom="1">
              <x14:cfvo type="percent">
                <xm:f>0</xm:f>
              </x14:cfvo>
              <x14:cfvo type="num">
                <xm:f>86</xm:f>
              </x14:cfvo>
              <x14:cfvo type="num">
                <xm:f>96</xm:f>
              </x14:cfvo>
              <x14:cfIcon iconSet="3Symbols2" iconId="0"/>
              <x14:cfIcon iconSet="3Signs" iconId="1"/>
              <x14:cfIcon iconSet="3Symbols2" iconId="2"/>
            </x14:iconSet>
          </x14:cfRule>
          <xm:sqref>D300</xm:sqref>
        </x14:conditionalFormatting>
        <x14:conditionalFormatting xmlns:xm="http://schemas.microsoft.com/office/excel/2006/main">
          <x14:cfRule type="iconSet" priority="540" id="{125160C9-15CE-46FF-BA72-66D232054C90}">
            <x14:iconSet custom="1">
              <x14:cfvo type="percent">
                <xm:f>0</xm:f>
              </x14:cfvo>
              <x14:cfvo type="num">
                <xm:f>86</xm:f>
              </x14:cfvo>
              <x14:cfvo type="num">
                <xm:f>96</xm:f>
              </x14:cfvo>
              <x14:cfIcon iconSet="3Symbols2" iconId="0"/>
              <x14:cfIcon iconSet="3Signs" iconId="1"/>
              <x14:cfIcon iconSet="3Symbols2" iconId="2"/>
            </x14:iconSet>
          </x14:cfRule>
          <xm:sqref>D332</xm:sqref>
        </x14:conditionalFormatting>
        <x14:conditionalFormatting xmlns:xm="http://schemas.microsoft.com/office/excel/2006/main">
          <x14:cfRule type="iconSet" priority="536" id="{5E4D5036-6CEA-44EF-B03D-2065BE3AE3DD}">
            <x14:iconSet custom="1">
              <x14:cfvo type="percent">
                <xm:f>0</xm:f>
              </x14:cfvo>
              <x14:cfvo type="num">
                <xm:f>86</xm:f>
              </x14:cfvo>
              <x14:cfvo type="num">
                <xm:f>96</xm:f>
              </x14:cfvo>
              <x14:cfIcon iconSet="3Symbols2" iconId="0"/>
              <x14:cfIcon iconSet="3Signs" iconId="1"/>
              <x14:cfIcon iconSet="3Symbols2" iconId="2"/>
            </x14:iconSet>
          </x14:cfRule>
          <xm:sqref>D339</xm:sqref>
        </x14:conditionalFormatting>
        <x14:conditionalFormatting xmlns:xm="http://schemas.microsoft.com/office/excel/2006/main">
          <x14:cfRule type="iconSet" priority="531" id="{BE3B5F3C-98D7-4B4E-A3F5-5F1F02DDF6DA}">
            <x14:iconSet custom="1">
              <x14:cfvo type="percent">
                <xm:f>0</xm:f>
              </x14:cfvo>
              <x14:cfvo type="num">
                <xm:f>86</xm:f>
              </x14:cfvo>
              <x14:cfvo type="num">
                <xm:f>96</xm:f>
              </x14:cfvo>
              <x14:cfIcon iconSet="3Symbols2" iconId="0"/>
              <x14:cfIcon iconSet="3Signs" iconId="1"/>
              <x14:cfIcon iconSet="3Symbols2" iconId="2"/>
            </x14:iconSet>
          </x14:cfRule>
          <xm:sqref>D343</xm:sqref>
        </x14:conditionalFormatting>
        <x14:conditionalFormatting xmlns:xm="http://schemas.microsoft.com/office/excel/2006/main">
          <x14:cfRule type="iconSet" priority="495" id="{0D54B233-25A8-4E46-8363-9074397733DD}">
            <x14:iconSet custom="1">
              <x14:cfvo type="percent">
                <xm:f>0</xm:f>
              </x14:cfvo>
              <x14:cfvo type="num">
                <xm:f>86</xm:f>
              </x14:cfvo>
              <x14:cfvo type="num">
                <xm:f>96</xm:f>
              </x14:cfvo>
              <x14:cfIcon iconSet="3Symbols2" iconId="0"/>
              <x14:cfIcon iconSet="3Signs" iconId="1"/>
              <x14:cfIcon iconSet="3Symbols2" iconId="2"/>
            </x14:iconSet>
          </x14:cfRule>
          <xm:sqref>R289</xm:sqref>
        </x14:conditionalFormatting>
        <x14:conditionalFormatting xmlns:xm="http://schemas.microsoft.com/office/excel/2006/main">
          <x14:cfRule type="iconSet" priority="491" id="{615F5D9F-8C29-4434-A062-118395AC64D4}">
            <x14:iconSet custom="1">
              <x14:cfvo type="percent">
                <xm:f>0</xm:f>
              </x14:cfvo>
              <x14:cfvo type="num">
                <xm:f>86</xm:f>
              </x14:cfvo>
              <x14:cfvo type="num">
                <xm:f>96</xm:f>
              </x14:cfvo>
              <x14:cfIcon iconSet="3Symbols2" iconId="0"/>
              <x14:cfIcon iconSet="3Signs" iconId="1"/>
              <x14:cfIcon iconSet="3Symbols2" iconId="2"/>
            </x14:iconSet>
          </x14:cfRule>
          <xm:sqref>R296</xm:sqref>
        </x14:conditionalFormatting>
        <x14:conditionalFormatting xmlns:xm="http://schemas.microsoft.com/office/excel/2006/main">
          <x14:cfRule type="iconSet" priority="486" id="{B41C6F29-A0DF-42B6-89B6-409FB9BD136A}">
            <x14:iconSet custom="1">
              <x14:cfvo type="percent">
                <xm:f>0</xm:f>
              </x14:cfvo>
              <x14:cfvo type="num">
                <xm:f>86</xm:f>
              </x14:cfvo>
              <x14:cfvo type="num">
                <xm:f>96</xm:f>
              </x14:cfvo>
              <x14:cfIcon iconSet="3Symbols2" iconId="0"/>
              <x14:cfIcon iconSet="3Signs" iconId="1"/>
              <x14:cfIcon iconSet="3Symbols2" iconId="2"/>
            </x14:iconSet>
          </x14:cfRule>
          <xm:sqref>R300</xm:sqref>
        </x14:conditionalFormatting>
        <x14:conditionalFormatting xmlns:xm="http://schemas.microsoft.com/office/excel/2006/main">
          <x14:cfRule type="iconSet" priority="480" id="{E178E638-59B7-479B-A7D8-AE9710455C06}">
            <x14:iconSet custom="1">
              <x14:cfvo type="percent">
                <xm:f>0</xm:f>
              </x14:cfvo>
              <x14:cfvo type="num">
                <xm:f>86</xm:f>
              </x14:cfvo>
              <x14:cfvo type="num">
                <xm:f>96</xm:f>
              </x14:cfvo>
              <x14:cfIcon iconSet="3Symbols2" iconId="0"/>
              <x14:cfIcon iconSet="3Signs" iconId="1"/>
              <x14:cfIcon iconSet="3Symbols2" iconId="2"/>
            </x14:iconSet>
          </x14:cfRule>
          <xm:sqref>R332</xm:sqref>
        </x14:conditionalFormatting>
        <x14:conditionalFormatting xmlns:xm="http://schemas.microsoft.com/office/excel/2006/main">
          <x14:cfRule type="iconSet" priority="476" id="{24E14794-EDA5-4128-936A-7746879C0DFC}">
            <x14:iconSet custom="1">
              <x14:cfvo type="percent">
                <xm:f>0</xm:f>
              </x14:cfvo>
              <x14:cfvo type="num">
                <xm:f>86</xm:f>
              </x14:cfvo>
              <x14:cfvo type="num">
                <xm:f>96</xm:f>
              </x14:cfvo>
              <x14:cfIcon iconSet="3Symbols2" iconId="0"/>
              <x14:cfIcon iconSet="3Signs" iconId="1"/>
              <x14:cfIcon iconSet="3Symbols2" iconId="2"/>
            </x14:iconSet>
          </x14:cfRule>
          <xm:sqref>R339</xm:sqref>
        </x14:conditionalFormatting>
        <x14:conditionalFormatting xmlns:xm="http://schemas.microsoft.com/office/excel/2006/main">
          <x14:cfRule type="iconSet" priority="471" id="{3E4E2033-F4B9-4ECF-AB19-60B1EB4FAE07}">
            <x14:iconSet custom="1">
              <x14:cfvo type="percent">
                <xm:f>0</xm:f>
              </x14:cfvo>
              <x14:cfvo type="num">
                <xm:f>86</xm:f>
              </x14:cfvo>
              <x14:cfvo type="num">
                <xm:f>96</xm:f>
              </x14:cfvo>
              <x14:cfIcon iconSet="3Symbols2" iconId="0"/>
              <x14:cfIcon iconSet="3Signs" iconId="1"/>
              <x14:cfIcon iconSet="3Symbols2" iconId="2"/>
            </x14:iconSet>
          </x14:cfRule>
          <xm:sqref>R343</xm:sqref>
        </x14:conditionalFormatting>
        <x14:conditionalFormatting xmlns:xm="http://schemas.microsoft.com/office/excel/2006/main">
          <x14:cfRule type="iconSet" priority="525" id="{42DBC54E-F338-4D4E-97DF-B6EDD03F714B}">
            <x14:iconSet custom="1">
              <x14:cfvo type="percent">
                <xm:f>0</xm:f>
              </x14:cfvo>
              <x14:cfvo type="num">
                <xm:f>86</xm:f>
              </x14:cfvo>
              <x14:cfvo type="num">
                <xm:f>96</xm:f>
              </x14:cfvo>
              <x14:cfIcon iconSet="3Symbols2" iconId="0"/>
              <x14:cfIcon iconSet="3Signs" iconId="1"/>
              <x14:cfIcon iconSet="3Symbols2" iconId="2"/>
            </x14:iconSet>
          </x14:cfRule>
          <xm:sqref>K289</xm:sqref>
        </x14:conditionalFormatting>
        <x14:conditionalFormatting xmlns:xm="http://schemas.microsoft.com/office/excel/2006/main">
          <x14:cfRule type="iconSet" priority="521" id="{D608FCF6-2E06-41B6-868C-4683B2874BF5}">
            <x14:iconSet custom="1">
              <x14:cfvo type="percent">
                <xm:f>0</xm:f>
              </x14:cfvo>
              <x14:cfvo type="num">
                <xm:f>86</xm:f>
              </x14:cfvo>
              <x14:cfvo type="num">
                <xm:f>96</xm:f>
              </x14:cfvo>
              <x14:cfIcon iconSet="3Symbols2" iconId="0"/>
              <x14:cfIcon iconSet="3Signs" iconId="1"/>
              <x14:cfIcon iconSet="3Symbols2" iconId="2"/>
            </x14:iconSet>
          </x14:cfRule>
          <xm:sqref>K296</xm:sqref>
        </x14:conditionalFormatting>
        <x14:conditionalFormatting xmlns:xm="http://schemas.microsoft.com/office/excel/2006/main">
          <x14:cfRule type="iconSet" priority="516" id="{730E8941-40C9-42FA-8335-2E63762DE017}">
            <x14:iconSet custom="1">
              <x14:cfvo type="percent">
                <xm:f>0</xm:f>
              </x14:cfvo>
              <x14:cfvo type="num">
                <xm:f>86</xm:f>
              </x14:cfvo>
              <x14:cfvo type="num">
                <xm:f>96</xm:f>
              </x14:cfvo>
              <x14:cfIcon iconSet="3Symbols2" iconId="0"/>
              <x14:cfIcon iconSet="3Signs" iconId="1"/>
              <x14:cfIcon iconSet="3Symbols2" iconId="2"/>
            </x14:iconSet>
          </x14:cfRule>
          <xm:sqref>K300</xm:sqref>
        </x14:conditionalFormatting>
        <x14:conditionalFormatting xmlns:xm="http://schemas.microsoft.com/office/excel/2006/main">
          <x14:cfRule type="iconSet" priority="510" id="{1DD867B3-045A-4760-B52E-3FF5D7576D2B}">
            <x14:iconSet custom="1">
              <x14:cfvo type="percent">
                <xm:f>0</xm:f>
              </x14:cfvo>
              <x14:cfvo type="num">
                <xm:f>86</xm:f>
              </x14:cfvo>
              <x14:cfvo type="num">
                <xm:f>96</xm:f>
              </x14:cfvo>
              <x14:cfIcon iconSet="3Symbols2" iconId="0"/>
              <x14:cfIcon iconSet="3Signs" iconId="1"/>
              <x14:cfIcon iconSet="3Symbols2" iconId="2"/>
            </x14:iconSet>
          </x14:cfRule>
          <xm:sqref>K332</xm:sqref>
        </x14:conditionalFormatting>
        <x14:conditionalFormatting xmlns:xm="http://schemas.microsoft.com/office/excel/2006/main">
          <x14:cfRule type="iconSet" priority="506" id="{54432D0F-D3AA-42BF-94F1-B348A88D0F4A}">
            <x14:iconSet custom="1">
              <x14:cfvo type="percent">
                <xm:f>0</xm:f>
              </x14:cfvo>
              <x14:cfvo type="num">
                <xm:f>86</xm:f>
              </x14:cfvo>
              <x14:cfvo type="num">
                <xm:f>96</xm:f>
              </x14:cfvo>
              <x14:cfIcon iconSet="3Symbols2" iconId="0"/>
              <x14:cfIcon iconSet="3Signs" iconId="1"/>
              <x14:cfIcon iconSet="3Symbols2" iconId="2"/>
            </x14:iconSet>
          </x14:cfRule>
          <xm:sqref>K339</xm:sqref>
        </x14:conditionalFormatting>
        <x14:conditionalFormatting xmlns:xm="http://schemas.microsoft.com/office/excel/2006/main">
          <x14:cfRule type="iconSet" priority="501" id="{C456C4AC-0805-4B11-959F-8EEDDD2BBAFC}">
            <x14:iconSet custom="1">
              <x14:cfvo type="percent">
                <xm:f>0</xm:f>
              </x14:cfvo>
              <x14:cfvo type="num">
                <xm:f>86</xm:f>
              </x14:cfvo>
              <x14:cfvo type="num">
                <xm:f>96</xm:f>
              </x14:cfvo>
              <x14:cfIcon iconSet="3Symbols2" iconId="0"/>
              <x14:cfIcon iconSet="3Signs" iconId="1"/>
              <x14:cfIcon iconSet="3Symbols2" iconId="2"/>
            </x14:iconSet>
          </x14:cfRule>
          <xm:sqref>K343</xm:sqref>
        </x14:conditionalFormatting>
        <x14:conditionalFormatting xmlns:xm="http://schemas.microsoft.com/office/excel/2006/main">
          <x14:cfRule type="iconSet" priority="465" id="{FE09DC8C-81BE-4CBF-95AC-9E5A19F13C0B}">
            <x14:iconSet custom="1">
              <x14:cfvo type="percent">
                <xm:f>0</xm:f>
              </x14:cfvo>
              <x14:cfvo type="num">
                <xm:f>86</xm:f>
              </x14:cfvo>
              <x14:cfvo type="num">
                <xm:f>96</xm:f>
              </x14:cfvo>
              <x14:cfIcon iconSet="3Symbols2" iconId="0"/>
              <x14:cfIcon iconSet="3Signs" iconId="1"/>
              <x14:cfIcon iconSet="3Symbols2" iconId="2"/>
            </x14:iconSet>
          </x14:cfRule>
          <xm:sqref>Y289</xm:sqref>
        </x14:conditionalFormatting>
        <x14:conditionalFormatting xmlns:xm="http://schemas.microsoft.com/office/excel/2006/main">
          <x14:cfRule type="iconSet" priority="461" id="{000C12C0-9285-4AD5-B583-50B63015BF68}">
            <x14:iconSet custom="1">
              <x14:cfvo type="percent">
                <xm:f>0</xm:f>
              </x14:cfvo>
              <x14:cfvo type="num">
                <xm:f>86</xm:f>
              </x14:cfvo>
              <x14:cfvo type="num">
                <xm:f>96</xm:f>
              </x14:cfvo>
              <x14:cfIcon iconSet="3Symbols2" iconId="0"/>
              <x14:cfIcon iconSet="3Signs" iconId="1"/>
              <x14:cfIcon iconSet="3Symbols2" iconId="2"/>
            </x14:iconSet>
          </x14:cfRule>
          <xm:sqref>Y296</xm:sqref>
        </x14:conditionalFormatting>
        <x14:conditionalFormatting xmlns:xm="http://schemas.microsoft.com/office/excel/2006/main">
          <x14:cfRule type="iconSet" priority="456" id="{8749E134-BD32-4568-A9B3-1DA2B3A73E8D}">
            <x14:iconSet custom="1">
              <x14:cfvo type="percent">
                <xm:f>0</xm:f>
              </x14:cfvo>
              <x14:cfvo type="num">
                <xm:f>86</xm:f>
              </x14:cfvo>
              <x14:cfvo type="num">
                <xm:f>96</xm:f>
              </x14:cfvo>
              <x14:cfIcon iconSet="3Symbols2" iconId="0"/>
              <x14:cfIcon iconSet="3Signs" iconId="1"/>
              <x14:cfIcon iconSet="3Symbols2" iconId="2"/>
            </x14:iconSet>
          </x14:cfRule>
          <xm:sqref>Y300</xm:sqref>
        </x14:conditionalFormatting>
        <x14:conditionalFormatting xmlns:xm="http://schemas.microsoft.com/office/excel/2006/main">
          <x14:cfRule type="iconSet" priority="450" id="{E0F2493A-E269-45A1-8C15-41043D940A09}">
            <x14:iconSet custom="1">
              <x14:cfvo type="percent">
                <xm:f>0</xm:f>
              </x14:cfvo>
              <x14:cfvo type="num">
                <xm:f>86</xm:f>
              </x14:cfvo>
              <x14:cfvo type="num">
                <xm:f>96</xm:f>
              </x14:cfvo>
              <x14:cfIcon iconSet="3Symbols2" iconId="0"/>
              <x14:cfIcon iconSet="3Signs" iconId="1"/>
              <x14:cfIcon iconSet="3Symbols2" iconId="2"/>
            </x14:iconSet>
          </x14:cfRule>
          <xm:sqref>Y332</xm:sqref>
        </x14:conditionalFormatting>
        <x14:conditionalFormatting xmlns:xm="http://schemas.microsoft.com/office/excel/2006/main">
          <x14:cfRule type="iconSet" priority="446" id="{142DCB86-DABD-44B4-92ED-B6D61EC783D5}">
            <x14:iconSet custom="1">
              <x14:cfvo type="percent">
                <xm:f>0</xm:f>
              </x14:cfvo>
              <x14:cfvo type="num">
                <xm:f>86</xm:f>
              </x14:cfvo>
              <x14:cfvo type="num">
                <xm:f>96</xm:f>
              </x14:cfvo>
              <x14:cfIcon iconSet="3Symbols2" iconId="0"/>
              <x14:cfIcon iconSet="3Signs" iconId="1"/>
              <x14:cfIcon iconSet="3Symbols2" iconId="2"/>
            </x14:iconSet>
          </x14:cfRule>
          <xm:sqref>Y339</xm:sqref>
        </x14:conditionalFormatting>
        <x14:conditionalFormatting xmlns:xm="http://schemas.microsoft.com/office/excel/2006/main">
          <x14:cfRule type="iconSet" priority="441" id="{89B5C719-55D3-4D4B-AD1F-260D148F5364}">
            <x14:iconSet custom="1">
              <x14:cfvo type="percent">
                <xm:f>0</xm:f>
              </x14:cfvo>
              <x14:cfvo type="num">
                <xm:f>86</xm:f>
              </x14:cfvo>
              <x14:cfvo type="num">
                <xm:f>96</xm:f>
              </x14:cfvo>
              <x14:cfIcon iconSet="3Symbols2" iconId="0"/>
              <x14:cfIcon iconSet="3Signs" iconId="1"/>
              <x14:cfIcon iconSet="3Symbols2" iconId="2"/>
            </x14:iconSet>
          </x14:cfRule>
          <xm:sqref>Y343</xm:sqref>
        </x14:conditionalFormatting>
        <x14:conditionalFormatting xmlns:xm="http://schemas.microsoft.com/office/excel/2006/main">
          <x14:cfRule type="iconSet" priority="435" id="{1A28E0E8-81CF-49BD-9172-8597EF11E4BC}">
            <x14:iconSet custom="1">
              <x14:cfvo type="percent">
                <xm:f>0</xm:f>
              </x14:cfvo>
              <x14:cfvo type="num">
                <xm:f>86</xm:f>
              </x14:cfvo>
              <x14:cfvo type="num">
                <xm:f>96</xm:f>
              </x14:cfvo>
              <x14:cfIcon iconSet="3Symbols2" iconId="0"/>
              <x14:cfIcon iconSet="3Signs" iconId="1"/>
              <x14:cfIcon iconSet="3Symbols2" iconId="2"/>
            </x14:iconSet>
          </x14:cfRule>
          <xm:sqref>AF289</xm:sqref>
        </x14:conditionalFormatting>
        <x14:conditionalFormatting xmlns:xm="http://schemas.microsoft.com/office/excel/2006/main">
          <x14:cfRule type="iconSet" priority="431" id="{C1398132-E47D-4B4C-881D-826DE63AA6A8}">
            <x14:iconSet custom="1">
              <x14:cfvo type="percent">
                <xm:f>0</xm:f>
              </x14:cfvo>
              <x14:cfvo type="num">
                <xm:f>86</xm:f>
              </x14:cfvo>
              <x14:cfvo type="num">
                <xm:f>96</xm:f>
              </x14:cfvo>
              <x14:cfIcon iconSet="3Symbols2" iconId="0"/>
              <x14:cfIcon iconSet="3Signs" iconId="1"/>
              <x14:cfIcon iconSet="3Symbols2" iconId="2"/>
            </x14:iconSet>
          </x14:cfRule>
          <xm:sqref>AF296</xm:sqref>
        </x14:conditionalFormatting>
        <x14:conditionalFormatting xmlns:xm="http://schemas.microsoft.com/office/excel/2006/main">
          <x14:cfRule type="iconSet" priority="426" id="{9C96A91D-469C-4E71-BE78-B647069AE1AE}">
            <x14:iconSet custom="1">
              <x14:cfvo type="percent">
                <xm:f>0</xm:f>
              </x14:cfvo>
              <x14:cfvo type="num">
                <xm:f>86</xm:f>
              </x14:cfvo>
              <x14:cfvo type="num">
                <xm:f>96</xm:f>
              </x14:cfvo>
              <x14:cfIcon iconSet="3Symbols2" iconId="0"/>
              <x14:cfIcon iconSet="3Signs" iconId="1"/>
              <x14:cfIcon iconSet="3Symbols2" iconId="2"/>
            </x14:iconSet>
          </x14:cfRule>
          <xm:sqref>AF300</xm:sqref>
        </x14:conditionalFormatting>
        <x14:conditionalFormatting xmlns:xm="http://schemas.microsoft.com/office/excel/2006/main">
          <x14:cfRule type="iconSet" priority="420" id="{8879E48D-4B4E-4401-A4B8-1B9579BFCA1A}">
            <x14:iconSet custom="1">
              <x14:cfvo type="percent">
                <xm:f>0</xm:f>
              </x14:cfvo>
              <x14:cfvo type="num">
                <xm:f>86</xm:f>
              </x14:cfvo>
              <x14:cfvo type="num">
                <xm:f>96</xm:f>
              </x14:cfvo>
              <x14:cfIcon iconSet="3Symbols2" iconId="0"/>
              <x14:cfIcon iconSet="3Signs" iconId="1"/>
              <x14:cfIcon iconSet="3Symbols2" iconId="2"/>
            </x14:iconSet>
          </x14:cfRule>
          <xm:sqref>AF332</xm:sqref>
        </x14:conditionalFormatting>
        <x14:conditionalFormatting xmlns:xm="http://schemas.microsoft.com/office/excel/2006/main">
          <x14:cfRule type="iconSet" priority="416" id="{51A7093A-D806-48B6-B976-E9FB8C2D1AE5}">
            <x14:iconSet custom="1">
              <x14:cfvo type="percent">
                <xm:f>0</xm:f>
              </x14:cfvo>
              <x14:cfvo type="num">
                <xm:f>86</xm:f>
              </x14:cfvo>
              <x14:cfvo type="num">
                <xm:f>96</xm:f>
              </x14:cfvo>
              <x14:cfIcon iconSet="3Symbols2" iconId="0"/>
              <x14:cfIcon iconSet="3Signs" iconId="1"/>
              <x14:cfIcon iconSet="3Symbols2" iconId="2"/>
            </x14:iconSet>
          </x14:cfRule>
          <xm:sqref>AF339</xm:sqref>
        </x14:conditionalFormatting>
        <x14:conditionalFormatting xmlns:xm="http://schemas.microsoft.com/office/excel/2006/main">
          <x14:cfRule type="iconSet" priority="411" id="{3233775E-17B6-4CD3-8D6A-5324599264D9}">
            <x14:iconSet custom="1">
              <x14:cfvo type="percent">
                <xm:f>0</xm:f>
              </x14:cfvo>
              <x14:cfvo type="num">
                <xm:f>86</xm:f>
              </x14:cfvo>
              <x14:cfvo type="num">
                <xm:f>96</xm:f>
              </x14:cfvo>
              <x14:cfIcon iconSet="3Symbols2" iconId="0"/>
              <x14:cfIcon iconSet="3Signs" iconId="1"/>
              <x14:cfIcon iconSet="3Symbols2" iconId="2"/>
            </x14:iconSet>
          </x14:cfRule>
          <xm:sqref>AF343</xm:sqref>
        </x14:conditionalFormatting>
        <x14:conditionalFormatting xmlns:xm="http://schemas.microsoft.com/office/excel/2006/main">
          <x14:cfRule type="iconSet" priority="405" id="{D6833947-4723-4A65-9305-BA86D8920196}">
            <x14:iconSet custom="1">
              <x14:cfvo type="percent">
                <xm:f>0</xm:f>
              </x14:cfvo>
              <x14:cfvo type="num">
                <xm:f>86</xm:f>
              </x14:cfvo>
              <x14:cfvo type="num">
                <xm:f>96</xm:f>
              </x14:cfvo>
              <x14:cfIcon iconSet="3Symbols2" iconId="0"/>
              <x14:cfIcon iconSet="3Signs" iconId="1"/>
              <x14:cfIcon iconSet="3Symbols2" iconId="2"/>
            </x14:iconSet>
          </x14:cfRule>
          <xm:sqref>AM289</xm:sqref>
        </x14:conditionalFormatting>
        <x14:conditionalFormatting xmlns:xm="http://schemas.microsoft.com/office/excel/2006/main">
          <x14:cfRule type="iconSet" priority="401" id="{65B3D9A0-C92F-46A1-B8D6-B8B5A970962D}">
            <x14:iconSet custom="1">
              <x14:cfvo type="percent">
                <xm:f>0</xm:f>
              </x14:cfvo>
              <x14:cfvo type="num">
                <xm:f>86</xm:f>
              </x14:cfvo>
              <x14:cfvo type="num">
                <xm:f>96</xm:f>
              </x14:cfvo>
              <x14:cfIcon iconSet="3Symbols2" iconId="0"/>
              <x14:cfIcon iconSet="3Signs" iconId="1"/>
              <x14:cfIcon iconSet="3Symbols2" iconId="2"/>
            </x14:iconSet>
          </x14:cfRule>
          <xm:sqref>AM296</xm:sqref>
        </x14:conditionalFormatting>
        <x14:conditionalFormatting xmlns:xm="http://schemas.microsoft.com/office/excel/2006/main">
          <x14:cfRule type="iconSet" priority="396" id="{779524BC-804B-4E20-8A7C-11E364E6DC0C}">
            <x14:iconSet custom="1">
              <x14:cfvo type="percent">
                <xm:f>0</xm:f>
              </x14:cfvo>
              <x14:cfvo type="num">
                <xm:f>86</xm:f>
              </x14:cfvo>
              <x14:cfvo type="num">
                <xm:f>96</xm:f>
              </x14:cfvo>
              <x14:cfIcon iconSet="3Symbols2" iconId="0"/>
              <x14:cfIcon iconSet="3Signs" iconId="1"/>
              <x14:cfIcon iconSet="3Symbols2" iconId="2"/>
            </x14:iconSet>
          </x14:cfRule>
          <xm:sqref>AM300</xm:sqref>
        </x14:conditionalFormatting>
        <x14:conditionalFormatting xmlns:xm="http://schemas.microsoft.com/office/excel/2006/main">
          <x14:cfRule type="iconSet" priority="390" id="{C4A84D2F-AC39-4C86-883F-A9E35BE79070}">
            <x14:iconSet custom="1">
              <x14:cfvo type="percent">
                <xm:f>0</xm:f>
              </x14:cfvo>
              <x14:cfvo type="num">
                <xm:f>86</xm:f>
              </x14:cfvo>
              <x14:cfvo type="num">
                <xm:f>96</xm:f>
              </x14:cfvo>
              <x14:cfIcon iconSet="3Symbols2" iconId="0"/>
              <x14:cfIcon iconSet="3Signs" iconId="1"/>
              <x14:cfIcon iconSet="3Symbols2" iconId="2"/>
            </x14:iconSet>
          </x14:cfRule>
          <xm:sqref>AM332</xm:sqref>
        </x14:conditionalFormatting>
        <x14:conditionalFormatting xmlns:xm="http://schemas.microsoft.com/office/excel/2006/main">
          <x14:cfRule type="iconSet" priority="386" id="{970CD2D8-5222-41C8-94A5-0946376689F5}">
            <x14:iconSet custom="1">
              <x14:cfvo type="percent">
                <xm:f>0</xm:f>
              </x14:cfvo>
              <x14:cfvo type="num">
                <xm:f>86</xm:f>
              </x14:cfvo>
              <x14:cfvo type="num">
                <xm:f>96</xm:f>
              </x14:cfvo>
              <x14:cfIcon iconSet="3Symbols2" iconId="0"/>
              <x14:cfIcon iconSet="3Signs" iconId="1"/>
              <x14:cfIcon iconSet="3Symbols2" iconId="2"/>
            </x14:iconSet>
          </x14:cfRule>
          <xm:sqref>AM339</xm:sqref>
        </x14:conditionalFormatting>
        <x14:conditionalFormatting xmlns:xm="http://schemas.microsoft.com/office/excel/2006/main">
          <x14:cfRule type="iconSet" priority="381" id="{85AE8BA6-7237-4A31-8F7D-9452AA5A3E15}">
            <x14:iconSet custom="1">
              <x14:cfvo type="percent">
                <xm:f>0</xm:f>
              </x14:cfvo>
              <x14:cfvo type="num">
                <xm:f>86</xm:f>
              </x14:cfvo>
              <x14:cfvo type="num">
                <xm:f>96</xm:f>
              </x14:cfvo>
              <x14:cfIcon iconSet="3Symbols2" iconId="0"/>
              <x14:cfIcon iconSet="3Signs" iconId="1"/>
              <x14:cfIcon iconSet="3Symbols2" iconId="2"/>
            </x14:iconSet>
          </x14:cfRule>
          <xm:sqref>AM343</xm:sqref>
        </x14:conditionalFormatting>
        <x14:conditionalFormatting xmlns:xm="http://schemas.microsoft.com/office/excel/2006/main">
          <x14:cfRule type="iconSet" priority="375" id="{B3E05CEB-956A-4C18-B210-14231A088685}">
            <x14:iconSet custom="1">
              <x14:cfvo type="percent">
                <xm:f>0</xm:f>
              </x14:cfvo>
              <x14:cfvo type="num">
                <xm:f>86</xm:f>
              </x14:cfvo>
              <x14:cfvo type="num">
                <xm:f>96</xm:f>
              </x14:cfvo>
              <x14:cfIcon iconSet="3Symbols2" iconId="0"/>
              <x14:cfIcon iconSet="3Signs" iconId="1"/>
              <x14:cfIcon iconSet="3Symbols2" iconId="2"/>
            </x14:iconSet>
          </x14:cfRule>
          <xm:sqref>D375</xm:sqref>
        </x14:conditionalFormatting>
        <x14:conditionalFormatting xmlns:xm="http://schemas.microsoft.com/office/excel/2006/main">
          <x14:cfRule type="iconSet" priority="371" id="{5B6710BF-EDA1-43E0-AB86-BF46EDD45B56}">
            <x14:iconSet custom="1">
              <x14:cfvo type="percent">
                <xm:f>0</xm:f>
              </x14:cfvo>
              <x14:cfvo type="num">
                <xm:f>86</xm:f>
              </x14:cfvo>
              <x14:cfvo type="num">
                <xm:f>96</xm:f>
              </x14:cfvo>
              <x14:cfIcon iconSet="3Symbols2" iconId="0"/>
              <x14:cfIcon iconSet="3Signs" iconId="1"/>
              <x14:cfIcon iconSet="3Symbols2" iconId="2"/>
            </x14:iconSet>
          </x14:cfRule>
          <xm:sqref>D382</xm:sqref>
        </x14:conditionalFormatting>
        <x14:conditionalFormatting xmlns:xm="http://schemas.microsoft.com/office/excel/2006/main">
          <x14:cfRule type="iconSet" priority="366" id="{F3C4CFFC-11C7-4AF3-8768-935D525D33AA}">
            <x14:iconSet custom="1">
              <x14:cfvo type="percent">
                <xm:f>0</xm:f>
              </x14:cfvo>
              <x14:cfvo type="num">
                <xm:f>86</xm:f>
              </x14:cfvo>
              <x14:cfvo type="num">
                <xm:f>96</xm:f>
              </x14:cfvo>
              <x14:cfIcon iconSet="3Symbols2" iconId="0"/>
              <x14:cfIcon iconSet="3Signs" iconId="1"/>
              <x14:cfIcon iconSet="3Symbols2" iconId="2"/>
            </x14:iconSet>
          </x14:cfRule>
          <xm:sqref>D386</xm:sqref>
        </x14:conditionalFormatting>
        <x14:conditionalFormatting xmlns:xm="http://schemas.microsoft.com/office/excel/2006/main">
          <x14:cfRule type="iconSet" priority="360" id="{18E6001F-F014-4EE3-86C5-1E98D7137588}">
            <x14:iconSet custom="1">
              <x14:cfvo type="percent">
                <xm:f>0</xm:f>
              </x14:cfvo>
              <x14:cfvo type="num">
                <xm:f>86</xm:f>
              </x14:cfvo>
              <x14:cfvo type="num">
                <xm:f>96</xm:f>
              </x14:cfvo>
              <x14:cfIcon iconSet="3Symbols2" iconId="0"/>
              <x14:cfIcon iconSet="3Signs" iconId="1"/>
              <x14:cfIcon iconSet="3Symbols2" iconId="2"/>
            </x14:iconSet>
          </x14:cfRule>
          <xm:sqref>D418</xm:sqref>
        </x14:conditionalFormatting>
        <x14:conditionalFormatting xmlns:xm="http://schemas.microsoft.com/office/excel/2006/main">
          <x14:cfRule type="iconSet" priority="356" id="{F059C2DF-44A4-4473-A3AB-2A2378A180FD}">
            <x14:iconSet custom="1">
              <x14:cfvo type="percent">
                <xm:f>0</xm:f>
              </x14:cfvo>
              <x14:cfvo type="num">
                <xm:f>86</xm:f>
              </x14:cfvo>
              <x14:cfvo type="num">
                <xm:f>96</xm:f>
              </x14:cfvo>
              <x14:cfIcon iconSet="3Symbols2" iconId="0"/>
              <x14:cfIcon iconSet="3Signs" iconId="1"/>
              <x14:cfIcon iconSet="3Symbols2" iconId="2"/>
            </x14:iconSet>
          </x14:cfRule>
          <xm:sqref>D425</xm:sqref>
        </x14:conditionalFormatting>
        <x14:conditionalFormatting xmlns:xm="http://schemas.microsoft.com/office/excel/2006/main">
          <x14:cfRule type="iconSet" priority="351" id="{655EF62D-CF83-4F5D-B1F5-18F0A8DA3FDE}">
            <x14:iconSet custom="1">
              <x14:cfvo type="percent">
                <xm:f>0</xm:f>
              </x14:cfvo>
              <x14:cfvo type="num">
                <xm:f>86</xm:f>
              </x14:cfvo>
              <x14:cfvo type="num">
                <xm:f>96</xm:f>
              </x14:cfvo>
              <x14:cfIcon iconSet="3Symbols2" iconId="0"/>
              <x14:cfIcon iconSet="3Signs" iconId="1"/>
              <x14:cfIcon iconSet="3Symbols2" iconId="2"/>
            </x14:iconSet>
          </x14:cfRule>
          <xm:sqref>D429</xm:sqref>
        </x14:conditionalFormatting>
        <x14:conditionalFormatting xmlns:xm="http://schemas.microsoft.com/office/excel/2006/main">
          <x14:cfRule type="iconSet" priority="315" id="{64C85B41-F933-4B91-9322-DA56477ECA2B}">
            <x14:iconSet custom="1">
              <x14:cfvo type="percent">
                <xm:f>0</xm:f>
              </x14:cfvo>
              <x14:cfvo type="num">
                <xm:f>86</xm:f>
              </x14:cfvo>
              <x14:cfvo type="num">
                <xm:f>96</xm:f>
              </x14:cfvo>
              <x14:cfIcon iconSet="3Symbols2" iconId="0"/>
              <x14:cfIcon iconSet="3Signs" iconId="1"/>
              <x14:cfIcon iconSet="3Symbols2" iconId="2"/>
            </x14:iconSet>
          </x14:cfRule>
          <xm:sqref>R375</xm:sqref>
        </x14:conditionalFormatting>
        <x14:conditionalFormatting xmlns:xm="http://schemas.microsoft.com/office/excel/2006/main">
          <x14:cfRule type="iconSet" priority="311" id="{B7879EC7-DA8C-4F0D-AED6-B2F56FEBEAC4}">
            <x14:iconSet custom="1">
              <x14:cfvo type="percent">
                <xm:f>0</xm:f>
              </x14:cfvo>
              <x14:cfvo type="num">
                <xm:f>86</xm:f>
              </x14:cfvo>
              <x14:cfvo type="num">
                <xm:f>96</xm:f>
              </x14:cfvo>
              <x14:cfIcon iconSet="3Symbols2" iconId="0"/>
              <x14:cfIcon iconSet="3Signs" iconId="1"/>
              <x14:cfIcon iconSet="3Symbols2" iconId="2"/>
            </x14:iconSet>
          </x14:cfRule>
          <xm:sqref>R382</xm:sqref>
        </x14:conditionalFormatting>
        <x14:conditionalFormatting xmlns:xm="http://schemas.microsoft.com/office/excel/2006/main">
          <x14:cfRule type="iconSet" priority="306" id="{F3FA5B3D-3251-4F95-A67E-2F88293531CF}">
            <x14:iconSet custom="1">
              <x14:cfvo type="percent">
                <xm:f>0</xm:f>
              </x14:cfvo>
              <x14:cfvo type="num">
                <xm:f>86</xm:f>
              </x14:cfvo>
              <x14:cfvo type="num">
                <xm:f>96</xm:f>
              </x14:cfvo>
              <x14:cfIcon iconSet="3Symbols2" iconId="0"/>
              <x14:cfIcon iconSet="3Signs" iconId="1"/>
              <x14:cfIcon iconSet="3Symbols2" iconId="2"/>
            </x14:iconSet>
          </x14:cfRule>
          <xm:sqref>R386</xm:sqref>
        </x14:conditionalFormatting>
        <x14:conditionalFormatting xmlns:xm="http://schemas.microsoft.com/office/excel/2006/main">
          <x14:cfRule type="iconSet" priority="300" id="{0AFAE404-0B55-4B3B-A797-7AFE5A9BBB40}">
            <x14:iconSet custom="1">
              <x14:cfvo type="percent">
                <xm:f>0</xm:f>
              </x14:cfvo>
              <x14:cfvo type="num">
                <xm:f>86</xm:f>
              </x14:cfvo>
              <x14:cfvo type="num">
                <xm:f>96</xm:f>
              </x14:cfvo>
              <x14:cfIcon iconSet="3Symbols2" iconId="0"/>
              <x14:cfIcon iconSet="3Signs" iconId="1"/>
              <x14:cfIcon iconSet="3Symbols2" iconId="2"/>
            </x14:iconSet>
          </x14:cfRule>
          <xm:sqref>R418</xm:sqref>
        </x14:conditionalFormatting>
        <x14:conditionalFormatting xmlns:xm="http://schemas.microsoft.com/office/excel/2006/main">
          <x14:cfRule type="iconSet" priority="296" id="{2CA9D9AA-009C-4BD0-8C7C-56183970BD3D}">
            <x14:iconSet custom="1">
              <x14:cfvo type="percent">
                <xm:f>0</xm:f>
              </x14:cfvo>
              <x14:cfvo type="num">
                <xm:f>86</xm:f>
              </x14:cfvo>
              <x14:cfvo type="num">
                <xm:f>96</xm:f>
              </x14:cfvo>
              <x14:cfIcon iconSet="3Symbols2" iconId="0"/>
              <x14:cfIcon iconSet="3Signs" iconId="1"/>
              <x14:cfIcon iconSet="3Symbols2" iconId="2"/>
            </x14:iconSet>
          </x14:cfRule>
          <xm:sqref>R425</xm:sqref>
        </x14:conditionalFormatting>
        <x14:conditionalFormatting xmlns:xm="http://schemas.microsoft.com/office/excel/2006/main">
          <x14:cfRule type="iconSet" priority="291" id="{E4D2F76F-04D3-407F-BF50-3BFD04437FCE}">
            <x14:iconSet custom="1">
              <x14:cfvo type="percent">
                <xm:f>0</xm:f>
              </x14:cfvo>
              <x14:cfvo type="num">
                <xm:f>86</xm:f>
              </x14:cfvo>
              <x14:cfvo type="num">
                <xm:f>96</xm:f>
              </x14:cfvo>
              <x14:cfIcon iconSet="3Symbols2" iconId="0"/>
              <x14:cfIcon iconSet="3Signs" iconId="1"/>
              <x14:cfIcon iconSet="3Symbols2" iconId="2"/>
            </x14:iconSet>
          </x14:cfRule>
          <xm:sqref>R429</xm:sqref>
        </x14:conditionalFormatting>
        <x14:conditionalFormatting xmlns:xm="http://schemas.microsoft.com/office/excel/2006/main">
          <x14:cfRule type="iconSet" priority="345" id="{69402A5F-0234-4A11-9A69-8E85600C3827}">
            <x14:iconSet custom="1">
              <x14:cfvo type="percent">
                <xm:f>0</xm:f>
              </x14:cfvo>
              <x14:cfvo type="num">
                <xm:f>86</xm:f>
              </x14:cfvo>
              <x14:cfvo type="num">
                <xm:f>96</xm:f>
              </x14:cfvo>
              <x14:cfIcon iconSet="3Symbols2" iconId="0"/>
              <x14:cfIcon iconSet="3Signs" iconId="1"/>
              <x14:cfIcon iconSet="3Symbols2" iconId="2"/>
            </x14:iconSet>
          </x14:cfRule>
          <xm:sqref>K375</xm:sqref>
        </x14:conditionalFormatting>
        <x14:conditionalFormatting xmlns:xm="http://schemas.microsoft.com/office/excel/2006/main">
          <x14:cfRule type="iconSet" priority="341" id="{DBC2AF7A-BA32-4ADE-9496-DC8E6E59171D}">
            <x14:iconSet custom="1">
              <x14:cfvo type="percent">
                <xm:f>0</xm:f>
              </x14:cfvo>
              <x14:cfvo type="num">
                <xm:f>86</xm:f>
              </x14:cfvo>
              <x14:cfvo type="num">
                <xm:f>96</xm:f>
              </x14:cfvo>
              <x14:cfIcon iconSet="3Symbols2" iconId="0"/>
              <x14:cfIcon iconSet="3Signs" iconId="1"/>
              <x14:cfIcon iconSet="3Symbols2" iconId="2"/>
            </x14:iconSet>
          </x14:cfRule>
          <xm:sqref>K382</xm:sqref>
        </x14:conditionalFormatting>
        <x14:conditionalFormatting xmlns:xm="http://schemas.microsoft.com/office/excel/2006/main">
          <x14:cfRule type="iconSet" priority="336" id="{4CD8C7D7-B3A3-40AE-B22B-5EE85B86C20C}">
            <x14:iconSet custom="1">
              <x14:cfvo type="percent">
                <xm:f>0</xm:f>
              </x14:cfvo>
              <x14:cfvo type="num">
                <xm:f>86</xm:f>
              </x14:cfvo>
              <x14:cfvo type="num">
                <xm:f>96</xm:f>
              </x14:cfvo>
              <x14:cfIcon iconSet="3Symbols2" iconId="0"/>
              <x14:cfIcon iconSet="3Signs" iconId="1"/>
              <x14:cfIcon iconSet="3Symbols2" iconId="2"/>
            </x14:iconSet>
          </x14:cfRule>
          <xm:sqref>K386</xm:sqref>
        </x14:conditionalFormatting>
        <x14:conditionalFormatting xmlns:xm="http://schemas.microsoft.com/office/excel/2006/main">
          <x14:cfRule type="iconSet" priority="330" id="{41BCC302-B532-4CC5-BD93-A0153FDF6207}">
            <x14:iconSet custom="1">
              <x14:cfvo type="percent">
                <xm:f>0</xm:f>
              </x14:cfvo>
              <x14:cfvo type="num">
                <xm:f>86</xm:f>
              </x14:cfvo>
              <x14:cfvo type="num">
                <xm:f>96</xm:f>
              </x14:cfvo>
              <x14:cfIcon iconSet="3Symbols2" iconId="0"/>
              <x14:cfIcon iconSet="3Signs" iconId="1"/>
              <x14:cfIcon iconSet="3Symbols2" iconId="2"/>
            </x14:iconSet>
          </x14:cfRule>
          <xm:sqref>K418</xm:sqref>
        </x14:conditionalFormatting>
        <x14:conditionalFormatting xmlns:xm="http://schemas.microsoft.com/office/excel/2006/main">
          <x14:cfRule type="iconSet" priority="326" id="{ECD4E2FD-55EC-4B18-97A1-934395770E05}">
            <x14:iconSet custom="1">
              <x14:cfvo type="percent">
                <xm:f>0</xm:f>
              </x14:cfvo>
              <x14:cfvo type="num">
                <xm:f>86</xm:f>
              </x14:cfvo>
              <x14:cfvo type="num">
                <xm:f>96</xm:f>
              </x14:cfvo>
              <x14:cfIcon iconSet="3Symbols2" iconId="0"/>
              <x14:cfIcon iconSet="3Signs" iconId="1"/>
              <x14:cfIcon iconSet="3Symbols2" iconId="2"/>
            </x14:iconSet>
          </x14:cfRule>
          <xm:sqref>K425</xm:sqref>
        </x14:conditionalFormatting>
        <x14:conditionalFormatting xmlns:xm="http://schemas.microsoft.com/office/excel/2006/main">
          <x14:cfRule type="iconSet" priority="321" id="{39DBED6E-4FDC-490C-8EFD-0DD0B028D9C2}">
            <x14:iconSet custom="1">
              <x14:cfvo type="percent">
                <xm:f>0</xm:f>
              </x14:cfvo>
              <x14:cfvo type="num">
                <xm:f>86</xm:f>
              </x14:cfvo>
              <x14:cfvo type="num">
                <xm:f>96</xm:f>
              </x14:cfvo>
              <x14:cfIcon iconSet="3Symbols2" iconId="0"/>
              <x14:cfIcon iconSet="3Signs" iconId="1"/>
              <x14:cfIcon iconSet="3Symbols2" iconId="2"/>
            </x14:iconSet>
          </x14:cfRule>
          <xm:sqref>K429</xm:sqref>
        </x14:conditionalFormatting>
        <x14:conditionalFormatting xmlns:xm="http://schemas.microsoft.com/office/excel/2006/main">
          <x14:cfRule type="iconSet" priority="285" id="{CF9F7A4F-63B3-4284-B0F7-D3A0D853BE8A}">
            <x14:iconSet custom="1">
              <x14:cfvo type="percent">
                <xm:f>0</xm:f>
              </x14:cfvo>
              <x14:cfvo type="num">
                <xm:f>86</xm:f>
              </x14:cfvo>
              <x14:cfvo type="num">
                <xm:f>96</xm:f>
              </x14:cfvo>
              <x14:cfIcon iconSet="3Symbols2" iconId="0"/>
              <x14:cfIcon iconSet="3Signs" iconId="1"/>
              <x14:cfIcon iconSet="3Symbols2" iconId="2"/>
            </x14:iconSet>
          </x14:cfRule>
          <xm:sqref>Y375</xm:sqref>
        </x14:conditionalFormatting>
        <x14:conditionalFormatting xmlns:xm="http://schemas.microsoft.com/office/excel/2006/main">
          <x14:cfRule type="iconSet" priority="281" id="{D126D7DC-EF45-422C-BADF-56D1F92128AE}">
            <x14:iconSet custom="1">
              <x14:cfvo type="percent">
                <xm:f>0</xm:f>
              </x14:cfvo>
              <x14:cfvo type="num">
                <xm:f>86</xm:f>
              </x14:cfvo>
              <x14:cfvo type="num">
                <xm:f>96</xm:f>
              </x14:cfvo>
              <x14:cfIcon iconSet="3Symbols2" iconId="0"/>
              <x14:cfIcon iconSet="3Signs" iconId="1"/>
              <x14:cfIcon iconSet="3Symbols2" iconId="2"/>
            </x14:iconSet>
          </x14:cfRule>
          <xm:sqref>Y382</xm:sqref>
        </x14:conditionalFormatting>
        <x14:conditionalFormatting xmlns:xm="http://schemas.microsoft.com/office/excel/2006/main">
          <x14:cfRule type="iconSet" priority="276" id="{312C8552-487E-4308-97CB-B27D0BDD89B7}">
            <x14:iconSet custom="1">
              <x14:cfvo type="percent">
                <xm:f>0</xm:f>
              </x14:cfvo>
              <x14:cfvo type="num">
                <xm:f>86</xm:f>
              </x14:cfvo>
              <x14:cfvo type="num">
                <xm:f>96</xm:f>
              </x14:cfvo>
              <x14:cfIcon iconSet="3Symbols2" iconId="0"/>
              <x14:cfIcon iconSet="3Signs" iconId="1"/>
              <x14:cfIcon iconSet="3Symbols2" iconId="2"/>
            </x14:iconSet>
          </x14:cfRule>
          <xm:sqref>Y386</xm:sqref>
        </x14:conditionalFormatting>
        <x14:conditionalFormatting xmlns:xm="http://schemas.microsoft.com/office/excel/2006/main">
          <x14:cfRule type="iconSet" priority="270" id="{AC8F6A60-47E6-4F6D-841D-0E0AFC73E326}">
            <x14:iconSet custom="1">
              <x14:cfvo type="percent">
                <xm:f>0</xm:f>
              </x14:cfvo>
              <x14:cfvo type="num">
                <xm:f>86</xm:f>
              </x14:cfvo>
              <x14:cfvo type="num">
                <xm:f>96</xm:f>
              </x14:cfvo>
              <x14:cfIcon iconSet="3Symbols2" iconId="0"/>
              <x14:cfIcon iconSet="3Signs" iconId="1"/>
              <x14:cfIcon iconSet="3Symbols2" iconId="2"/>
            </x14:iconSet>
          </x14:cfRule>
          <xm:sqref>Y418</xm:sqref>
        </x14:conditionalFormatting>
        <x14:conditionalFormatting xmlns:xm="http://schemas.microsoft.com/office/excel/2006/main">
          <x14:cfRule type="iconSet" priority="266" id="{84C17031-C89D-47A9-8F41-BB9342031D82}">
            <x14:iconSet custom="1">
              <x14:cfvo type="percent">
                <xm:f>0</xm:f>
              </x14:cfvo>
              <x14:cfvo type="num">
                <xm:f>86</xm:f>
              </x14:cfvo>
              <x14:cfvo type="num">
                <xm:f>96</xm:f>
              </x14:cfvo>
              <x14:cfIcon iconSet="3Symbols2" iconId="0"/>
              <x14:cfIcon iconSet="3Signs" iconId="1"/>
              <x14:cfIcon iconSet="3Symbols2" iconId="2"/>
            </x14:iconSet>
          </x14:cfRule>
          <xm:sqref>Y425</xm:sqref>
        </x14:conditionalFormatting>
        <x14:conditionalFormatting xmlns:xm="http://schemas.microsoft.com/office/excel/2006/main">
          <x14:cfRule type="iconSet" priority="261" id="{CB522BB6-80FA-4E5B-A768-08F482DD87E5}">
            <x14:iconSet custom="1">
              <x14:cfvo type="percent">
                <xm:f>0</xm:f>
              </x14:cfvo>
              <x14:cfvo type="num">
                <xm:f>86</xm:f>
              </x14:cfvo>
              <x14:cfvo type="num">
                <xm:f>96</xm:f>
              </x14:cfvo>
              <x14:cfIcon iconSet="3Symbols2" iconId="0"/>
              <x14:cfIcon iconSet="3Signs" iconId="1"/>
              <x14:cfIcon iconSet="3Symbols2" iconId="2"/>
            </x14:iconSet>
          </x14:cfRule>
          <xm:sqref>Y429</xm:sqref>
        </x14:conditionalFormatting>
        <x14:conditionalFormatting xmlns:xm="http://schemas.microsoft.com/office/excel/2006/main">
          <x14:cfRule type="iconSet" priority="255" id="{CA64F9D1-5821-4F60-84E3-E1E0398CF83B}">
            <x14:iconSet custom="1">
              <x14:cfvo type="percent">
                <xm:f>0</xm:f>
              </x14:cfvo>
              <x14:cfvo type="num">
                <xm:f>86</xm:f>
              </x14:cfvo>
              <x14:cfvo type="num">
                <xm:f>96</xm:f>
              </x14:cfvo>
              <x14:cfIcon iconSet="3Symbols2" iconId="0"/>
              <x14:cfIcon iconSet="3Signs" iconId="1"/>
              <x14:cfIcon iconSet="3Symbols2" iconId="2"/>
            </x14:iconSet>
          </x14:cfRule>
          <xm:sqref>AF375</xm:sqref>
        </x14:conditionalFormatting>
        <x14:conditionalFormatting xmlns:xm="http://schemas.microsoft.com/office/excel/2006/main">
          <x14:cfRule type="iconSet" priority="251" id="{332D55A9-C925-4084-B9E6-17D9EF9A7743}">
            <x14:iconSet custom="1">
              <x14:cfvo type="percent">
                <xm:f>0</xm:f>
              </x14:cfvo>
              <x14:cfvo type="num">
                <xm:f>86</xm:f>
              </x14:cfvo>
              <x14:cfvo type="num">
                <xm:f>96</xm:f>
              </x14:cfvo>
              <x14:cfIcon iconSet="3Symbols2" iconId="0"/>
              <x14:cfIcon iconSet="3Signs" iconId="1"/>
              <x14:cfIcon iconSet="3Symbols2" iconId="2"/>
            </x14:iconSet>
          </x14:cfRule>
          <xm:sqref>AF382</xm:sqref>
        </x14:conditionalFormatting>
        <x14:conditionalFormatting xmlns:xm="http://schemas.microsoft.com/office/excel/2006/main">
          <x14:cfRule type="iconSet" priority="246" id="{D795F919-34AD-401E-95A9-FA0F79201138}">
            <x14:iconSet custom="1">
              <x14:cfvo type="percent">
                <xm:f>0</xm:f>
              </x14:cfvo>
              <x14:cfvo type="num">
                <xm:f>86</xm:f>
              </x14:cfvo>
              <x14:cfvo type="num">
                <xm:f>96</xm:f>
              </x14:cfvo>
              <x14:cfIcon iconSet="3Symbols2" iconId="0"/>
              <x14:cfIcon iconSet="3Signs" iconId="1"/>
              <x14:cfIcon iconSet="3Symbols2" iconId="2"/>
            </x14:iconSet>
          </x14:cfRule>
          <xm:sqref>AF386</xm:sqref>
        </x14:conditionalFormatting>
        <x14:conditionalFormatting xmlns:xm="http://schemas.microsoft.com/office/excel/2006/main">
          <x14:cfRule type="iconSet" priority="240" id="{372F2AFD-9CBE-45B6-AA78-48CFC526CAF5}">
            <x14:iconSet custom="1">
              <x14:cfvo type="percent">
                <xm:f>0</xm:f>
              </x14:cfvo>
              <x14:cfvo type="num">
                <xm:f>86</xm:f>
              </x14:cfvo>
              <x14:cfvo type="num">
                <xm:f>96</xm:f>
              </x14:cfvo>
              <x14:cfIcon iconSet="3Symbols2" iconId="0"/>
              <x14:cfIcon iconSet="3Signs" iconId="1"/>
              <x14:cfIcon iconSet="3Symbols2" iconId="2"/>
            </x14:iconSet>
          </x14:cfRule>
          <xm:sqref>AF418</xm:sqref>
        </x14:conditionalFormatting>
        <x14:conditionalFormatting xmlns:xm="http://schemas.microsoft.com/office/excel/2006/main">
          <x14:cfRule type="iconSet" priority="236" id="{93637788-B9EF-4B43-BD63-DFD46E7A7EC9}">
            <x14:iconSet custom="1">
              <x14:cfvo type="percent">
                <xm:f>0</xm:f>
              </x14:cfvo>
              <x14:cfvo type="num">
                <xm:f>86</xm:f>
              </x14:cfvo>
              <x14:cfvo type="num">
                <xm:f>96</xm:f>
              </x14:cfvo>
              <x14:cfIcon iconSet="3Symbols2" iconId="0"/>
              <x14:cfIcon iconSet="3Signs" iconId="1"/>
              <x14:cfIcon iconSet="3Symbols2" iconId="2"/>
            </x14:iconSet>
          </x14:cfRule>
          <xm:sqref>AF425</xm:sqref>
        </x14:conditionalFormatting>
        <x14:conditionalFormatting xmlns:xm="http://schemas.microsoft.com/office/excel/2006/main">
          <x14:cfRule type="iconSet" priority="231" id="{7CEBC2D1-A16B-45BA-BE00-9D391477ED5B}">
            <x14:iconSet custom="1">
              <x14:cfvo type="percent">
                <xm:f>0</xm:f>
              </x14:cfvo>
              <x14:cfvo type="num">
                <xm:f>86</xm:f>
              </x14:cfvo>
              <x14:cfvo type="num">
                <xm:f>96</xm:f>
              </x14:cfvo>
              <x14:cfIcon iconSet="3Symbols2" iconId="0"/>
              <x14:cfIcon iconSet="3Signs" iconId="1"/>
              <x14:cfIcon iconSet="3Symbols2" iconId="2"/>
            </x14:iconSet>
          </x14:cfRule>
          <xm:sqref>AF429</xm:sqref>
        </x14:conditionalFormatting>
        <x14:conditionalFormatting xmlns:xm="http://schemas.microsoft.com/office/excel/2006/main">
          <x14:cfRule type="iconSet" priority="225" id="{AB98AEC8-4B0E-4F6E-94CC-74A8CBFC5134}">
            <x14:iconSet custom="1">
              <x14:cfvo type="percent">
                <xm:f>0</xm:f>
              </x14:cfvo>
              <x14:cfvo type="num">
                <xm:f>86</xm:f>
              </x14:cfvo>
              <x14:cfvo type="num">
                <xm:f>96</xm:f>
              </x14:cfvo>
              <x14:cfIcon iconSet="3Symbols2" iconId="0"/>
              <x14:cfIcon iconSet="3Signs" iconId="1"/>
              <x14:cfIcon iconSet="3Symbols2" iconId="2"/>
            </x14:iconSet>
          </x14:cfRule>
          <xm:sqref>AM375</xm:sqref>
        </x14:conditionalFormatting>
        <x14:conditionalFormatting xmlns:xm="http://schemas.microsoft.com/office/excel/2006/main">
          <x14:cfRule type="iconSet" priority="221" id="{C08E3096-E144-46B7-88B4-6A4CB3EC2F31}">
            <x14:iconSet custom="1">
              <x14:cfvo type="percent">
                <xm:f>0</xm:f>
              </x14:cfvo>
              <x14:cfvo type="num">
                <xm:f>86</xm:f>
              </x14:cfvo>
              <x14:cfvo type="num">
                <xm:f>96</xm:f>
              </x14:cfvo>
              <x14:cfIcon iconSet="3Symbols2" iconId="0"/>
              <x14:cfIcon iconSet="3Signs" iconId="1"/>
              <x14:cfIcon iconSet="3Symbols2" iconId="2"/>
            </x14:iconSet>
          </x14:cfRule>
          <xm:sqref>AM382</xm:sqref>
        </x14:conditionalFormatting>
        <x14:conditionalFormatting xmlns:xm="http://schemas.microsoft.com/office/excel/2006/main">
          <x14:cfRule type="iconSet" priority="216" id="{2D313155-EA0F-4BF3-BE14-7B60370C49B6}">
            <x14:iconSet custom="1">
              <x14:cfvo type="percent">
                <xm:f>0</xm:f>
              </x14:cfvo>
              <x14:cfvo type="num">
                <xm:f>86</xm:f>
              </x14:cfvo>
              <x14:cfvo type="num">
                <xm:f>96</xm:f>
              </x14:cfvo>
              <x14:cfIcon iconSet="3Symbols2" iconId="0"/>
              <x14:cfIcon iconSet="3Signs" iconId="1"/>
              <x14:cfIcon iconSet="3Symbols2" iconId="2"/>
            </x14:iconSet>
          </x14:cfRule>
          <xm:sqref>AM386</xm:sqref>
        </x14:conditionalFormatting>
        <x14:conditionalFormatting xmlns:xm="http://schemas.microsoft.com/office/excel/2006/main">
          <x14:cfRule type="iconSet" priority="210" id="{DC256353-AEDF-42DF-A605-F2897D0419E1}">
            <x14:iconSet custom="1">
              <x14:cfvo type="percent">
                <xm:f>0</xm:f>
              </x14:cfvo>
              <x14:cfvo type="num">
                <xm:f>86</xm:f>
              </x14:cfvo>
              <x14:cfvo type="num">
                <xm:f>96</xm:f>
              </x14:cfvo>
              <x14:cfIcon iconSet="3Symbols2" iconId="0"/>
              <x14:cfIcon iconSet="3Signs" iconId="1"/>
              <x14:cfIcon iconSet="3Symbols2" iconId="2"/>
            </x14:iconSet>
          </x14:cfRule>
          <xm:sqref>AM418</xm:sqref>
        </x14:conditionalFormatting>
        <x14:conditionalFormatting xmlns:xm="http://schemas.microsoft.com/office/excel/2006/main">
          <x14:cfRule type="iconSet" priority="206" id="{6B38D7CA-5D05-4C2F-BF56-860BC4E33176}">
            <x14:iconSet custom="1">
              <x14:cfvo type="percent">
                <xm:f>0</xm:f>
              </x14:cfvo>
              <x14:cfvo type="num">
                <xm:f>86</xm:f>
              </x14:cfvo>
              <x14:cfvo type="num">
                <xm:f>96</xm:f>
              </x14:cfvo>
              <x14:cfIcon iconSet="3Symbols2" iconId="0"/>
              <x14:cfIcon iconSet="3Signs" iconId="1"/>
              <x14:cfIcon iconSet="3Symbols2" iconId="2"/>
            </x14:iconSet>
          </x14:cfRule>
          <xm:sqref>AM425</xm:sqref>
        </x14:conditionalFormatting>
        <x14:conditionalFormatting xmlns:xm="http://schemas.microsoft.com/office/excel/2006/main">
          <x14:cfRule type="iconSet" priority="201" id="{7182B073-DA28-4922-8777-E2A93DFB16D0}">
            <x14:iconSet custom="1">
              <x14:cfvo type="percent">
                <xm:f>0</xm:f>
              </x14:cfvo>
              <x14:cfvo type="num">
                <xm:f>86</xm:f>
              </x14:cfvo>
              <x14:cfvo type="num">
                <xm:f>96</xm:f>
              </x14:cfvo>
              <x14:cfIcon iconSet="3Symbols2" iconId="0"/>
              <x14:cfIcon iconSet="3Signs" iconId="1"/>
              <x14:cfIcon iconSet="3Symbols2" iconId="2"/>
            </x14:iconSet>
          </x14:cfRule>
          <xm:sqref>AM429</xm:sqref>
        </x14:conditionalFormatting>
        <x14:conditionalFormatting xmlns:xm="http://schemas.microsoft.com/office/excel/2006/main">
          <x14:cfRule type="iconSet" priority="195" id="{DE97A72B-EC37-4DB2-893A-A3574FB7A61B}">
            <x14:iconSet custom="1">
              <x14:cfvo type="percent">
                <xm:f>0</xm:f>
              </x14:cfvo>
              <x14:cfvo type="num">
                <xm:f>86</xm:f>
              </x14:cfvo>
              <x14:cfvo type="num">
                <xm:f>96</xm:f>
              </x14:cfvo>
              <x14:cfIcon iconSet="3Symbols2" iconId="0"/>
              <x14:cfIcon iconSet="3Signs" iconId="1"/>
              <x14:cfIcon iconSet="3Symbols2" iconId="2"/>
            </x14:iconSet>
          </x14:cfRule>
          <xm:sqref>D461</xm:sqref>
        </x14:conditionalFormatting>
        <x14:conditionalFormatting xmlns:xm="http://schemas.microsoft.com/office/excel/2006/main">
          <x14:cfRule type="iconSet" priority="191" id="{83BA7C20-07A9-49F5-B509-FB32436E008C}">
            <x14:iconSet custom="1">
              <x14:cfvo type="percent">
                <xm:f>0</xm:f>
              </x14:cfvo>
              <x14:cfvo type="num">
                <xm:f>86</xm:f>
              </x14:cfvo>
              <x14:cfvo type="num">
                <xm:f>96</xm:f>
              </x14:cfvo>
              <x14:cfIcon iconSet="3Symbols2" iconId="0"/>
              <x14:cfIcon iconSet="3Signs" iconId="1"/>
              <x14:cfIcon iconSet="3Symbols2" iconId="2"/>
            </x14:iconSet>
          </x14:cfRule>
          <xm:sqref>D468</xm:sqref>
        </x14:conditionalFormatting>
        <x14:conditionalFormatting xmlns:xm="http://schemas.microsoft.com/office/excel/2006/main">
          <x14:cfRule type="iconSet" priority="186" id="{73FA5B22-85DE-4885-8178-30F97F998B6E}">
            <x14:iconSet custom="1">
              <x14:cfvo type="percent">
                <xm:f>0</xm:f>
              </x14:cfvo>
              <x14:cfvo type="num">
                <xm:f>86</xm:f>
              </x14:cfvo>
              <x14:cfvo type="num">
                <xm:f>96</xm:f>
              </x14:cfvo>
              <x14:cfIcon iconSet="3Symbols2" iconId="0"/>
              <x14:cfIcon iconSet="3Signs" iconId="1"/>
              <x14:cfIcon iconSet="3Symbols2" iconId="2"/>
            </x14:iconSet>
          </x14:cfRule>
          <xm:sqref>D472</xm:sqref>
        </x14:conditionalFormatting>
        <x14:conditionalFormatting xmlns:xm="http://schemas.microsoft.com/office/excel/2006/main">
          <x14:cfRule type="iconSet" priority="180" id="{2F145637-D967-4D6E-B747-83B13B14A6E4}">
            <x14:iconSet custom="1">
              <x14:cfvo type="percent">
                <xm:f>0</xm:f>
              </x14:cfvo>
              <x14:cfvo type="num">
                <xm:f>86</xm:f>
              </x14:cfvo>
              <x14:cfvo type="num">
                <xm:f>96</xm:f>
              </x14:cfvo>
              <x14:cfIcon iconSet="3Symbols2" iconId="0"/>
              <x14:cfIcon iconSet="3Signs" iconId="1"/>
              <x14:cfIcon iconSet="3Symbols2" iconId="2"/>
            </x14:iconSet>
          </x14:cfRule>
          <xm:sqref>D504</xm:sqref>
        </x14:conditionalFormatting>
        <x14:conditionalFormatting xmlns:xm="http://schemas.microsoft.com/office/excel/2006/main">
          <x14:cfRule type="iconSet" priority="176" id="{C3BA0851-6338-4228-BBC6-5870967099DE}">
            <x14:iconSet custom="1">
              <x14:cfvo type="percent">
                <xm:f>0</xm:f>
              </x14:cfvo>
              <x14:cfvo type="num">
                <xm:f>86</xm:f>
              </x14:cfvo>
              <x14:cfvo type="num">
                <xm:f>96</xm:f>
              </x14:cfvo>
              <x14:cfIcon iconSet="3Symbols2" iconId="0"/>
              <x14:cfIcon iconSet="3Signs" iconId="1"/>
              <x14:cfIcon iconSet="3Symbols2" iconId="2"/>
            </x14:iconSet>
          </x14:cfRule>
          <xm:sqref>D511</xm:sqref>
        </x14:conditionalFormatting>
        <x14:conditionalFormatting xmlns:xm="http://schemas.microsoft.com/office/excel/2006/main">
          <x14:cfRule type="iconSet" priority="171" id="{B1630E95-0B27-4E09-B3D3-2C0775B625C2}">
            <x14:iconSet custom="1">
              <x14:cfvo type="percent">
                <xm:f>0</xm:f>
              </x14:cfvo>
              <x14:cfvo type="num">
                <xm:f>86</xm:f>
              </x14:cfvo>
              <x14:cfvo type="num">
                <xm:f>96</xm:f>
              </x14:cfvo>
              <x14:cfIcon iconSet="3Symbols2" iconId="0"/>
              <x14:cfIcon iconSet="3Signs" iconId="1"/>
              <x14:cfIcon iconSet="3Symbols2" iconId="2"/>
            </x14:iconSet>
          </x14:cfRule>
          <xm:sqref>D515</xm:sqref>
        </x14:conditionalFormatting>
        <x14:conditionalFormatting xmlns:xm="http://schemas.microsoft.com/office/excel/2006/main">
          <x14:cfRule type="iconSet" priority="135" id="{3AD74F4F-09A0-4C0A-B5F0-35404B75BC7A}">
            <x14:iconSet custom="1">
              <x14:cfvo type="percent">
                <xm:f>0</xm:f>
              </x14:cfvo>
              <x14:cfvo type="num">
                <xm:f>86</xm:f>
              </x14:cfvo>
              <x14:cfvo type="num">
                <xm:f>96</xm:f>
              </x14:cfvo>
              <x14:cfIcon iconSet="3Symbols2" iconId="0"/>
              <x14:cfIcon iconSet="3Signs" iconId="1"/>
              <x14:cfIcon iconSet="3Symbols2" iconId="2"/>
            </x14:iconSet>
          </x14:cfRule>
          <xm:sqref>R461</xm:sqref>
        </x14:conditionalFormatting>
        <x14:conditionalFormatting xmlns:xm="http://schemas.microsoft.com/office/excel/2006/main">
          <x14:cfRule type="iconSet" priority="131" id="{ED4A538D-60BF-47BD-B546-A57C2ED42FE6}">
            <x14:iconSet custom="1">
              <x14:cfvo type="percent">
                <xm:f>0</xm:f>
              </x14:cfvo>
              <x14:cfvo type="num">
                <xm:f>86</xm:f>
              </x14:cfvo>
              <x14:cfvo type="num">
                <xm:f>96</xm:f>
              </x14:cfvo>
              <x14:cfIcon iconSet="3Symbols2" iconId="0"/>
              <x14:cfIcon iconSet="3Signs" iconId="1"/>
              <x14:cfIcon iconSet="3Symbols2" iconId="2"/>
            </x14:iconSet>
          </x14:cfRule>
          <xm:sqref>R468</xm:sqref>
        </x14:conditionalFormatting>
        <x14:conditionalFormatting xmlns:xm="http://schemas.microsoft.com/office/excel/2006/main">
          <x14:cfRule type="iconSet" priority="126" id="{AEA348B5-854C-42CE-BD80-8DCF36CDAEB0}">
            <x14:iconSet custom="1">
              <x14:cfvo type="percent">
                <xm:f>0</xm:f>
              </x14:cfvo>
              <x14:cfvo type="num">
                <xm:f>86</xm:f>
              </x14:cfvo>
              <x14:cfvo type="num">
                <xm:f>96</xm:f>
              </x14:cfvo>
              <x14:cfIcon iconSet="3Symbols2" iconId="0"/>
              <x14:cfIcon iconSet="3Signs" iconId="1"/>
              <x14:cfIcon iconSet="3Symbols2" iconId="2"/>
            </x14:iconSet>
          </x14:cfRule>
          <xm:sqref>R472</xm:sqref>
        </x14:conditionalFormatting>
        <x14:conditionalFormatting xmlns:xm="http://schemas.microsoft.com/office/excel/2006/main">
          <x14:cfRule type="iconSet" priority="120" id="{AF390B52-8D42-45A1-9E5E-01C1245F96E6}">
            <x14:iconSet custom="1">
              <x14:cfvo type="percent">
                <xm:f>0</xm:f>
              </x14:cfvo>
              <x14:cfvo type="num">
                <xm:f>86</xm:f>
              </x14:cfvo>
              <x14:cfvo type="num">
                <xm:f>96</xm:f>
              </x14:cfvo>
              <x14:cfIcon iconSet="3Symbols2" iconId="0"/>
              <x14:cfIcon iconSet="3Signs" iconId="1"/>
              <x14:cfIcon iconSet="3Symbols2" iconId="2"/>
            </x14:iconSet>
          </x14:cfRule>
          <xm:sqref>R504</xm:sqref>
        </x14:conditionalFormatting>
        <x14:conditionalFormatting xmlns:xm="http://schemas.microsoft.com/office/excel/2006/main">
          <x14:cfRule type="iconSet" priority="116" id="{C087945A-7F73-4001-AF9C-B9149A4F4B43}">
            <x14:iconSet custom="1">
              <x14:cfvo type="percent">
                <xm:f>0</xm:f>
              </x14:cfvo>
              <x14:cfvo type="num">
                <xm:f>86</xm:f>
              </x14:cfvo>
              <x14:cfvo type="num">
                <xm:f>96</xm:f>
              </x14:cfvo>
              <x14:cfIcon iconSet="3Symbols2" iconId="0"/>
              <x14:cfIcon iconSet="3Signs" iconId="1"/>
              <x14:cfIcon iconSet="3Symbols2" iconId="2"/>
            </x14:iconSet>
          </x14:cfRule>
          <xm:sqref>R511</xm:sqref>
        </x14:conditionalFormatting>
        <x14:conditionalFormatting xmlns:xm="http://schemas.microsoft.com/office/excel/2006/main">
          <x14:cfRule type="iconSet" priority="111" id="{B7556D2A-EF79-4B0E-A130-BB7CCBA1FBDA}">
            <x14:iconSet custom="1">
              <x14:cfvo type="percent">
                <xm:f>0</xm:f>
              </x14:cfvo>
              <x14:cfvo type="num">
                <xm:f>86</xm:f>
              </x14:cfvo>
              <x14:cfvo type="num">
                <xm:f>96</xm:f>
              </x14:cfvo>
              <x14:cfIcon iconSet="3Symbols2" iconId="0"/>
              <x14:cfIcon iconSet="3Signs" iconId="1"/>
              <x14:cfIcon iconSet="3Symbols2" iconId="2"/>
            </x14:iconSet>
          </x14:cfRule>
          <xm:sqref>R515</xm:sqref>
        </x14:conditionalFormatting>
        <x14:conditionalFormatting xmlns:xm="http://schemas.microsoft.com/office/excel/2006/main">
          <x14:cfRule type="iconSet" priority="165" id="{6BCC6471-A4AC-436D-94D0-1908D4093268}">
            <x14:iconSet custom="1">
              <x14:cfvo type="percent">
                <xm:f>0</xm:f>
              </x14:cfvo>
              <x14:cfvo type="num">
                <xm:f>86</xm:f>
              </x14:cfvo>
              <x14:cfvo type="num">
                <xm:f>96</xm:f>
              </x14:cfvo>
              <x14:cfIcon iconSet="3Symbols2" iconId="0"/>
              <x14:cfIcon iconSet="3Signs" iconId="1"/>
              <x14:cfIcon iconSet="3Symbols2" iconId="2"/>
            </x14:iconSet>
          </x14:cfRule>
          <xm:sqref>K461</xm:sqref>
        </x14:conditionalFormatting>
        <x14:conditionalFormatting xmlns:xm="http://schemas.microsoft.com/office/excel/2006/main">
          <x14:cfRule type="iconSet" priority="161" id="{1CA835DC-0B8D-4A16-9BF7-126656C4715D}">
            <x14:iconSet custom="1">
              <x14:cfvo type="percent">
                <xm:f>0</xm:f>
              </x14:cfvo>
              <x14:cfvo type="num">
                <xm:f>86</xm:f>
              </x14:cfvo>
              <x14:cfvo type="num">
                <xm:f>96</xm:f>
              </x14:cfvo>
              <x14:cfIcon iconSet="3Symbols2" iconId="0"/>
              <x14:cfIcon iconSet="3Signs" iconId="1"/>
              <x14:cfIcon iconSet="3Symbols2" iconId="2"/>
            </x14:iconSet>
          </x14:cfRule>
          <xm:sqref>K468</xm:sqref>
        </x14:conditionalFormatting>
        <x14:conditionalFormatting xmlns:xm="http://schemas.microsoft.com/office/excel/2006/main">
          <x14:cfRule type="iconSet" priority="156" id="{019FE656-F12D-40F0-906E-4F51E04CEC63}">
            <x14:iconSet custom="1">
              <x14:cfvo type="percent">
                <xm:f>0</xm:f>
              </x14:cfvo>
              <x14:cfvo type="num">
                <xm:f>86</xm:f>
              </x14:cfvo>
              <x14:cfvo type="num">
                <xm:f>96</xm:f>
              </x14:cfvo>
              <x14:cfIcon iconSet="3Symbols2" iconId="0"/>
              <x14:cfIcon iconSet="3Signs" iconId="1"/>
              <x14:cfIcon iconSet="3Symbols2" iconId="2"/>
            </x14:iconSet>
          </x14:cfRule>
          <xm:sqref>K472</xm:sqref>
        </x14:conditionalFormatting>
        <x14:conditionalFormatting xmlns:xm="http://schemas.microsoft.com/office/excel/2006/main">
          <x14:cfRule type="iconSet" priority="150" id="{1E219729-0AEE-4E5A-A70A-5AF746CF6661}">
            <x14:iconSet custom="1">
              <x14:cfvo type="percent">
                <xm:f>0</xm:f>
              </x14:cfvo>
              <x14:cfvo type="num">
                <xm:f>86</xm:f>
              </x14:cfvo>
              <x14:cfvo type="num">
                <xm:f>96</xm:f>
              </x14:cfvo>
              <x14:cfIcon iconSet="3Symbols2" iconId="0"/>
              <x14:cfIcon iconSet="3Signs" iconId="1"/>
              <x14:cfIcon iconSet="3Symbols2" iconId="2"/>
            </x14:iconSet>
          </x14:cfRule>
          <xm:sqref>K504</xm:sqref>
        </x14:conditionalFormatting>
        <x14:conditionalFormatting xmlns:xm="http://schemas.microsoft.com/office/excel/2006/main">
          <x14:cfRule type="iconSet" priority="146" id="{10D89EE9-D94A-4FFE-88A6-03BD5208CB81}">
            <x14:iconSet custom="1">
              <x14:cfvo type="percent">
                <xm:f>0</xm:f>
              </x14:cfvo>
              <x14:cfvo type="num">
                <xm:f>86</xm:f>
              </x14:cfvo>
              <x14:cfvo type="num">
                <xm:f>96</xm:f>
              </x14:cfvo>
              <x14:cfIcon iconSet="3Symbols2" iconId="0"/>
              <x14:cfIcon iconSet="3Signs" iconId="1"/>
              <x14:cfIcon iconSet="3Symbols2" iconId="2"/>
            </x14:iconSet>
          </x14:cfRule>
          <xm:sqref>K511</xm:sqref>
        </x14:conditionalFormatting>
        <x14:conditionalFormatting xmlns:xm="http://schemas.microsoft.com/office/excel/2006/main">
          <x14:cfRule type="iconSet" priority="141" id="{CA514429-F2A7-4FCD-B4D0-02A3504F624F}">
            <x14:iconSet custom="1">
              <x14:cfvo type="percent">
                <xm:f>0</xm:f>
              </x14:cfvo>
              <x14:cfvo type="num">
                <xm:f>86</xm:f>
              </x14:cfvo>
              <x14:cfvo type="num">
                <xm:f>96</xm:f>
              </x14:cfvo>
              <x14:cfIcon iconSet="3Symbols2" iconId="0"/>
              <x14:cfIcon iconSet="3Signs" iconId="1"/>
              <x14:cfIcon iconSet="3Symbols2" iconId="2"/>
            </x14:iconSet>
          </x14:cfRule>
          <xm:sqref>K515</xm:sqref>
        </x14:conditionalFormatting>
        <x14:conditionalFormatting xmlns:xm="http://schemas.microsoft.com/office/excel/2006/main">
          <x14:cfRule type="iconSet" priority="105" id="{9632F5E2-C388-448C-AB2E-FA75D52F7859}">
            <x14:iconSet custom="1">
              <x14:cfvo type="percent">
                <xm:f>0</xm:f>
              </x14:cfvo>
              <x14:cfvo type="num">
                <xm:f>86</xm:f>
              </x14:cfvo>
              <x14:cfvo type="num">
                <xm:f>96</xm:f>
              </x14:cfvo>
              <x14:cfIcon iconSet="3Symbols2" iconId="0"/>
              <x14:cfIcon iconSet="3Signs" iconId="1"/>
              <x14:cfIcon iconSet="3Symbols2" iconId="2"/>
            </x14:iconSet>
          </x14:cfRule>
          <xm:sqref>Y461</xm:sqref>
        </x14:conditionalFormatting>
        <x14:conditionalFormatting xmlns:xm="http://schemas.microsoft.com/office/excel/2006/main">
          <x14:cfRule type="iconSet" priority="101" id="{CC65BFD8-2C0E-4FB9-86EA-7E11C5DD9194}">
            <x14:iconSet custom="1">
              <x14:cfvo type="percent">
                <xm:f>0</xm:f>
              </x14:cfvo>
              <x14:cfvo type="num">
                <xm:f>86</xm:f>
              </x14:cfvo>
              <x14:cfvo type="num">
                <xm:f>96</xm:f>
              </x14:cfvo>
              <x14:cfIcon iconSet="3Symbols2" iconId="0"/>
              <x14:cfIcon iconSet="3Signs" iconId="1"/>
              <x14:cfIcon iconSet="3Symbols2" iconId="2"/>
            </x14:iconSet>
          </x14:cfRule>
          <xm:sqref>Y468</xm:sqref>
        </x14:conditionalFormatting>
        <x14:conditionalFormatting xmlns:xm="http://schemas.microsoft.com/office/excel/2006/main">
          <x14:cfRule type="iconSet" priority="96" id="{FD102EDD-2CC6-4B7B-AF28-3A5A47B71E3E}">
            <x14:iconSet custom="1">
              <x14:cfvo type="percent">
                <xm:f>0</xm:f>
              </x14:cfvo>
              <x14:cfvo type="num">
                <xm:f>86</xm:f>
              </x14:cfvo>
              <x14:cfvo type="num">
                <xm:f>96</xm:f>
              </x14:cfvo>
              <x14:cfIcon iconSet="3Symbols2" iconId="0"/>
              <x14:cfIcon iconSet="3Signs" iconId="1"/>
              <x14:cfIcon iconSet="3Symbols2" iconId="2"/>
            </x14:iconSet>
          </x14:cfRule>
          <xm:sqref>Y472</xm:sqref>
        </x14:conditionalFormatting>
        <x14:conditionalFormatting xmlns:xm="http://schemas.microsoft.com/office/excel/2006/main">
          <x14:cfRule type="iconSet" priority="90" id="{78A43F4C-748C-4731-8740-25F1F7FA00F0}">
            <x14:iconSet custom="1">
              <x14:cfvo type="percent">
                <xm:f>0</xm:f>
              </x14:cfvo>
              <x14:cfvo type="num">
                <xm:f>86</xm:f>
              </x14:cfvo>
              <x14:cfvo type="num">
                <xm:f>96</xm:f>
              </x14:cfvo>
              <x14:cfIcon iconSet="3Symbols2" iconId="0"/>
              <x14:cfIcon iconSet="3Signs" iconId="1"/>
              <x14:cfIcon iconSet="3Symbols2" iconId="2"/>
            </x14:iconSet>
          </x14:cfRule>
          <xm:sqref>Y504</xm:sqref>
        </x14:conditionalFormatting>
        <x14:conditionalFormatting xmlns:xm="http://schemas.microsoft.com/office/excel/2006/main">
          <x14:cfRule type="iconSet" priority="86" id="{F12207F9-5DA3-45A8-996C-D1473DDD33C9}">
            <x14:iconSet custom="1">
              <x14:cfvo type="percent">
                <xm:f>0</xm:f>
              </x14:cfvo>
              <x14:cfvo type="num">
                <xm:f>86</xm:f>
              </x14:cfvo>
              <x14:cfvo type="num">
                <xm:f>96</xm:f>
              </x14:cfvo>
              <x14:cfIcon iconSet="3Symbols2" iconId="0"/>
              <x14:cfIcon iconSet="3Signs" iconId="1"/>
              <x14:cfIcon iconSet="3Symbols2" iconId="2"/>
            </x14:iconSet>
          </x14:cfRule>
          <xm:sqref>Y511</xm:sqref>
        </x14:conditionalFormatting>
        <x14:conditionalFormatting xmlns:xm="http://schemas.microsoft.com/office/excel/2006/main">
          <x14:cfRule type="iconSet" priority="81" id="{96AD5B39-D1AD-4322-9FA1-5D00E7B87980}">
            <x14:iconSet custom="1">
              <x14:cfvo type="percent">
                <xm:f>0</xm:f>
              </x14:cfvo>
              <x14:cfvo type="num">
                <xm:f>86</xm:f>
              </x14:cfvo>
              <x14:cfvo type="num">
                <xm:f>96</xm:f>
              </x14:cfvo>
              <x14:cfIcon iconSet="3Symbols2" iconId="0"/>
              <x14:cfIcon iconSet="3Signs" iconId="1"/>
              <x14:cfIcon iconSet="3Symbols2" iconId="2"/>
            </x14:iconSet>
          </x14:cfRule>
          <xm:sqref>Y515</xm:sqref>
        </x14:conditionalFormatting>
        <x14:conditionalFormatting xmlns:xm="http://schemas.microsoft.com/office/excel/2006/main">
          <x14:cfRule type="iconSet" priority="75" id="{C0FC46B4-B011-4F52-BFF0-BA02C33E5476}">
            <x14:iconSet custom="1">
              <x14:cfvo type="percent">
                <xm:f>0</xm:f>
              </x14:cfvo>
              <x14:cfvo type="num">
                <xm:f>86</xm:f>
              </x14:cfvo>
              <x14:cfvo type="num">
                <xm:f>96</xm:f>
              </x14:cfvo>
              <x14:cfIcon iconSet="3Symbols2" iconId="0"/>
              <x14:cfIcon iconSet="3Signs" iconId="1"/>
              <x14:cfIcon iconSet="3Symbols2" iconId="2"/>
            </x14:iconSet>
          </x14:cfRule>
          <xm:sqref>AF461</xm:sqref>
        </x14:conditionalFormatting>
        <x14:conditionalFormatting xmlns:xm="http://schemas.microsoft.com/office/excel/2006/main">
          <x14:cfRule type="iconSet" priority="71" id="{C7D6D380-44D1-4C5F-91B8-2BB9D149468E}">
            <x14:iconSet custom="1">
              <x14:cfvo type="percent">
                <xm:f>0</xm:f>
              </x14:cfvo>
              <x14:cfvo type="num">
                <xm:f>86</xm:f>
              </x14:cfvo>
              <x14:cfvo type="num">
                <xm:f>96</xm:f>
              </x14:cfvo>
              <x14:cfIcon iconSet="3Symbols2" iconId="0"/>
              <x14:cfIcon iconSet="3Signs" iconId="1"/>
              <x14:cfIcon iconSet="3Symbols2" iconId="2"/>
            </x14:iconSet>
          </x14:cfRule>
          <xm:sqref>AF468</xm:sqref>
        </x14:conditionalFormatting>
        <x14:conditionalFormatting xmlns:xm="http://schemas.microsoft.com/office/excel/2006/main">
          <x14:cfRule type="iconSet" priority="66" id="{56E41D50-78C7-46DC-9122-94C3A8748B05}">
            <x14:iconSet custom="1">
              <x14:cfvo type="percent">
                <xm:f>0</xm:f>
              </x14:cfvo>
              <x14:cfvo type="num">
                <xm:f>86</xm:f>
              </x14:cfvo>
              <x14:cfvo type="num">
                <xm:f>96</xm:f>
              </x14:cfvo>
              <x14:cfIcon iconSet="3Symbols2" iconId="0"/>
              <x14:cfIcon iconSet="3Signs" iconId="1"/>
              <x14:cfIcon iconSet="3Symbols2" iconId="2"/>
            </x14:iconSet>
          </x14:cfRule>
          <xm:sqref>AF472</xm:sqref>
        </x14:conditionalFormatting>
        <x14:conditionalFormatting xmlns:xm="http://schemas.microsoft.com/office/excel/2006/main">
          <x14:cfRule type="iconSet" priority="60" id="{AF800CF1-C7BD-4926-BBC3-C14B512C4A9B}">
            <x14:iconSet custom="1">
              <x14:cfvo type="percent">
                <xm:f>0</xm:f>
              </x14:cfvo>
              <x14:cfvo type="num">
                <xm:f>86</xm:f>
              </x14:cfvo>
              <x14:cfvo type="num">
                <xm:f>96</xm:f>
              </x14:cfvo>
              <x14:cfIcon iconSet="3Symbols2" iconId="0"/>
              <x14:cfIcon iconSet="3Signs" iconId="1"/>
              <x14:cfIcon iconSet="3Symbols2" iconId="2"/>
            </x14:iconSet>
          </x14:cfRule>
          <xm:sqref>AF504</xm:sqref>
        </x14:conditionalFormatting>
        <x14:conditionalFormatting xmlns:xm="http://schemas.microsoft.com/office/excel/2006/main">
          <x14:cfRule type="iconSet" priority="56" id="{0354A8F6-2CC9-44D0-AE31-6AF560B09E5B}">
            <x14:iconSet custom="1">
              <x14:cfvo type="percent">
                <xm:f>0</xm:f>
              </x14:cfvo>
              <x14:cfvo type="num">
                <xm:f>86</xm:f>
              </x14:cfvo>
              <x14:cfvo type="num">
                <xm:f>96</xm:f>
              </x14:cfvo>
              <x14:cfIcon iconSet="3Symbols2" iconId="0"/>
              <x14:cfIcon iconSet="3Signs" iconId="1"/>
              <x14:cfIcon iconSet="3Symbols2" iconId="2"/>
            </x14:iconSet>
          </x14:cfRule>
          <xm:sqref>AF511</xm:sqref>
        </x14:conditionalFormatting>
        <x14:conditionalFormatting xmlns:xm="http://schemas.microsoft.com/office/excel/2006/main">
          <x14:cfRule type="iconSet" priority="51" id="{6EB3CEB0-0435-4CAD-8917-5ABBA9AF9A75}">
            <x14:iconSet custom="1">
              <x14:cfvo type="percent">
                <xm:f>0</xm:f>
              </x14:cfvo>
              <x14:cfvo type="num">
                <xm:f>86</xm:f>
              </x14:cfvo>
              <x14:cfvo type="num">
                <xm:f>96</xm:f>
              </x14:cfvo>
              <x14:cfIcon iconSet="3Symbols2" iconId="0"/>
              <x14:cfIcon iconSet="3Signs" iconId="1"/>
              <x14:cfIcon iconSet="3Symbols2" iconId="2"/>
            </x14:iconSet>
          </x14:cfRule>
          <xm:sqref>AF515</xm:sqref>
        </x14:conditionalFormatting>
        <x14:conditionalFormatting xmlns:xm="http://schemas.microsoft.com/office/excel/2006/main">
          <x14:cfRule type="iconSet" priority="45" id="{1331028B-7172-4EB8-805E-3610ECA485E4}">
            <x14:iconSet custom="1">
              <x14:cfvo type="percent">
                <xm:f>0</xm:f>
              </x14:cfvo>
              <x14:cfvo type="num">
                <xm:f>86</xm:f>
              </x14:cfvo>
              <x14:cfvo type="num">
                <xm:f>96</xm:f>
              </x14:cfvo>
              <x14:cfIcon iconSet="3Symbols2" iconId="0"/>
              <x14:cfIcon iconSet="3Signs" iconId="1"/>
              <x14:cfIcon iconSet="3Symbols2" iconId="2"/>
            </x14:iconSet>
          </x14:cfRule>
          <xm:sqref>AM461</xm:sqref>
        </x14:conditionalFormatting>
        <x14:conditionalFormatting xmlns:xm="http://schemas.microsoft.com/office/excel/2006/main">
          <x14:cfRule type="iconSet" priority="41" id="{1A30CB8A-938C-4344-AE1F-52DE63598869}">
            <x14:iconSet custom="1">
              <x14:cfvo type="percent">
                <xm:f>0</xm:f>
              </x14:cfvo>
              <x14:cfvo type="num">
                <xm:f>86</xm:f>
              </x14:cfvo>
              <x14:cfvo type="num">
                <xm:f>96</xm:f>
              </x14:cfvo>
              <x14:cfIcon iconSet="3Symbols2" iconId="0"/>
              <x14:cfIcon iconSet="3Signs" iconId="1"/>
              <x14:cfIcon iconSet="3Symbols2" iconId="2"/>
            </x14:iconSet>
          </x14:cfRule>
          <xm:sqref>AM468</xm:sqref>
        </x14:conditionalFormatting>
        <x14:conditionalFormatting xmlns:xm="http://schemas.microsoft.com/office/excel/2006/main">
          <x14:cfRule type="iconSet" priority="36" id="{9439D3E2-0DC0-4D4D-BD12-46B148B11C1F}">
            <x14:iconSet custom="1">
              <x14:cfvo type="percent">
                <xm:f>0</xm:f>
              </x14:cfvo>
              <x14:cfvo type="num">
                <xm:f>86</xm:f>
              </x14:cfvo>
              <x14:cfvo type="num">
                <xm:f>96</xm:f>
              </x14:cfvo>
              <x14:cfIcon iconSet="3Symbols2" iconId="0"/>
              <x14:cfIcon iconSet="3Signs" iconId="1"/>
              <x14:cfIcon iconSet="3Symbols2" iconId="2"/>
            </x14:iconSet>
          </x14:cfRule>
          <xm:sqref>AM472</xm:sqref>
        </x14:conditionalFormatting>
        <x14:conditionalFormatting xmlns:xm="http://schemas.microsoft.com/office/excel/2006/main">
          <x14:cfRule type="iconSet" priority="30" id="{7CBADD2E-F51A-4089-B971-3AED7ED20A1E}">
            <x14:iconSet custom="1">
              <x14:cfvo type="percent">
                <xm:f>0</xm:f>
              </x14:cfvo>
              <x14:cfvo type="num">
                <xm:f>86</xm:f>
              </x14:cfvo>
              <x14:cfvo type="num">
                <xm:f>96</xm:f>
              </x14:cfvo>
              <x14:cfIcon iconSet="3Symbols2" iconId="0"/>
              <x14:cfIcon iconSet="3Signs" iconId="1"/>
              <x14:cfIcon iconSet="3Symbols2" iconId="2"/>
            </x14:iconSet>
          </x14:cfRule>
          <xm:sqref>AM504</xm:sqref>
        </x14:conditionalFormatting>
        <x14:conditionalFormatting xmlns:xm="http://schemas.microsoft.com/office/excel/2006/main">
          <x14:cfRule type="iconSet" priority="26" id="{43F0D7F9-603A-414E-8ABE-7881409E355C}">
            <x14:iconSet custom="1">
              <x14:cfvo type="percent">
                <xm:f>0</xm:f>
              </x14:cfvo>
              <x14:cfvo type="num">
                <xm:f>86</xm:f>
              </x14:cfvo>
              <x14:cfvo type="num">
                <xm:f>96</xm:f>
              </x14:cfvo>
              <x14:cfIcon iconSet="3Symbols2" iconId="0"/>
              <x14:cfIcon iconSet="3Signs" iconId="1"/>
              <x14:cfIcon iconSet="3Symbols2" iconId="2"/>
            </x14:iconSet>
          </x14:cfRule>
          <xm:sqref>AM511</xm:sqref>
        </x14:conditionalFormatting>
        <x14:conditionalFormatting xmlns:xm="http://schemas.microsoft.com/office/excel/2006/main">
          <x14:cfRule type="iconSet" priority="21" id="{8BFA3ADE-D28D-4F78-A51F-57C2494A5777}">
            <x14:iconSet custom="1">
              <x14:cfvo type="percent">
                <xm:f>0</xm:f>
              </x14:cfvo>
              <x14:cfvo type="num">
                <xm:f>86</xm:f>
              </x14:cfvo>
              <x14:cfvo type="num">
                <xm:f>96</xm:f>
              </x14:cfvo>
              <x14:cfIcon iconSet="3Symbols2" iconId="0"/>
              <x14:cfIcon iconSet="3Signs" iconId="1"/>
              <x14:cfIcon iconSet="3Symbols2" iconId="2"/>
            </x14:iconSet>
          </x14:cfRule>
          <xm:sqref>AM515</xm:sqref>
        </x14:conditionalFormatting>
        <x14:conditionalFormatting xmlns:xm="http://schemas.microsoft.com/office/excel/2006/main">
          <x14:cfRule type="iconSet" priority="15" id="{9C22CE40-AFA6-45A9-9A7B-7ECF7D4986B1}">
            <x14:iconSet custom="1">
              <x14:cfvo type="percent">
                <xm:f>0</xm:f>
              </x14:cfvo>
              <x14:cfvo type="num">
                <xm:f>86</xm:f>
              </x14:cfvo>
              <x14:cfvo type="num">
                <xm:f>96</xm:f>
              </x14:cfvo>
              <x14:cfIcon iconSet="3Symbols2" iconId="0"/>
              <x14:cfIcon iconSet="3Signs" iconId="1"/>
              <x14:cfIcon iconSet="3Symbols2" iconId="2"/>
            </x14:iconSet>
          </x14:cfRule>
          <xm:sqref>AT418</xm:sqref>
        </x14:conditionalFormatting>
        <x14:conditionalFormatting xmlns:xm="http://schemas.microsoft.com/office/excel/2006/main">
          <x14:cfRule type="iconSet" priority="11" id="{222F9D87-3E66-4113-8FEE-23298322E98D}">
            <x14:iconSet custom="1">
              <x14:cfvo type="percent">
                <xm:f>0</xm:f>
              </x14:cfvo>
              <x14:cfvo type="num">
                <xm:f>86</xm:f>
              </x14:cfvo>
              <x14:cfvo type="num">
                <xm:f>96</xm:f>
              </x14:cfvo>
              <x14:cfIcon iconSet="3Symbols2" iconId="0"/>
              <x14:cfIcon iconSet="3Signs" iconId="1"/>
              <x14:cfIcon iconSet="3Symbols2" iconId="2"/>
            </x14:iconSet>
          </x14:cfRule>
          <xm:sqref>AT425</xm:sqref>
        </x14:conditionalFormatting>
        <x14:conditionalFormatting xmlns:xm="http://schemas.microsoft.com/office/excel/2006/main">
          <x14:cfRule type="iconSet" priority="6" id="{7E969D99-6F49-4F4A-A473-A94803EAA11D}">
            <x14:iconSet custom="1">
              <x14:cfvo type="percent">
                <xm:f>0</xm:f>
              </x14:cfvo>
              <x14:cfvo type="num">
                <xm:f>86</xm:f>
              </x14:cfvo>
              <x14:cfvo type="num">
                <xm:f>96</xm:f>
              </x14:cfvo>
              <x14:cfIcon iconSet="3Symbols2" iconId="0"/>
              <x14:cfIcon iconSet="3Signs" iconId="1"/>
              <x14:cfIcon iconSet="3Symbols2" iconId="2"/>
            </x14:iconSet>
          </x14:cfRule>
          <xm:sqref>AT429</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2:P665"/>
  <sheetViews>
    <sheetView topLeftCell="D1" workbookViewId="0">
      <selection activeCell="A5" sqref="A1:XFD1048576"/>
    </sheetView>
  </sheetViews>
  <sheetFormatPr baseColWidth="10" defaultRowHeight="15" x14ac:dyDescent="0.25"/>
  <cols>
    <col min="1" max="2" width="0" hidden="1" customWidth="1"/>
    <col min="3" max="3" width="8.42578125" customWidth="1"/>
    <col min="4" max="4" width="56.140625" customWidth="1"/>
    <col min="5" max="5" width="3.85546875" bestFit="1" customWidth="1"/>
    <col min="6" max="6" width="28.28515625" customWidth="1"/>
    <col min="7" max="7" width="6.7109375" bestFit="1" customWidth="1"/>
    <col min="8" max="8" width="63.85546875" customWidth="1"/>
    <col min="9" max="9" width="39.5703125" hidden="1" customWidth="1"/>
    <col min="10" max="10" width="83.85546875" hidden="1" customWidth="1"/>
    <col min="12" max="12" width="14.5703125" bestFit="1" customWidth="1"/>
    <col min="13" max="13" width="14.5703125" customWidth="1"/>
    <col min="14" max="14" width="18.42578125" customWidth="1"/>
    <col min="15" max="15" width="14.5703125" bestFit="1" customWidth="1"/>
  </cols>
  <sheetData>
    <row r="2" spans="3:10" ht="15" customHeight="1" thickBot="1" x14ac:dyDescent="0.3">
      <c r="C2" s="324" t="s">
        <v>38</v>
      </c>
      <c r="D2" s="324"/>
      <c r="E2" s="324"/>
      <c r="F2" s="324"/>
      <c r="G2" s="324"/>
      <c r="H2" s="324"/>
      <c r="I2" s="2"/>
    </row>
    <row r="3" spans="3:10" x14ac:dyDescent="0.25">
      <c r="C3" s="325" t="s">
        <v>39</v>
      </c>
      <c r="D3" s="326"/>
      <c r="E3" s="326" t="s">
        <v>40</v>
      </c>
      <c r="F3" s="326"/>
      <c r="G3" s="326" t="s">
        <v>41</v>
      </c>
      <c r="H3" s="327"/>
      <c r="I3" s="3"/>
    </row>
    <row r="4" spans="3:10" s="6" customFormat="1" x14ac:dyDescent="0.25">
      <c r="C4" s="328">
        <v>1</v>
      </c>
      <c r="D4" s="328" t="s">
        <v>8</v>
      </c>
      <c r="E4" s="331" t="s">
        <v>42</v>
      </c>
      <c r="F4" s="331" t="s">
        <v>43</v>
      </c>
      <c r="G4" s="4" t="s">
        <v>44</v>
      </c>
      <c r="H4" s="5" t="s">
        <v>45</v>
      </c>
      <c r="I4" s="6" t="s">
        <v>46</v>
      </c>
      <c r="J4" s="6" t="s">
        <v>47</v>
      </c>
    </row>
    <row r="5" spans="3:10" s="6" customFormat="1" x14ac:dyDescent="0.25">
      <c r="C5" s="329"/>
      <c r="D5" s="329"/>
      <c r="E5" s="332"/>
      <c r="F5" s="332"/>
      <c r="G5" s="7" t="s">
        <v>35</v>
      </c>
      <c r="H5" s="8" t="s">
        <v>48</v>
      </c>
      <c r="I5" s="6" t="s">
        <v>49</v>
      </c>
      <c r="J5" s="6" t="s">
        <v>50</v>
      </c>
    </row>
    <row r="6" spans="3:10" s="6" customFormat="1" x14ac:dyDescent="0.25">
      <c r="C6" s="329"/>
      <c r="D6" s="329"/>
      <c r="E6" s="333"/>
      <c r="F6" s="333"/>
      <c r="G6" s="7" t="s">
        <v>51</v>
      </c>
      <c r="H6" s="8" t="s">
        <v>52</v>
      </c>
      <c r="I6" s="6" t="s">
        <v>49</v>
      </c>
      <c r="J6" s="6" t="s">
        <v>53</v>
      </c>
    </row>
    <row r="7" spans="3:10" x14ac:dyDescent="0.25">
      <c r="C7" s="329"/>
      <c r="D7" s="329"/>
      <c r="E7" s="334">
        <v>1.2</v>
      </c>
      <c r="F7" s="334" t="s">
        <v>54</v>
      </c>
      <c r="G7" s="9" t="s">
        <v>55</v>
      </c>
      <c r="H7" s="10" t="s">
        <v>56</v>
      </c>
      <c r="I7" t="s">
        <v>57</v>
      </c>
      <c r="J7" t="s">
        <v>58</v>
      </c>
    </row>
    <row r="8" spans="3:10" x14ac:dyDescent="0.25">
      <c r="C8" s="329"/>
      <c r="D8" s="329"/>
      <c r="E8" s="335"/>
      <c r="F8" s="335"/>
      <c r="G8" s="11" t="s">
        <v>59</v>
      </c>
      <c r="H8" s="12" t="s">
        <v>60</v>
      </c>
      <c r="I8" t="s">
        <v>49</v>
      </c>
      <c r="J8" t="s">
        <v>61</v>
      </c>
    </row>
    <row r="9" spans="3:10" x14ac:dyDescent="0.25">
      <c r="C9" s="329"/>
      <c r="D9" s="329"/>
      <c r="E9" s="335"/>
      <c r="F9" s="335"/>
      <c r="G9" s="11" t="s">
        <v>62</v>
      </c>
      <c r="H9" s="12" t="s">
        <v>63</v>
      </c>
      <c r="I9" t="s">
        <v>49</v>
      </c>
      <c r="J9" t="s">
        <v>64</v>
      </c>
    </row>
    <row r="10" spans="3:10" x14ac:dyDescent="0.25">
      <c r="C10" s="329"/>
      <c r="D10" s="329"/>
      <c r="E10" s="335"/>
      <c r="F10" s="335"/>
      <c r="G10" s="11" t="s">
        <v>65</v>
      </c>
      <c r="H10" s="12" t="s">
        <v>66</v>
      </c>
      <c r="I10" t="s">
        <v>49</v>
      </c>
      <c r="J10" t="s">
        <v>67</v>
      </c>
    </row>
    <row r="11" spans="3:10" x14ac:dyDescent="0.25">
      <c r="C11" s="329"/>
      <c r="D11" s="329"/>
      <c r="E11" s="335"/>
      <c r="F11" s="335"/>
      <c r="G11" s="11" t="s">
        <v>68</v>
      </c>
      <c r="H11" s="12" t="s">
        <v>69</v>
      </c>
      <c r="I11" t="s">
        <v>49</v>
      </c>
      <c r="J11" t="s">
        <v>70</v>
      </c>
    </row>
    <row r="12" spans="3:10" x14ac:dyDescent="0.25">
      <c r="C12" s="329"/>
      <c r="D12" s="329"/>
      <c r="E12" s="335"/>
      <c r="F12" s="335"/>
      <c r="G12" s="11" t="s">
        <v>71</v>
      </c>
      <c r="H12" s="12" t="s">
        <v>72</v>
      </c>
      <c r="I12" t="s">
        <v>49</v>
      </c>
      <c r="J12" t="s">
        <v>73</v>
      </c>
    </row>
    <row r="13" spans="3:10" x14ac:dyDescent="0.25">
      <c r="C13" s="329"/>
      <c r="D13" s="329"/>
      <c r="E13" s="335"/>
      <c r="F13" s="335"/>
      <c r="G13" s="11" t="s">
        <v>74</v>
      </c>
      <c r="H13" s="12" t="s">
        <v>75</v>
      </c>
      <c r="I13" t="s">
        <v>49</v>
      </c>
      <c r="J13" t="s">
        <v>76</v>
      </c>
    </row>
    <row r="14" spans="3:10" x14ac:dyDescent="0.25">
      <c r="C14" s="329"/>
      <c r="D14" s="329"/>
      <c r="E14" s="335"/>
      <c r="F14" s="335"/>
      <c r="G14" s="11" t="s">
        <v>36</v>
      </c>
      <c r="H14" s="12" t="s">
        <v>77</v>
      </c>
      <c r="I14" t="s">
        <v>49</v>
      </c>
      <c r="J14" t="s">
        <v>78</v>
      </c>
    </row>
    <row r="15" spans="3:10" x14ac:dyDescent="0.25">
      <c r="C15" s="330"/>
      <c r="D15" s="330"/>
      <c r="E15" s="336"/>
      <c r="F15" s="336"/>
      <c r="G15" s="13" t="s">
        <v>79</v>
      </c>
      <c r="H15" s="14" t="s">
        <v>80</v>
      </c>
      <c r="I15" t="s">
        <v>49</v>
      </c>
      <c r="J15" t="s">
        <v>81</v>
      </c>
    </row>
    <row r="16" spans="3:10" s="6" customFormat="1" x14ac:dyDescent="0.25">
      <c r="C16" s="328">
        <v>2</v>
      </c>
      <c r="D16" s="328" t="s">
        <v>11</v>
      </c>
      <c r="E16" s="331" t="s">
        <v>82</v>
      </c>
      <c r="F16" s="331" t="s">
        <v>83</v>
      </c>
      <c r="G16" s="15" t="s">
        <v>84</v>
      </c>
      <c r="H16" s="16" t="s">
        <v>85</v>
      </c>
      <c r="I16" s="6" t="s">
        <v>86</v>
      </c>
      <c r="J16" s="6" t="s">
        <v>87</v>
      </c>
    </row>
    <row r="17" spans="3:10" s="6" customFormat="1" x14ac:dyDescent="0.25">
      <c r="C17" s="329"/>
      <c r="D17" s="329"/>
      <c r="E17" s="333"/>
      <c r="F17" s="333"/>
      <c r="G17" s="17" t="s">
        <v>34</v>
      </c>
      <c r="H17" s="18" t="s">
        <v>88</v>
      </c>
      <c r="I17" s="6" t="s">
        <v>49</v>
      </c>
      <c r="J17" s="6" t="s">
        <v>89</v>
      </c>
    </row>
    <row r="18" spans="3:10" x14ac:dyDescent="0.25">
      <c r="C18" s="329"/>
      <c r="D18" s="329"/>
      <c r="E18" s="334" t="s">
        <v>90</v>
      </c>
      <c r="F18" s="334" t="s">
        <v>54</v>
      </c>
      <c r="G18" s="11" t="s">
        <v>91</v>
      </c>
      <c r="H18" s="19" t="s">
        <v>92</v>
      </c>
      <c r="I18" t="s">
        <v>93</v>
      </c>
      <c r="J18" t="s">
        <v>94</v>
      </c>
    </row>
    <row r="19" spans="3:10" x14ac:dyDescent="0.25">
      <c r="C19" s="330"/>
      <c r="D19" s="330"/>
      <c r="E19" s="336"/>
      <c r="F19" s="336"/>
      <c r="G19" s="13" t="s">
        <v>95</v>
      </c>
      <c r="H19" s="20" t="s">
        <v>96</v>
      </c>
      <c r="I19" t="s">
        <v>49</v>
      </c>
      <c r="J19" t="s">
        <v>97</v>
      </c>
    </row>
    <row r="20" spans="3:10" s="6" customFormat="1" x14ac:dyDescent="0.25">
      <c r="C20" s="328">
        <v>3</v>
      </c>
      <c r="D20" s="328" t="s">
        <v>98</v>
      </c>
      <c r="E20" s="331" t="s">
        <v>99</v>
      </c>
      <c r="F20" s="331" t="s">
        <v>9</v>
      </c>
      <c r="G20" s="4" t="s">
        <v>100</v>
      </c>
      <c r="H20" s="5" t="s">
        <v>101</v>
      </c>
      <c r="I20" s="6" t="s">
        <v>102</v>
      </c>
      <c r="J20" s="6" t="s">
        <v>103</v>
      </c>
    </row>
    <row r="21" spans="3:10" s="6" customFormat="1" x14ac:dyDescent="0.25">
      <c r="C21" s="329"/>
      <c r="D21" s="329"/>
      <c r="E21" s="332"/>
      <c r="F21" s="332"/>
      <c r="G21" s="7" t="s">
        <v>104</v>
      </c>
      <c r="H21" s="21" t="s">
        <v>105</v>
      </c>
      <c r="I21" s="6" t="s">
        <v>49</v>
      </c>
      <c r="J21" s="6" t="s">
        <v>106</v>
      </c>
    </row>
    <row r="22" spans="3:10" s="6" customFormat="1" x14ac:dyDescent="0.25">
      <c r="C22" s="329"/>
      <c r="D22" s="329"/>
      <c r="E22" s="332"/>
      <c r="F22" s="332"/>
      <c r="G22" s="7" t="s">
        <v>107</v>
      </c>
      <c r="H22" s="21" t="s">
        <v>108</v>
      </c>
      <c r="I22" s="6" t="s">
        <v>49</v>
      </c>
      <c r="J22" s="6" t="s">
        <v>109</v>
      </c>
    </row>
    <row r="23" spans="3:10" s="6" customFormat="1" x14ac:dyDescent="0.25">
      <c r="C23" s="329"/>
      <c r="D23" s="329"/>
      <c r="E23" s="333"/>
      <c r="F23" s="333"/>
      <c r="G23" s="22" t="s">
        <v>110</v>
      </c>
      <c r="H23" s="23" t="s">
        <v>111</v>
      </c>
      <c r="I23" s="6" t="s">
        <v>49</v>
      </c>
      <c r="J23" s="6" t="s">
        <v>112</v>
      </c>
    </row>
    <row r="24" spans="3:10" x14ac:dyDescent="0.25">
      <c r="C24" s="329"/>
      <c r="D24" s="329"/>
      <c r="E24" s="334" t="s">
        <v>113</v>
      </c>
      <c r="F24" s="334" t="s">
        <v>114</v>
      </c>
      <c r="G24" s="24" t="s">
        <v>115</v>
      </c>
      <c r="H24" s="25" t="s">
        <v>116</v>
      </c>
      <c r="I24" t="s">
        <v>117</v>
      </c>
      <c r="J24" t="s">
        <v>118</v>
      </c>
    </row>
    <row r="25" spans="3:10" x14ac:dyDescent="0.25">
      <c r="C25" s="329"/>
      <c r="D25" s="329"/>
      <c r="E25" s="335"/>
      <c r="F25" s="335"/>
      <c r="G25" s="26" t="s">
        <v>119</v>
      </c>
      <c r="H25" s="19" t="s">
        <v>120</v>
      </c>
      <c r="I25" t="s">
        <v>49</v>
      </c>
      <c r="J25" t="s">
        <v>121</v>
      </c>
    </row>
    <row r="26" spans="3:10" x14ac:dyDescent="0.25">
      <c r="C26" s="329"/>
      <c r="D26" s="329"/>
      <c r="E26" s="336"/>
      <c r="F26" s="336"/>
      <c r="G26" s="27" t="s">
        <v>122</v>
      </c>
      <c r="H26" s="20" t="s">
        <v>123</v>
      </c>
      <c r="I26" t="s">
        <v>49</v>
      </c>
      <c r="J26" t="s">
        <v>124</v>
      </c>
    </row>
    <row r="27" spans="3:10" s="6" customFormat="1" x14ac:dyDescent="0.25">
      <c r="C27" s="329"/>
      <c r="D27" s="329"/>
      <c r="E27" s="28" t="s">
        <v>125</v>
      </c>
      <c r="F27" s="29" t="s">
        <v>126</v>
      </c>
      <c r="G27" s="30" t="s">
        <v>127</v>
      </c>
      <c r="H27" s="31" t="s">
        <v>128</v>
      </c>
      <c r="I27" s="6" t="s">
        <v>129</v>
      </c>
      <c r="J27" s="6" t="s">
        <v>130</v>
      </c>
    </row>
    <row r="28" spans="3:10" x14ac:dyDescent="0.25">
      <c r="C28" s="329"/>
      <c r="D28" s="329"/>
      <c r="E28" s="32" t="s">
        <v>131</v>
      </c>
      <c r="F28" s="33" t="s">
        <v>132</v>
      </c>
      <c r="G28" s="34" t="s">
        <v>133</v>
      </c>
      <c r="H28" s="35" t="s">
        <v>134</v>
      </c>
      <c r="I28" t="s">
        <v>135</v>
      </c>
      <c r="J28" t="s">
        <v>136</v>
      </c>
    </row>
    <row r="29" spans="3:10" x14ac:dyDescent="0.25">
      <c r="C29" s="329"/>
      <c r="D29" s="329"/>
      <c r="E29" s="36"/>
      <c r="F29" s="37"/>
      <c r="G29" s="38" t="s">
        <v>137</v>
      </c>
      <c r="H29" s="39" t="s">
        <v>138</v>
      </c>
      <c r="I29" t="s">
        <v>49</v>
      </c>
      <c r="J29" t="s">
        <v>139</v>
      </c>
    </row>
    <row r="30" spans="3:10" x14ac:dyDescent="0.25">
      <c r="C30" s="329"/>
      <c r="D30" s="329"/>
      <c r="E30" s="36"/>
      <c r="F30" s="37"/>
      <c r="G30" s="38" t="s">
        <v>140</v>
      </c>
      <c r="H30" s="39" t="s">
        <v>141</v>
      </c>
      <c r="I30" t="s">
        <v>49</v>
      </c>
      <c r="J30" t="s">
        <v>142</v>
      </c>
    </row>
    <row r="31" spans="3:10" x14ac:dyDescent="0.25">
      <c r="C31" s="329"/>
      <c r="D31" s="329"/>
      <c r="E31" s="36"/>
      <c r="F31" s="37"/>
      <c r="G31" s="38" t="s">
        <v>143</v>
      </c>
      <c r="H31" s="39" t="s">
        <v>144</v>
      </c>
      <c r="I31" t="s">
        <v>49</v>
      </c>
      <c r="J31" t="s">
        <v>145</v>
      </c>
    </row>
    <row r="32" spans="3:10" x14ac:dyDescent="0.25">
      <c r="C32" s="330"/>
      <c r="D32" s="330"/>
      <c r="E32" s="40"/>
      <c r="F32" s="41"/>
      <c r="G32" s="42" t="s">
        <v>146</v>
      </c>
      <c r="H32" s="43" t="s">
        <v>147</v>
      </c>
      <c r="I32" t="s">
        <v>49</v>
      </c>
      <c r="J32" t="s">
        <v>148</v>
      </c>
    </row>
    <row r="33" spans="3:10" s="6" customFormat="1" x14ac:dyDescent="0.25">
      <c r="C33" s="328">
        <v>4</v>
      </c>
      <c r="D33" s="328" t="s">
        <v>10</v>
      </c>
      <c r="E33" s="331" t="s">
        <v>149</v>
      </c>
      <c r="F33" s="331" t="s">
        <v>150</v>
      </c>
      <c r="G33" s="4" t="s">
        <v>151</v>
      </c>
      <c r="H33" s="5" t="s">
        <v>152</v>
      </c>
      <c r="I33" s="6" t="s">
        <v>153</v>
      </c>
      <c r="J33" s="6" t="s">
        <v>154</v>
      </c>
    </row>
    <row r="34" spans="3:10" s="6" customFormat="1" x14ac:dyDescent="0.25">
      <c r="C34" s="329"/>
      <c r="D34" s="329"/>
      <c r="E34" s="332"/>
      <c r="F34" s="332"/>
      <c r="G34" s="7" t="s">
        <v>155</v>
      </c>
      <c r="H34" s="21" t="s">
        <v>156</v>
      </c>
      <c r="I34" s="6" t="s">
        <v>49</v>
      </c>
      <c r="J34" s="6" t="s">
        <v>157</v>
      </c>
    </row>
    <row r="35" spans="3:10" s="6" customFormat="1" x14ac:dyDescent="0.25">
      <c r="C35" s="329"/>
      <c r="D35" s="329"/>
      <c r="E35" s="332"/>
      <c r="F35" s="332"/>
      <c r="G35" s="7" t="s">
        <v>158</v>
      </c>
      <c r="H35" s="21" t="s">
        <v>159</v>
      </c>
      <c r="I35" s="6" t="s">
        <v>49</v>
      </c>
      <c r="J35" s="6" t="s">
        <v>160</v>
      </c>
    </row>
    <row r="36" spans="3:10" s="6" customFormat="1" x14ac:dyDescent="0.25">
      <c r="C36" s="329"/>
      <c r="D36" s="329"/>
      <c r="E36" s="332"/>
      <c r="F36" s="332"/>
      <c r="G36" s="7" t="s">
        <v>161</v>
      </c>
      <c r="H36" s="21" t="s">
        <v>162</v>
      </c>
      <c r="I36" s="6" t="s">
        <v>49</v>
      </c>
      <c r="J36" s="6" t="s">
        <v>163</v>
      </c>
    </row>
    <row r="37" spans="3:10" s="6" customFormat="1" x14ac:dyDescent="0.25">
      <c r="C37" s="329"/>
      <c r="D37" s="329"/>
      <c r="E37" s="332"/>
      <c r="F37" s="332"/>
      <c r="G37" s="7" t="s">
        <v>164</v>
      </c>
      <c r="H37" s="21" t="s">
        <v>165</v>
      </c>
      <c r="I37" s="6" t="s">
        <v>49</v>
      </c>
      <c r="J37" s="6" t="s">
        <v>166</v>
      </c>
    </row>
    <row r="38" spans="3:10" s="6" customFormat="1" x14ac:dyDescent="0.25">
      <c r="C38" s="329"/>
      <c r="D38" s="329"/>
      <c r="E38" s="332"/>
      <c r="F38" s="332"/>
      <c r="G38" s="7" t="s">
        <v>167</v>
      </c>
      <c r="H38" s="21" t="s">
        <v>168</v>
      </c>
      <c r="I38" s="6" t="s">
        <v>49</v>
      </c>
      <c r="J38" s="6" t="s">
        <v>169</v>
      </c>
    </row>
    <row r="39" spans="3:10" s="6" customFormat="1" x14ac:dyDescent="0.25">
      <c r="C39" s="329"/>
      <c r="D39" s="329"/>
      <c r="E39" s="333"/>
      <c r="F39" s="333"/>
      <c r="G39" s="22" t="s">
        <v>170</v>
      </c>
      <c r="H39" s="18" t="s">
        <v>171</v>
      </c>
      <c r="I39" s="6" t="s">
        <v>49</v>
      </c>
      <c r="J39" s="6" t="s">
        <v>172</v>
      </c>
    </row>
    <row r="40" spans="3:10" x14ac:dyDescent="0.25">
      <c r="C40" s="329"/>
      <c r="D40" s="329"/>
      <c r="E40" s="334" t="s">
        <v>173</v>
      </c>
      <c r="F40" s="334" t="s">
        <v>174</v>
      </c>
      <c r="G40" s="24" t="s">
        <v>175</v>
      </c>
      <c r="H40" s="25" t="s">
        <v>176</v>
      </c>
      <c r="I40" t="s">
        <v>177</v>
      </c>
      <c r="J40" s="44" t="s">
        <v>178</v>
      </c>
    </row>
    <row r="41" spans="3:10" x14ac:dyDescent="0.25">
      <c r="C41" s="329"/>
      <c r="D41" s="329"/>
      <c r="E41" s="335"/>
      <c r="F41" s="335"/>
      <c r="G41" s="26" t="s">
        <v>179</v>
      </c>
      <c r="H41" s="19" t="s">
        <v>180</v>
      </c>
      <c r="I41" t="s">
        <v>49</v>
      </c>
      <c r="J41" s="44" t="s">
        <v>181</v>
      </c>
    </row>
    <row r="42" spans="3:10" x14ac:dyDescent="0.25">
      <c r="C42" s="329"/>
      <c r="D42" s="329"/>
      <c r="E42" s="335"/>
      <c r="F42" s="335"/>
      <c r="G42" s="26" t="s">
        <v>182</v>
      </c>
      <c r="H42" s="19" t="s">
        <v>183</v>
      </c>
      <c r="I42" t="s">
        <v>49</v>
      </c>
      <c r="J42" s="44" t="s">
        <v>184</v>
      </c>
    </row>
    <row r="43" spans="3:10" x14ac:dyDescent="0.25">
      <c r="C43" s="329"/>
      <c r="D43" s="329"/>
      <c r="E43" s="335"/>
      <c r="F43" s="335"/>
      <c r="G43" s="26" t="s">
        <v>185</v>
      </c>
      <c r="H43" s="45" t="s">
        <v>186</v>
      </c>
      <c r="I43" t="s">
        <v>49</v>
      </c>
      <c r="J43" s="44" t="s">
        <v>187</v>
      </c>
    </row>
    <row r="44" spans="3:10" x14ac:dyDescent="0.25">
      <c r="C44" s="329"/>
      <c r="D44" s="329"/>
      <c r="E44" s="336"/>
      <c r="F44" s="336"/>
      <c r="G44" s="27" t="s">
        <v>188</v>
      </c>
      <c r="H44" s="20" t="s">
        <v>43</v>
      </c>
      <c r="I44" t="s">
        <v>49</v>
      </c>
      <c r="J44" s="44" t="s">
        <v>189</v>
      </c>
    </row>
    <row r="45" spans="3:10" s="6" customFormat="1" x14ac:dyDescent="0.25">
      <c r="C45" s="329"/>
      <c r="D45" s="329"/>
      <c r="E45" s="331" t="s">
        <v>190</v>
      </c>
      <c r="F45" s="331" t="s">
        <v>191</v>
      </c>
      <c r="G45" s="4" t="s">
        <v>192</v>
      </c>
      <c r="H45" s="16" t="s">
        <v>193</v>
      </c>
      <c r="I45" s="6" t="s">
        <v>194</v>
      </c>
      <c r="J45" s="6" t="s">
        <v>195</v>
      </c>
    </row>
    <row r="46" spans="3:10" s="6" customFormat="1" x14ac:dyDescent="0.25">
      <c r="C46" s="330"/>
      <c r="D46" s="330"/>
      <c r="E46" s="333"/>
      <c r="F46" s="333"/>
      <c r="G46" s="22" t="s">
        <v>196</v>
      </c>
      <c r="H46" s="18" t="s">
        <v>197</v>
      </c>
      <c r="I46" s="6" t="s">
        <v>49</v>
      </c>
      <c r="J46" s="6" t="s">
        <v>198</v>
      </c>
    </row>
    <row r="47" spans="3:10" x14ac:dyDescent="0.25">
      <c r="C47" s="328">
        <v>5</v>
      </c>
      <c r="D47" s="328" t="s">
        <v>199</v>
      </c>
      <c r="E47" s="334" t="s">
        <v>200</v>
      </c>
      <c r="F47" s="334" t="s">
        <v>201</v>
      </c>
      <c r="G47" s="24" t="s">
        <v>202</v>
      </c>
      <c r="H47" s="25" t="s">
        <v>203</v>
      </c>
      <c r="I47" t="s">
        <v>204</v>
      </c>
      <c r="J47" t="s">
        <v>205</v>
      </c>
    </row>
    <row r="48" spans="3:10" x14ac:dyDescent="0.25">
      <c r="C48" s="330"/>
      <c r="D48" s="329"/>
      <c r="E48" s="336"/>
      <c r="F48" s="336"/>
      <c r="G48" s="26" t="s">
        <v>206</v>
      </c>
      <c r="H48" s="20" t="s">
        <v>207</v>
      </c>
      <c r="I48" t="s">
        <v>49</v>
      </c>
      <c r="J48" t="s">
        <v>208</v>
      </c>
    </row>
    <row r="49" spans="3:10" s="6" customFormat="1" x14ac:dyDescent="0.25">
      <c r="C49" s="337">
        <v>6</v>
      </c>
      <c r="D49" s="337" t="s">
        <v>209</v>
      </c>
      <c r="E49" s="331" t="s">
        <v>210</v>
      </c>
      <c r="F49" s="331" t="s">
        <v>211</v>
      </c>
      <c r="G49" s="4" t="s">
        <v>212</v>
      </c>
      <c r="H49" s="46" t="s">
        <v>213</v>
      </c>
      <c r="I49" s="47" t="s">
        <v>214</v>
      </c>
      <c r="J49" s="6" t="s">
        <v>215</v>
      </c>
    </row>
    <row r="50" spans="3:10" s="6" customFormat="1" x14ac:dyDescent="0.25">
      <c r="C50" s="338"/>
      <c r="D50" s="338"/>
      <c r="E50" s="332"/>
      <c r="F50" s="332"/>
      <c r="G50" s="7" t="s">
        <v>216</v>
      </c>
      <c r="H50" s="48" t="s">
        <v>217</v>
      </c>
      <c r="I50" s="6" t="s">
        <v>49</v>
      </c>
      <c r="J50" s="6" t="s">
        <v>218</v>
      </c>
    </row>
    <row r="51" spans="3:10" s="6" customFormat="1" x14ac:dyDescent="0.25">
      <c r="C51" s="338"/>
      <c r="D51" s="338"/>
      <c r="E51" s="332"/>
      <c r="F51" s="332"/>
      <c r="G51" s="7" t="s">
        <v>219</v>
      </c>
      <c r="H51" s="48" t="s">
        <v>220</v>
      </c>
      <c r="I51" s="6" t="s">
        <v>49</v>
      </c>
      <c r="J51" s="6" t="s">
        <v>221</v>
      </c>
    </row>
    <row r="52" spans="3:10" s="6" customFormat="1" x14ac:dyDescent="0.25">
      <c r="C52" s="339"/>
      <c r="D52" s="339"/>
      <c r="E52" s="333"/>
      <c r="F52" s="333"/>
      <c r="G52" s="7" t="s">
        <v>222</v>
      </c>
      <c r="H52" s="48" t="s">
        <v>223</v>
      </c>
      <c r="I52" s="6" t="s">
        <v>49</v>
      </c>
      <c r="J52" s="6" t="s">
        <v>224</v>
      </c>
    </row>
    <row r="53" spans="3:10" x14ac:dyDescent="0.25">
      <c r="C53" s="341">
        <v>7</v>
      </c>
      <c r="D53" s="341" t="s">
        <v>225</v>
      </c>
      <c r="E53" s="344" t="s">
        <v>226</v>
      </c>
      <c r="F53" s="347" t="s">
        <v>227</v>
      </c>
      <c r="G53" s="24" t="s">
        <v>228</v>
      </c>
      <c r="H53" s="25" t="s">
        <v>229</v>
      </c>
      <c r="I53" t="s">
        <v>230</v>
      </c>
      <c r="J53" t="s">
        <v>231</v>
      </c>
    </row>
    <row r="54" spans="3:10" x14ac:dyDescent="0.25">
      <c r="C54" s="342"/>
      <c r="D54" s="342"/>
      <c r="E54" s="345"/>
      <c r="F54" s="348"/>
      <c r="G54" s="49" t="s">
        <v>232</v>
      </c>
      <c r="H54" s="19" t="s">
        <v>233</v>
      </c>
      <c r="I54" t="s">
        <v>49</v>
      </c>
      <c r="J54" t="s">
        <v>234</v>
      </c>
    </row>
    <row r="55" spans="3:10" x14ac:dyDescent="0.25">
      <c r="C55" s="342"/>
      <c r="D55" s="342"/>
      <c r="E55" s="345"/>
      <c r="F55" s="348"/>
      <c r="G55" s="49" t="s">
        <v>235</v>
      </c>
      <c r="H55" s="19" t="s">
        <v>236</v>
      </c>
      <c r="I55" t="s">
        <v>49</v>
      </c>
      <c r="J55" t="s">
        <v>237</v>
      </c>
    </row>
    <row r="56" spans="3:10" x14ac:dyDescent="0.25">
      <c r="C56" s="342"/>
      <c r="D56" s="342"/>
      <c r="E56" s="345"/>
      <c r="F56" s="348"/>
      <c r="G56" s="49" t="s">
        <v>238</v>
      </c>
      <c r="H56" s="19" t="s">
        <v>239</v>
      </c>
      <c r="I56" t="s">
        <v>49</v>
      </c>
      <c r="J56" t="s">
        <v>240</v>
      </c>
    </row>
    <row r="57" spans="3:10" x14ac:dyDescent="0.25">
      <c r="C57" s="342"/>
      <c r="D57" s="342"/>
      <c r="E57" s="345"/>
      <c r="F57" s="348"/>
      <c r="G57" s="26" t="s">
        <v>241</v>
      </c>
      <c r="H57" s="19" t="s">
        <v>242</v>
      </c>
      <c r="I57" t="s">
        <v>49</v>
      </c>
      <c r="J57" t="s">
        <v>243</v>
      </c>
    </row>
    <row r="58" spans="3:10" x14ac:dyDescent="0.25">
      <c r="C58" s="342"/>
      <c r="D58" s="342"/>
      <c r="E58" s="345"/>
      <c r="F58" s="348"/>
      <c r="G58" s="49" t="s">
        <v>244</v>
      </c>
      <c r="H58" s="19" t="s">
        <v>245</v>
      </c>
      <c r="I58" t="s">
        <v>49</v>
      </c>
      <c r="J58" t="s">
        <v>246</v>
      </c>
    </row>
    <row r="59" spans="3:10" x14ac:dyDescent="0.25">
      <c r="C59" s="342"/>
      <c r="D59" s="342"/>
      <c r="E59" s="345"/>
      <c r="F59" s="348"/>
      <c r="G59" s="49" t="s">
        <v>247</v>
      </c>
      <c r="H59" s="19" t="s">
        <v>248</v>
      </c>
      <c r="I59" t="s">
        <v>49</v>
      </c>
      <c r="J59" t="s">
        <v>249</v>
      </c>
    </row>
    <row r="60" spans="3:10" x14ac:dyDescent="0.25">
      <c r="C60" s="342"/>
      <c r="D60" s="342"/>
      <c r="E60" s="345"/>
      <c r="F60" s="348"/>
      <c r="G60" s="49" t="s">
        <v>250</v>
      </c>
      <c r="H60" s="19" t="s">
        <v>251</v>
      </c>
      <c r="I60" t="s">
        <v>49</v>
      </c>
      <c r="J60" t="s">
        <v>252</v>
      </c>
    </row>
    <row r="61" spans="3:10" x14ac:dyDescent="0.25">
      <c r="C61" s="342"/>
      <c r="D61" s="342"/>
      <c r="E61" s="345"/>
      <c r="F61" s="348"/>
      <c r="G61" s="26" t="s">
        <v>253</v>
      </c>
      <c r="H61" s="50" t="s">
        <v>254</v>
      </c>
      <c r="I61" t="s">
        <v>49</v>
      </c>
      <c r="J61" t="s">
        <v>255</v>
      </c>
    </row>
    <row r="62" spans="3:10" x14ac:dyDescent="0.25">
      <c r="C62" s="342"/>
      <c r="D62" s="342"/>
      <c r="E62" s="346"/>
      <c r="F62" s="349"/>
      <c r="G62" s="51" t="s">
        <v>256</v>
      </c>
      <c r="H62" s="50" t="s">
        <v>257</v>
      </c>
      <c r="I62" t="s">
        <v>49</v>
      </c>
      <c r="J62" t="s">
        <v>258</v>
      </c>
    </row>
    <row r="63" spans="3:10" s="6" customFormat="1" x14ac:dyDescent="0.25">
      <c r="C63" s="342"/>
      <c r="D63" s="342"/>
      <c r="E63" s="331" t="s">
        <v>259</v>
      </c>
      <c r="F63" s="331" t="s">
        <v>260</v>
      </c>
      <c r="G63" s="52" t="s">
        <v>261</v>
      </c>
      <c r="H63" s="46" t="s">
        <v>262</v>
      </c>
      <c r="I63" s="6" t="s">
        <v>263</v>
      </c>
      <c r="J63" s="6" t="s">
        <v>264</v>
      </c>
    </row>
    <row r="64" spans="3:10" s="6" customFormat="1" x14ac:dyDescent="0.25">
      <c r="C64" s="342"/>
      <c r="D64" s="342"/>
      <c r="E64" s="333"/>
      <c r="F64" s="333"/>
      <c r="G64" s="53" t="s">
        <v>265</v>
      </c>
      <c r="H64" s="54" t="s">
        <v>266</v>
      </c>
      <c r="I64" s="6" t="s">
        <v>49</v>
      </c>
      <c r="J64" s="6" t="s">
        <v>267</v>
      </c>
    </row>
    <row r="65" spans="3:10" x14ac:dyDescent="0.25">
      <c r="C65" s="342"/>
      <c r="D65" s="342"/>
      <c r="E65" s="334" t="s">
        <v>268</v>
      </c>
      <c r="F65" s="334" t="s">
        <v>269</v>
      </c>
      <c r="G65" s="49" t="s">
        <v>270</v>
      </c>
      <c r="H65" s="19" t="s">
        <v>271</v>
      </c>
      <c r="I65" t="s">
        <v>272</v>
      </c>
      <c r="J65" t="s">
        <v>273</v>
      </c>
    </row>
    <row r="66" spans="3:10" ht="33.75" customHeight="1" x14ac:dyDescent="0.25">
      <c r="C66" s="342"/>
      <c r="D66" s="342"/>
      <c r="E66" s="336"/>
      <c r="F66" s="336"/>
      <c r="G66" s="51" t="s">
        <v>274</v>
      </c>
      <c r="H66" s="20" t="s">
        <v>275</v>
      </c>
      <c r="I66" t="s">
        <v>49</v>
      </c>
      <c r="J66" t="s">
        <v>276</v>
      </c>
    </row>
    <row r="67" spans="3:10" s="6" customFormat="1" x14ac:dyDescent="0.25">
      <c r="C67" s="342"/>
      <c r="D67" s="342"/>
      <c r="E67" s="331" t="s">
        <v>277</v>
      </c>
      <c r="F67" s="331" t="s">
        <v>278</v>
      </c>
      <c r="G67" s="55" t="s">
        <v>279</v>
      </c>
      <c r="H67" s="16" t="s">
        <v>280</v>
      </c>
      <c r="I67" s="6" t="s">
        <v>281</v>
      </c>
      <c r="J67" s="6" t="s">
        <v>282</v>
      </c>
    </row>
    <row r="68" spans="3:10" s="6" customFormat="1" x14ac:dyDescent="0.25">
      <c r="C68" s="342"/>
      <c r="D68" s="342"/>
      <c r="E68" s="333"/>
      <c r="F68" s="333"/>
      <c r="G68" s="15" t="s">
        <v>283</v>
      </c>
      <c r="H68" s="21" t="s">
        <v>284</v>
      </c>
      <c r="I68" s="6" t="s">
        <v>49</v>
      </c>
      <c r="J68" s="6" t="s">
        <v>285</v>
      </c>
    </row>
    <row r="69" spans="3:10" x14ac:dyDescent="0.25">
      <c r="C69" s="342"/>
      <c r="D69" s="342"/>
      <c r="E69" s="334" t="s">
        <v>286</v>
      </c>
      <c r="F69" s="334" t="s">
        <v>287</v>
      </c>
      <c r="G69" s="9" t="s">
        <v>288</v>
      </c>
      <c r="H69" s="25" t="s">
        <v>289</v>
      </c>
      <c r="I69" t="s">
        <v>290</v>
      </c>
      <c r="J69" t="s">
        <v>291</v>
      </c>
    </row>
    <row r="70" spans="3:10" x14ac:dyDescent="0.25">
      <c r="C70" s="342"/>
      <c r="D70" s="342"/>
      <c r="E70" s="336"/>
      <c r="F70" s="336"/>
      <c r="G70" s="11" t="s">
        <v>292</v>
      </c>
      <c r="H70" s="19" t="s">
        <v>293</v>
      </c>
      <c r="I70" t="s">
        <v>49</v>
      </c>
      <c r="J70" t="s">
        <v>294</v>
      </c>
    </row>
    <row r="71" spans="3:10" s="6" customFormat="1" x14ac:dyDescent="0.25">
      <c r="C71" s="342"/>
      <c r="D71" s="342"/>
      <c r="E71" s="331" t="s">
        <v>295</v>
      </c>
      <c r="F71" s="331" t="s">
        <v>296</v>
      </c>
      <c r="G71" s="55" t="s">
        <v>297</v>
      </c>
      <c r="H71" s="46" t="s">
        <v>298</v>
      </c>
      <c r="I71" s="6" t="s">
        <v>299</v>
      </c>
      <c r="J71" s="6" t="s">
        <v>300</v>
      </c>
    </row>
    <row r="72" spans="3:10" s="6" customFormat="1" x14ac:dyDescent="0.25">
      <c r="C72" s="342"/>
      <c r="D72" s="342"/>
      <c r="E72" s="332"/>
      <c r="F72" s="332"/>
      <c r="G72" s="15" t="s">
        <v>301</v>
      </c>
      <c r="H72" s="48" t="s">
        <v>302</v>
      </c>
      <c r="I72" s="6" t="s">
        <v>49</v>
      </c>
      <c r="J72" s="6" t="s">
        <v>303</v>
      </c>
    </row>
    <row r="73" spans="3:10" s="6" customFormat="1" ht="15.75" thickBot="1" x14ac:dyDescent="0.3">
      <c r="C73" s="343"/>
      <c r="D73" s="343"/>
      <c r="E73" s="340"/>
      <c r="F73" s="340"/>
      <c r="G73" s="56" t="s">
        <v>304</v>
      </c>
      <c r="H73" s="57" t="s">
        <v>305</v>
      </c>
      <c r="I73" s="6" t="s">
        <v>49</v>
      </c>
      <c r="J73" s="6" t="s">
        <v>306</v>
      </c>
    </row>
    <row r="76" spans="3:10" ht="24" customHeight="1" x14ac:dyDescent="0.25"/>
    <row r="77" spans="3:10" ht="15" customHeight="1" x14ac:dyDescent="0.25"/>
    <row r="78" spans="3:10" ht="15" customHeight="1" x14ac:dyDescent="0.25"/>
    <row r="79" spans="3:10" ht="15" customHeight="1" x14ac:dyDescent="0.25"/>
    <row r="80" spans="3:10" ht="15" customHeight="1" x14ac:dyDescent="0.25"/>
    <row r="81" spans="3:4" ht="15.75" thickBot="1" x14ac:dyDescent="0.3"/>
    <row r="82" spans="3:4" x14ac:dyDescent="0.25">
      <c r="C82" s="63">
        <v>1</v>
      </c>
      <c r="D82" s="82" t="s">
        <v>8</v>
      </c>
    </row>
    <row r="83" spans="3:4" x14ac:dyDescent="0.25">
      <c r="C83" s="64">
        <v>2</v>
      </c>
      <c r="D83" s="82" t="s">
        <v>11</v>
      </c>
    </row>
    <row r="84" spans="3:4" x14ac:dyDescent="0.25">
      <c r="C84" s="64">
        <v>3</v>
      </c>
      <c r="D84" s="82" t="s">
        <v>98</v>
      </c>
    </row>
    <row r="85" spans="3:4" x14ac:dyDescent="0.25">
      <c r="C85" s="64">
        <v>4</v>
      </c>
      <c r="D85" s="82" t="s">
        <v>10</v>
      </c>
    </row>
    <row r="86" spans="3:4" x14ac:dyDescent="0.25">
      <c r="C86" s="64">
        <v>5</v>
      </c>
      <c r="D86" s="82" t="s">
        <v>199</v>
      </c>
    </row>
    <row r="87" spans="3:4" x14ac:dyDescent="0.25">
      <c r="C87" s="64">
        <v>6</v>
      </c>
      <c r="D87" s="83" t="s">
        <v>209</v>
      </c>
    </row>
    <row r="88" spans="3:4" x14ac:dyDescent="0.25">
      <c r="C88" s="80">
        <v>7</v>
      </c>
      <c r="D88" s="84" t="s">
        <v>225</v>
      </c>
    </row>
    <row r="89" spans="3:4" x14ac:dyDescent="0.25">
      <c r="C89" s="81">
        <v>1.1000000000000001</v>
      </c>
      <c r="D89" s="85" t="s">
        <v>43</v>
      </c>
    </row>
    <row r="90" spans="3:4" x14ac:dyDescent="0.25">
      <c r="C90" s="81">
        <v>1.2</v>
      </c>
      <c r="D90" s="86" t="s">
        <v>54</v>
      </c>
    </row>
    <row r="91" spans="3:4" x14ac:dyDescent="0.25">
      <c r="C91" s="81">
        <v>2.1</v>
      </c>
      <c r="D91" s="85" t="s">
        <v>83</v>
      </c>
    </row>
    <row r="92" spans="3:4" ht="15" customHeight="1" x14ac:dyDescent="0.25">
      <c r="C92" s="81">
        <v>2.2000000000000002</v>
      </c>
      <c r="D92" s="86" t="s">
        <v>54</v>
      </c>
    </row>
    <row r="93" spans="3:4" x14ac:dyDescent="0.25">
      <c r="C93" s="81">
        <v>3.1</v>
      </c>
      <c r="D93" s="85" t="s">
        <v>9</v>
      </c>
    </row>
    <row r="94" spans="3:4" x14ac:dyDescent="0.25">
      <c r="C94" s="81">
        <v>3.2</v>
      </c>
      <c r="D94" s="86" t="s">
        <v>114</v>
      </c>
    </row>
    <row r="95" spans="3:4" ht="15" customHeight="1" x14ac:dyDescent="0.25">
      <c r="C95" s="81">
        <v>3.3</v>
      </c>
      <c r="D95" s="87" t="s">
        <v>126</v>
      </c>
    </row>
    <row r="96" spans="3:4" ht="15" customHeight="1" x14ac:dyDescent="0.25">
      <c r="C96" s="81">
        <v>3.4</v>
      </c>
      <c r="D96" s="88" t="s">
        <v>132</v>
      </c>
    </row>
    <row r="97" spans="3:4" x14ac:dyDescent="0.25">
      <c r="C97" s="81">
        <v>4.0999999999999996</v>
      </c>
      <c r="D97" s="85" t="s">
        <v>150</v>
      </c>
    </row>
    <row r="98" spans="3:4" ht="30" x14ac:dyDescent="0.25">
      <c r="C98" s="81">
        <v>4.2</v>
      </c>
      <c r="D98" s="86" t="s">
        <v>174</v>
      </c>
    </row>
    <row r="99" spans="3:4" ht="15" customHeight="1" x14ac:dyDescent="0.25">
      <c r="C99" s="81">
        <v>4.3</v>
      </c>
      <c r="D99" s="85" t="s">
        <v>191</v>
      </c>
    </row>
    <row r="100" spans="3:4" x14ac:dyDescent="0.25">
      <c r="C100" s="81">
        <v>5.0999999999999996</v>
      </c>
      <c r="D100" s="86" t="s">
        <v>201</v>
      </c>
    </row>
    <row r="101" spans="3:4" x14ac:dyDescent="0.25">
      <c r="C101" s="81">
        <v>6.1</v>
      </c>
      <c r="D101" s="85" t="s">
        <v>211</v>
      </c>
    </row>
    <row r="102" spans="3:4" x14ac:dyDescent="0.25">
      <c r="C102" s="81">
        <v>7.1</v>
      </c>
      <c r="D102" s="89" t="s">
        <v>227</v>
      </c>
    </row>
    <row r="103" spans="3:4" x14ac:dyDescent="0.25">
      <c r="C103" s="81">
        <v>7.2</v>
      </c>
      <c r="D103" s="85" t="s">
        <v>260</v>
      </c>
    </row>
    <row r="104" spans="3:4" ht="15" customHeight="1" x14ac:dyDescent="0.25">
      <c r="C104" s="81">
        <v>7.3</v>
      </c>
      <c r="D104" s="86" t="s">
        <v>269</v>
      </c>
    </row>
    <row r="105" spans="3:4" ht="15" customHeight="1" x14ac:dyDescent="0.25">
      <c r="C105" s="81">
        <v>7.4</v>
      </c>
      <c r="D105" s="85" t="s">
        <v>278</v>
      </c>
    </row>
    <row r="106" spans="3:4" x14ac:dyDescent="0.25">
      <c r="C106" s="81">
        <v>7.5</v>
      </c>
      <c r="D106" s="86" t="s">
        <v>287</v>
      </c>
    </row>
    <row r="107" spans="3:4" ht="15" customHeight="1" x14ac:dyDescent="0.25">
      <c r="C107" s="81">
        <v>7.6</v>
      </c>
      <c r="D107" s="85" t="s">
        <v>296</v>
      </c>
    </row>
    <row r="108" spans="3:4" x14ac:dyDescent="0.25">
      <c r="C108" s="65" t="s">
        <v>44</v>
      </c>
      <c r="D108" s="61" t="s">
        <v>45</v>
      </c>
    </row>
    <row r="109" spans="3:4" x14ac:dyDescent="0.25">
      <c r="C109" s="66" t="s">
        <v>35</v>
      </c>
      <c r="D109" s="58" t="s">
        <v>48</v>
      </c>
    </row>
    <row r="110" spans="3:4" x14ac:dyDescent="0.25">
      <c r="C110" s="66" t="s">
        <v>51</v>
      </c>
      <c r="D110" s="58" t="s">
        <v>52</v>
      </c>
    </row>
    <row r="111" spans="3:4" x14ac:dyDescent="0.25">
      <c r="C111" s="67" t="s">
        <v>55</v>
      </c>
      <c r="D111" s="90" t="s">
        <v>56</v>
      </c>
    </row>
    <row r="112" spans="3:4" x14ac:dyDescent="0.25">
      <c r="C112" s="68" t="s">
        <v>59</v>
      </c>
      <c r="D112" s="14" t="s">
        <v>60</v>
      </c>
    </row>
    <row r="113" spans="3:4" x14ac:dyDescent="0.25">
      <c r="C113" s="68" t="s">
        <v>62</v>
      </c>
      <c r="D113" s="14" t="s">
        <v>63</v>
      </c>
    </row>
    <row r="114" spans="3:4" x14ac:dyDescent="0.25">
      <c r="C114" s="68" t="s">
        <v>65</v>
      </c>
      <c r="D114" s="14" t="s">
        <v>66</v>
      </c>
    </row>
    <row r="115" spans="3:4" x14ac:dyDescent="0.25">
      <c r="C115" s="68" t="s">
        <v>68</v>
      </c>
      <c r="D115" s="14" t="s">
        <v>69</v>
      </c>
    </row>
    <row r="116" spans="3:4" x14ac:dyDescent="0.25">
      <c r="C116" s="68" t="s">
        <v>71</v>
      </c>
      <c r="D116" s="14" t="s">
        <v>72</v>
      </c>
    </row>
    <row r="117" spans="3:4" x14ac:dyDescent="0.25">
      <c r="C117" s="68" t="s">
        <v>74</v>
      </c>
      <c r="D117" s="14" t="s">
        <v>75</v>
      </c>
    </row>
    <row r="118" spans="3:4" x14ac:dyDescent="0.25">
      <c r="C118" s="68" t="s">
        <v>36</v>
      </c>
      <c r="D118" s="14" t="s">
        <v>77</v>
      </c>
    </row>
    <row r="119" spans="3:4" x14ac:dyDescent="0.25">
      <c r="C119" s="69" t="s">
        <v>79</v>
      </c>
      <c r="D119" s="14" t="s">
        <v>80</v>
      </c>
    </row>
    <row r="120" spans="3:4" x14ac:dyDescent="0.25">
      <c r="C120" s="66" t="s">
        <v>84</v>
      </c>
      <c r="D120" s="61" t="s">
        <v>85</v>
      </c>
    </row>
    <row r="121" spans="3:4" x14ac:dyDescent="0.25">
      <c r="C121" s="70" t="s">
        <v>34</v>
      </c>
      <c r="D121" s="62" t="s">
        <v>88</v>
      </c>
    </row>
    <row r="122" spans="3:4" x14ac:dyDescent="0.25">
      <c r="C122" s="68" t="s">
        <v>91</v>
      </c>
      <c r="D122" s="14" t="s">
        <v>92</v>
      </c>
    </row>
    <row r="123" spans="3:4" x14ac:dyDescent="0.25">
      <c r="C123" s="69" t="s">
        <v>95</v>
      </c>
      <c r="D123" s="91" t="s">
        <v>96</v>
      </c>
    </row>
    <row r="124" spans="3:4" x14ac:dyDescent="0.25">
      <c r="C124" s="65" t="s">
        <v>100</v>
      </c>
      <c r="D124" s="61" t="s">
        <v>101</v>
      </c>
    </row>
    <row r="125" spans="3:4" x14ac:dyDescent="0.25">
      <c r="C125" s="66" t="s">
        <v>104</v>
      </c>
      <c r="D125" s="58" t="s">
        <v>105</v>
      </c>
    </row>
    <row r="126" spans="3:4" x14ac:dyDescent="0.25">
      <c r="C126" s="66" t="s">
        <v>107</v>
      </c>
      <c r="D126" s="58" t="s">
        <v>108</v>
      </c>
    </row>
    <row r="127" spans="3:4" x14ac:dyDescent="0.25">
      <c r="C127" s="70" t="s">
        <v>110</v>
      </c>
      <c r="D127" s="62" t="s">
        <v>111</v>
      </c>
    </row>
    <row r="128" spans="3:4" x14ac:dyDescent="0.25">
      <c r="C128" s="67" t="s">
        <v>115</v>
      </c>
      <c r="D128" s="90" t="s">
        <v>116</v>
      </c>
    </row>
    <row r="129" spans="3:4" x14ac:dyDescent="0.25">
      <c r="C129" s="68" t="s">
        <v>119</v>
      </c>
      <c r="D129" s="14" t="s">
        <v>120</v>
      </c>
    </row>
    <row r="130" spans="3:4" x14ac:dyDescent="0.25">
      <c r="C130" s="69" t="s">
        <v>122</v>
      </c>
      <c r="D130" s="91" t="s">
        <v>123</v>
      </c>
    </row>
    <row r="131" spans="3:4" x14ac:dyDescent="0.25">
      <c r="C131" s="71" t="s">
        <v>127</v>
      </c>
      <c r="D131" s="92" t="s">
        <v>128</v>
      </c>
    </row>
    <row r="132" spans="3:4" x14ac:dyDescent="0.25">
      <c r="C132" s="72" t="s">
        <v>133</v>
      </c>
      <c r="D132" s="93" t="s">
        <v>134</v>
      </c>
    </row>
    <row r="133" spans="3:4" x14ac:dyDescent="0.25">
      <c r="C133" s="73" t="s">
        <v>137</v>
      </c>
      <c r="D133" s="94" t="s">
        <v>138</v>
      </c>
    </row>
    <row r="134" spans="3:4" x14ac:dyDescent="0.25">
      <c r="C134" s="73" t="s">
        <v>140</v>
      </c>
      <c r="D134" s="94" t="s">
        <v>141</v>
      </c>
    </row>
    <row r="135" spans="3:4" x14ac:dyDescent="0.25">
      <c r="C135" s="73" t="s">
        <v>143</v>
      </c>
      <c r="D135" s="94" t="s">
        <v>144</v>
      </c>
    </row>
    <row r="136" spans="3:4" x14ac:dyDescent="0.25">
      <c r="C136" s="74" t="s">
        <v>146</v>
      </c>
      <c r="D136" s="95" t="s">
        <v>147</v>
      </c>
    </row>
    <row r="137" spans="3:4" x14ac:dyDescent="0.25">
      <c r="C137" s="65" t="s">
        <v>151</v>
      </c>
      <c r="D137" s="61" t="s">
        <v>152</v>
      </c>
    </row>
    <row r="138" spans="3:4" x14ac:dyDescent="0.25">
      <c r="C138" s="66" t="s">
        <v>155</v>
      </c>
      <c r="D138" s="58" t="s">
        <v>156</v>
      </c>
    </row>
    <row r="139" spans="3:4" x14ac:dyDescent="0.25">
      <c r="C139" s="66" t="s">
        <v>158</v>
      </c>
      <c r="D139" s="58" t="s">
        <v>159</v>
      </c>
    </row>
    <row r="140" spans="3:4" x14ac:dyDescent="0.25">
      <c r="C140" s="66" t="s">
        <v>161</v>
      </c>
      <c r="D140" s="58" t="s">
        <v>162</v>
      </c>
    </row>
    <row r="141" spans="3:4" x14ac:dyDescent="0.25">
      <c r="C141" s="66" t="s">
        <v>164</v>
      </c>
      <c r="D141" s="58" t="s">
        <v>165</v>
      </c>
    </row>
    <row r="142" spans="3:4" x14ac:dyDescent="0.25">
      <c r="C142" s="66" t="s">
        <v>167</v>
      </c>
      <c r="D142" s="58" t="s">
        <v>168</v>
      </c>
    </row>
    <row r="143" spans="3:4" x14ac:dyDescent="0.25">
      <c r="C143" s="70" t="s">
        <v>170</v>
      </c>
      <c r="D143" s="62" t="s">
        <v>171</v>
      </c>
    </row>
    <row r="144" spans="3:4" x14ac:dyDescent="0.25">
      <c r="C144" s="67" t="s">
        <v>175</v>
      </c>
      <c r="D144" s="90" t="s">
        <v>176</v>
      </c>
    </row>
    <row r="145" spans="3:4" x14ac:dyDescent="0.25">
      <c r="C145" s="68" t="s">
        <v>179</v>
      </c>
      <c r="D145" s="14" t="s">
        <v>180</v>
      </c>
    </row>
    <row r="146" spans="3:4" x14ac:dyDescent="0.25">
      <c r="C146" s="68" t="s">
        <v>182</v>
      </c>
      <c r="D146" s="14" t="s">
        <v>183</v>
      </c>
    </row>
    <row r="147" spans="3:4" x14ac:dyDescent="0.25">
      <c r="C147" s="68" t="s">
        <v>185</v>
      </c>
      <c r="D147" s="14" t="s">
        <v>186</v>
      </c>
    </row>
    <row r="148" spans="3:4" x14ac:dyDescent="0.25">
      <c r="C148" s="69" t="s">
        <v>188</v>
      </c>
      <c r="D148" s="91" t="s">
        <v>43</v>
      </c>
    </row>
    <row r="149" spans="3:4" x14ac:dyDescent="0.25">
      <c r="C149" s="65" t="s">
        <v>192</v>
      </c>
      <c r="D149" s="61" t="s">
        <v>193</v>
      </c>
    </row>
    <row r="150" spans="3:4" x14ac:dyDescent="0.25">
      <c r="C150" s="70" t="s">
        <v>196</v>
      </c>
      <c r="D150" s="62" t="s">
        <v>197</v>
      </c>
    </row>
    <row r="151" spans="3:4" x14ac:dyDescent="0.25">
      <c r="C151" s="67" t="s">
        <v>202</v>
      </c>
      <c r="D151" s="90" t="s">
        <v>203</v>
      </c>
    </row>
    <row r="152" spans="3:4" x14ac:dyDescent="0.25">
      <c r="C152" s="68" t="s">
        <v>206</v>
      </c>
      <c r="D152" s="91" t="s">
        <v>207</v>
      </c>
    </row>
    <row r="153" spans="3:4" x14ac:dyDescent="0.25">
      <c r="C153" s="65" t="s">
        <v>212</v>
      </c>
      <c r="D153" s="61" t="s">
        <v>213</v>
      </c>
    </row>
    <row r="154" spans="3:4" x14ac:dyDescent="0.25">
      <c r="C154" s="66" t="s">
        <v>216</v>
      </c>
      <c r="D154" s="58" t="s">
        <v>217</v>
      </c>
    </row>
    <row r="155" spans="3:4" x14ac:dyDescent="0.25">
      <c r="C155" s="66" t="s">
        <v>219</v>
      </c>
      <c r="D155" s="58" t="s">
        <v>220</v>
      </c>
    </row>
    <row r="156" spans="3:4" x14ac:dyDescent="0.25">
      <c r="C156" s="66" t="s">
        <v>222</v>
      </c>
      <c r="D156" s="58" t="s">
        <v>223</v>
      </c>
    </row>
    <row r="157" spans="3:4" x14ac:dyDescent="0.25">
      <c r="C157" s="67" t="s">
        <v>228</v>
      </c>
      <c r="D157" s="90" t="s">
        <v>229</v>
      </c>
    </row>
    <row r="158" spans="3:4" x14ac:dyDescent="0.25">
      <c r="C158" s="75" t="s">
        <v>232</v>
      </c>
      <c r="D158" s="14" t="s">
        <v>233</v>
      </c>
    </row>
    <row r="159" spans="3:4" x14ac:dyDescent="0.25">
      <c r="C159" s="75" t="s">
        <v>235</v>
      </c>
      <c r="D159" s="14" t="s">
        <v>236</v>
      </c>
    </row>
    <row r="160" spans="3:4" x14ac:dyDescent="0.25">
      <c r="C160" s="75" t="s">
        <v>238</v>
      </c>
      <c r="D160" s="14" t="s">
        <v>239</v>
      </c>
    </row>
    <row r="161" spans="3:4" x14ac:dyDescent="0.25">
      <c r="C161" s="68" t="s">
        <v>241</v>
      </c>
      <c r="D161" s="14" t="s">
        <v>242</v>
      </c>
    </row>
    <row r="162" spans="3:4" x14ac:dyDescent="0.25">
      <c r="C162" s="75" t="s">
        <v>244</v>
      </c>
      <c r="D162" s="14" t="s">
        <v>245</v>
      </c>
    </row>
    <row r="163" spans="3:4" x14ac:dyDescent="0.25">
      <c r="C163" s="75" t="s">
        <v>247</v>
      </c>
      <c r="D163" s="14" t="s">
        <v>248</v>
      </c>
    </row>
    <row r="164" spans="3:4" x14ac:dyDescent="0.25">
      <c r="C164" s="75" t="s">
        <v>250</v>
      </c>
      <c r="D164" s="14" t="s">
        <v>251</v>
      </c>
    </row>
    <row r="165" spans="3:4" x14ac:dyDescent="0.25">
      <c r="C165" s="68" t="s">
        <v>253</v>
      </c>
      <c r="D165" s="96" t="s">
        <v>254</v>
      </c>
    </row>
    <row r="166" spans="3:4" x14ac:dyDescent="0.25">
      <c r="C166" s="76" t="s">
        <v>256</v>
      </c>
      <c r="D166" s="96" t="s">
        <v>257</v>
      </c>
    </row>
    <row r="167" spans="3:4" x14ac:dyDescent="0.25">
      <c r="C167" s="77" t="s">
        <v>261</v>
      </c>
      <c r="D167" s="61" t="s">
        <v>262</v>
      </c>
    </row>
    <row r="168" spans="3:4" x14ac:dyDescent="0.25">
      <c r="C168" s="78" t="s">
        <v>265</v>
      </c>
      <c r="D168" s="62" t="s">
        <v>266</v>
      </c>
    </row>
    <row r="169" spans="3:4" x14ac:dyDescent="0.25">
      <c r="C169" s="75" t="s">
        <v>270</v>
      </c>
      <c r="D169" s="14" t="s">
        <v>271</v>
      </c>
    </row>
    <row r="170" spans="3:4" x14ac:dyDescent="0.25">
      <c r="C170" s="76" t="s">
        <v>274</v>
      </c>
      <c r="D170" s="91" t="s">
        <v>275</v>
      </c>
    </row>
    <row r="171" spans="3:4" x14ac:dyDescent="0.25">
      <c r="C171" s="65" t="s">
        <v>279</v>
      </c>
      <c r="D171" s="61" t="s">
        <v>280</v>
      </c>
    </row>
    <row r="172" spans="3:4" x14ac:dyDescent="0.25">
      <c r="C172" s="66" t="s">
        <v>283</v>
      </c>
      <c r="D172" s="58" t="s">
        <v>284</v>
      </c>
    </row>
    <row r="173" spans="3:4" ht="15" customHeight="1" x14ac:dyDescent="0.25">
      <c r="C173" s="67" t="s">
        <v>288</v>
      </c>
      <c r="D173" s="90" t="s">
        <v>289</v>
      </c>
    </row>
    <row r="174" spans="3:4" x14ac:dyDescent="0.25">
      <c r="C174" s="68" t="s">
        <v>292</v>
      </c>
      <c r="D174" s="14" t="s">
        <v>293</v>
      </c>
    </row>
    <row r="175" spans="3:4" x14ac:dyDescent="0.25">
      <c r="C175" s="65" t="s">
        <v>297</v>
      </c>
      <c r="D175" s="61" t="s">
        <v>298</v>
      </c>
    </row>
    <row r="176" spans="3:4" x14ac:dyDescent="0.25">
      <c r="C176" s="66" t="s">
        <v>301</v>
      </c>
      <c r="D176" s="58" t="s">
        <v>302</v>
      </c>
    </row>
    <row r="177" spans="3:4" ht="15.75" thickBot="1" x14ac:dyDescent="0.3">
      <c r="C177" s="79" t="s">
        <v>304</v>
      </c>
      <c r="D177" s="97" t="s">
        <v>305</v>
      </c>
    </row>
    <row r="188" spans="3:4" ht="15" customHeight="1" x14ac:dyDescent="0.25"/>
    <row r="191" spans="3:4" ht="15" customHeight="1" x14ac:dyDescent="0.25"/>
    <row r="192" spans="3:4" ht="15" customHeight="1" x14ac:dyDescent="0.25"/>
    <row r="194" ht="15" customHeight="1" x14ac:dyDescent="0.25"/>
    <row r="196" ht="15" customHeight="1" x14ac:dyDescent="0.25"/>
    <row r="197" ht="15" customHeight="1" x14ac:dyDescent="0.25"/>
    <row r="198" ht="15" customHeight="1" x14ac:dyDescent="0.25"/>
    <row r="199" ht="15" customHeight="1" x14ac:dyDescent="0.25"/>
    <row r="223" spans="5:6" x14ac:dyDescent="0.25">
      <c r="E223" t="s">
        <v>309</v>
      </c>
      <c r="F223" t="s">
        <v>43</v>
      </c>
    </row>
    <row r="224" spans="5:6" ht="15" customHeight="1" x14ac:dyDescent="0.25"/>
    <row r="229" ht="15" customHeight="1" x14ac:dyDescent="0.25"/>
    <row r="232" ht="15" customHeight="1" x14ac:dyDescent="0.25"/>
    <row r="233" ht="15" customHeight="1" x14ac:dyDescent="0.25"/>
    <row r="235" ht="15" customHeight="1" x14ac:dyDescent="0.25"/>
    <row r="237" ht="15" customHeight="1" x14ac:dyDescent="0.25"/>
    <row r="238" ht="15" customHeight="1" x14ac:dyDescent="0.25"/>
    <row r="239" ht="15" customHeight="1" x14ac:dyDescent="0.25"/>
    <row r="240" ht="15" customHeight="1" x14ac:dyDescent="0.25"/>
    <row r="628" spans="8:8" x14ac:dyDescent="0.25">
      <c r="H628" t="s">
        <v>320</v>
      </c>
    </row>
    <row r="659" spans="11:16" x14ac:dyDescent="0.25">
      <c r="L659" t="s">
        <v>316</v>
      </c>
      <c r="M659" t="s">
        <v>315</v>
      </c>
      <c r="N659" t="s">
        <v>318</v>
      </c>
      <c r="O659" t="s">
        <v>317</v>
      </c>
      <c r="P659" t="s">
        <v>319</v>
      </c>
    </row>
    <row r="660" spans="11:16" x14ac:dyDescent="0.25">
      <c r="K660" t="s">
        <v>313</v>
      </c>
      <c r="L660" s="59">
        <v>120491</v>
      </c>
      <c r="M660" s="60">
        <f>+L660/$L$665</f>
        <v>0.15005909407353071</v>
      </c>
      <c r="N660">
        <v>18.98</v>
      </c>
      <c r="O660">
        <v>1.37</v>
      </c>
      <c r="P660">
        <v>-4.53</v>
      </c>
    </row>
    <row r="661" spans="11:16" x14ac:dyDescent="0.25">
      <c r="K661" t="s">
        <v>311</v>
      </c>
      <c r="L661" s="59">
        <v>102000</v>
      </c>
      <c r="M661" s="60">
        <f>+L661/$L$665</f>
        <v>0.12703046364873835</v>
      </c>
      <c r="N661">
        <v>-8.85</v>
      </c>
      <c r="O661">
        <v>-20.3</v>
      </c>
      <c r="P661">
        <v>-31.37</v>
      </c>
    </row>
    <row r="662" spans="11:16" x14ac:dyDescent="0.25">
      <c r="K662" t="s">
        <v>310</v>
      </c>
      <c r="L662" s="59">
        <v>380810</v>
      </c>
      <c r="M662" s="60">
        <f>+L662/$L$665</f>
        <v>0.47425951825564755</v>
      </c>
      <c r="N662">
        <v>106.05</v>
      </c>
      <c r="O662">
        <v>19.82</v>
      </c>
      <c r="P662">
        <v>7.1</v>
      </c>
    </row>
    <row r="663" spans="11:16" x14ac:dyDescent="0.25">
      <c r="K663" t="s">
        <v>314</v>
      </c>
      <c r="L663" s="59">
        <v>70053</v>
      </c>
      <c r="M663" s="60">
        <f>+L663/$L$665</f>
        <v>8.724377519593203E-2</v>
      </c>
      <c r="N663">
        <v>0.25</v>
      </c>
      <c r="O663">
        <v>1.85</v>
      </c>
      <c r="P663">
        <v>1.44</v>
      </c>
    </row>
    <row r="664" spans="11:16" x14ac:dyDescent="0.25">
      <c r="K664" t="s">
        <v>312</v>
      </c>
      <c r="L664" s="59">
        <v>129603</v>
      </c>
      <c r="M664" s="60">
        <f>+L664/$L$665</f>
        <v>0.16140714882615134</v>
      </c>
      <c r="N664">
        <v>40.49</v>
      </c>
      <c r="O664">
        <v>27.52</v>
      </c>
      <c r="P664">
        <v>32.770000000000003</v>
      </c>
    </row>
    <row r="665" spans="11:16" x14ac:dyDescent="0.25">
      <c r="L665">
        <f>SUM(L660:L664)</f>
        <v>802957</v>
      </c>
    </row>
  </sheetData>
  <autoFilter ref="A223:J223" xr:uid="{00000000-0009-0000-0000-000001000000}"/>
  <mergeCells count="52">
    <mergeCell ref="E69:E70"/>
    <mergeCell ref="F69:F70"/>
    <mergeCell ref="E71:E73"/>
    <mergeCell ref="F71:F73"/>
    <mergeCell ref="C53:C73"/>
    <mergeCell ref="D53:D73"/>
    <mergeCell ref="E53:E62"/>
    <mergeCell ref="F53:F62"/>
    <mergeCell ref="E63:E64"/>
    <mergeCell ref="F63:F64"/>
    <mergeCell ref="E65:E66"/>
    <mergeCell ref="F65:F66"/>
    <mergeCell ref="E67:E68"/>
    <mergeCell ref="F67:F68"/>
    <mergeCell ref="C33:C46"/>
    <mergeCell ref="D33:D46"/>
    <mergeCell ref="E33:E39"/>
    <mergeCell ref="F33:F39"/>
    <mergeCell ref="E40:E44"/>
    <mergeCell ref="F40:F44"/>
    <mergeCell ref="E45:E46"/>
    <mergeCell ref="F45:F46"/>
    <mergeCell ref="C47:C48"/>
    <mergeCell ref="D47:D48"/>
    <mergeCell ref="E47:E48"/>
    <mergeCell ref="F47:F48"/>
    <mergeCell ref="C49:C52"/>
    <mergeCell ref="D49:D52"/>
    <mergeCell ref="E49:E52"/>
    <mergeCell ref="F49:F52"/>
    <mergeCell ref="C16:C19"/>
    <mergeCell ref="D16:D19"/>
    <mergeCell ref="E16:E17"/>
    <mergeCell ref="F16:F17"/>
    <mergeCell ref="E18:E19"/>
    <mergeCell ref="F18:F19"/>
    <mergeCell ref="C20:C32"/>
    <mergeCell ref="D20:D32"/>
    <mergeCell ref="E20:E23"/>
    <mergeCell ref="F20:F23"/>
    <mergeCell ref="E24:E26"/>
    <mergeCell ref="F24:F26"/>
    <mergeCell ref="C2:H2"/>
    <mergeCell ref="C3:D3"/>
    <mergeCell ref="E3:F3"/>
    <mergeCell ref="G3:H3"/>
    <mergeCell ref="C4:C15"/>
    <mergeCell ref="D4:D15"/>
    <mergeCell ref="E4:E6"/>
    <mergeCell ref="F4:F6"/>
    <mergeCell ref="E7:E15"/>
    <mergeCell ref="F7:F1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CAE26A-2282-434F-8AC6-9B22E2CFB6C5}">
  <dimension ref="A1:F69"/>
  <sheetViews>
    <sheetView workbookViewId="0">
      <selection activeCell="E13" sqref="E13:E14"/>
    </sheetView>
  </sheetViews>
  <sheetFormatPr baseColWidth="10" defaultRowHeight="15" x14ac:dyDescent="0.25"/>
  <cols>
    <col min="1" max="1" width="12" customWidth="1"/>
    <col min="2" max="4" width="51.85546875" customWidth="1"/>
  </cols>
  <sheetData>
    <row r="1" spans="1:6" x14ac:dyDescent="0.25">
      <c r="A1" s="398" t="s">
        <v>0</v>
      </c>
      <c r="B1" s="398" t="s">
        <v>1</v>
      </c>
      <c r="C1" s="398" t="s">
        <v>308</v>
      </c>
      <c r="D1" s="398" t="s">
        <v>30</v>
      </c>
      <c r="E1" s="189"/>
    </row>
    <row r="2" spans="1:6" x14ac:dyDescent="0.25">
      <c r="A2" s="399"/>
      <c r="B2" s="399"/>
      <c r="C2" s="399"/>
      <c r="D2" s="399"/>
      <c r="E2" s="189"/>
    </row>
    <row r="3" spans="1:6" ht="15.75" thickBot="1" x14ac:dyDescent="0.3">
      <c r="A3" s="400"/>
      <c r="B3" s="400"/>
      <c r="C3" s="400"/>
      <c r="D3" s="400"/>
      <c r="E3" s="189"/>
    </row>
    <row r="4" spans="1:6" ht="32.25" thickBot="1" x14ac:dyDescent="0.3">
      <c r="A4" s="401">
        <v>1</v>
      </c>
      <c r="B4" s="404" t="s">
        <v>555</v>
      </c>
      <c r="C4" s="190" t="s">
        <v>515</v>
      </c>
      <c r="D4" s="191" t="s">
        <v>332</v>
      </c>
      <c r="E4" s="189"/>
    </row>
    <row r="5" spans="1:6" ht="98.25" customHeight="1" thickBot="1" x14ac:dyDescent="0.3">
      <c r="A5" s="402"/>
      <c r="B5" s="358"/>
      <c r="C5" s="192" t="s">
        <v>544</v>
      </c>
      <c r="D5" s="193" t="s">
        <v>516</v>
      </c>
      <c r="E5" s="189"/>
    </row>
    <row r="6" spans="1:6" ht="98.25" customHeight="1" thickBot="1" x14ac:dyDescent="0.3">
      <c r="A6" s="402"/>
      <c r="B6" s="358"/>
      <c r="C6" s="226" t="s">
        <v>545</v>
      </c>
      <c r="D6" s="207" t="s">
        <v>546</v>
      </c>
      <c r="E6" s="189"/>
      <c r="F6" t="s">
        <v>568</v>
      </c>
    </row>
    <row r="7" spans="1:6" ht="16.5" thickBot="1" x14ac:dyDescent="0.3">
      <c r="A7" s="403"/>
      <c r="B7" s="396"/>
      <c r="C7" s="192" t="s">
        <v>331</v>
      </c>
      <c r="D7" s="194"/>
      <c r="E7" s="189"/>
    </row>
    <row r="8" spans="1:6" ht="32.25" thickBot="1" x14ac:dyDescent="0.3">
      <c r="A8" s="350">
        <v>2</v>
      </c>
      <c r="B8" s="352" t="s">
        <v>517</v>
      </c>
      <c r="C8" s="195" t="s">
        <v>518</v>
      </c>
      <c r="D8" s="193" t="s">
        <v>332</v>
      </c>
      <c r="E8" s="189"/>
    </row>
    <row r="9" spans="1:6" ht="32.25" thickBot="1" x14ac:dyDescent="0.3">
      <c r="A9" s="392"/>
      <c r="B9" s="364"/>
      <c r="C9" s="227" t="s">
        <v>547</v>
      </c>
      <c r="D9" s="227" t="s">
        <v>332</v>
      </c>
      <c r="E9" s="189"/>
    </row>
    <row r="10" spans="1:6" ht="48" thickBot="1" x14ac:dyDescent="0.3">
      <c r="A10" s="392"/>
      <c r="B10" s="364"/>
      <c r="C10" s="393" t="s">
        <v>519</v>
      </c>
      <c r="D10" s="193" t="s">
        <v>336</v>
      </c>
      <c r="E10" s="189"/>
    </row>
    <row r="11" spans="1:6" ht="16.5" thickBot="1" x14ac:dyDescent="0.3">
      <c r="A11" s="392"/>
      <c r="B11" s="364"/>
      <c r="C11" s="405"/>
      <c r="D11" s="193" t="s">
        <v>337</v>
      </c>
      <c r="E11" s="189"/>
    </row>
    <row r="12" spans="1:6" x14ac:dyDescent="0.25">
      <c r="A12" s="392"/>
      <c r="B12" s="364"/>
      <c r="C12" s="393" t="s">
        <v>330</v>
      </c>
      <c r="D12" s="368" t="s">
        <v>338</v>
      </c>
      <c r="E12" s="189"/>
    </row>
    <row r="13" spans="1:6" ht="15.75" thickBot="1" x14ac:dyDescent="0.3">
      <c r="A13" s="351"/>
      <c r="B13" s="353"/>
      <c r="C13" s="394"/>
      <c r="D13" s="395"/>
      <c r="E13" s="189"/>
    </row>
    <row r="14" spans="1:6" ht="32.25" thickBot="1" x14ac:dyDescent="0.3">
      <c r="A14" s="350">
        <v>3</v>
      </c>
      <c r="B14" s="357" t="s">
        <v>513</v>
      </c>
      <c r="C14" s="192" t="s">
        <v>330</v>
      </c>
      <c r="D14" s="193" t="s">
        <v>332</v>
      </c>
      <c r="E14" s="189"/>
    </row>
    <row r="15" spans="1:6" ht="32.25" thickBot="1" x14ac:dyDescent="0.3">
      <c r="A15" s="392"/>
      <c r="B15" s="358"/>
      <c r="C15" s="192" t="s">
        <v>519</v>
      </c>
      <c r="D15" s="193" t="s">
        <v>338</v>
      </c>
      <c r="E15" s="189"/>
    </row>
    <row r="16" spans="1:6" ht="16.5" thickBot="1" x14ac:dyDescent="0.3">
      <c r="A16" s="392"/>
      <c r="B16" s="358"/>
      <c r="C16" s="397" t="s">
        <v>339</v>
      </c>
      <c r="D16" s="193" t="s">
        <v>337</v>
      </c>
      <c r="E16" s="189"/>
    </row>
    <row r="17" spans="1:5" ht="48" thickBot="1" x14ac:dyDescent="0.3">
      <c r="A17" s="351"/>
      <c r="B17" s="396"/>
      <c r="C17" s="394"/>
      <c r="D17" s="194" t="s">
        <v>336</v>
      </c>
      <c r="E17" s="189"/>
    </row>
    <row r="18" spans="1:5" ht="32.25" customHeight="1" thickBot="1" x14ac:dyDescent="0.3">
      <c r="A18" s="350">
        <v>4</v>
      </c>
      <c r="B18" s="196" t="s">
        <v>520</v>
      </c>
      <c r="C18" s="195" t="s">
        <v>521</v>
      </c>
      <c r="D18" s="197" t="s">
        <v>522</v>
      </c>
      <c r="E18" s="189"/>
    </row>
    <row r="19" spans="1:5" ht="48" thickBot="1" x14ac:dyDescent="0.3">
      <c r="A19" s="392"/>
      <c r="B19" s="196" t="s">
        <v>523</v>
      </c>
      <c r="C19" s="198" t="s">
        <v>524</v>
      </c>
      <c r="D19" s="199" t="s">
        <v>525</v>
      </c>
      <c r="E19" s="189"/>
    </row>
    <row r="20" spans="1:5" ht="32.25" thickBot="1" x14ac:dyDescent="0.3">
      <c r="A20" s="392"/>
      <c r="B20" s="196"/>
      <c r="C20" s="228" t="s">
        <v>339</v>
      </c>
      <c r="D20" s="229" t="s">
        <v>342</v>
      </c>
      <c r="E20" s="189"/>
    </row>
    <row r="21" spans="1:5" x14ac:dyDescent="0.25">
      <c r="A21" s="392"/>
      <c r="B21" s="200"/>
      <c r="C21" s="393" t="s">
        <v>330</v>
      </c>
      <c r="D21" s="375" t="s">
        <v>507</v>
      </c>
      <c r="E21" s="189"/>
    </row>
    <row r="22" spans="1:5" ht="15.75" thickBot="1" x14ac:dyDescent="0.3">
      <c r="A22" s="351"/>
      <c r="B22" s="201"/>
      <c r="C22" s="394"/>
      <c r="D22" s="376"/>
      <c r="E22" s="189"/>
    </row>
    <row r="23" spans="1:5" ht="32.25" thickBot="1" x14ac:dyDescent="0.3">
      <c r="A23" s="365">
        <v>5</v>
      </c>
      <c r="B23" s="202" t="s">
        <v>520</v>
      </c>
      <c r="C23" s="203" t="s">
        <v>339</v>
      </c>
      <c r="D23" s="193" t="s">
        <v>342</v>
      </c>
      <c r="E23" s="189"/>
    </row>
    <row r="24" spans="1:5" ht="79.5" thickBot="1" x14ac:dyDescent="0.3">
      <c r="A24" s="361"/>
      <c r="B24" s="202" t="s">
        <v>526</v>
      </c>
      <c r="C24" s="195" t="s">
        <v>519</v>
      </c>
      <c r="D24" s="375" t="s">
        <v>344</v>
      </c>
      <c r="E24" s="189"/>
    </row>
    <row r="25" spans="1:5" ht="32.25" thickBot="1" x14ac:dyDescent="0.3">
      <c r="A25" s="362"/>
      <c r="B25" s="204"/>
      <c r="C25" s="205" t="s">
        <v>330</v>
      </c>
      <c r="D25" s="376"/>
      <c r="E25" s="189"/>
    </row>
    <row r="26" spans="1:5" ht="32.25" thickBot="1" x14ac:dyDescent="0.3">
      <c r="A26" s="388">
        <v>6</v>
      </c>
      <c r="B26" s="352" t="s">
        <v>385</v>
      </c>
      <c r="C26" s="206" t="s">
        <v>345</v>
      </c>
      <c r="D26" s="207" t="s">
        <v>342</v>
      </c>
      <c r="E26" s="189"/>
    </row>
    <row r="27" spans="1:5" ht="32.25" thickBot="1" x14ac:dyDescent="0.3">
      <c r="A27" s="389"/>
      <c r="B27" s="364"/>
      <c r="C27" s="208" t="s">
        <v>519</v>
      </c>
      <c r="D27" s="209" t="s">
        <v>344</v>
      </c>
      <c r="E27" s="189"/>
    </row>
    <row r="28" spans="1:5" ht="32.25" thickBot="1" x14ac:dyDescent="0.3">
      <c r="A28" s="390"/>
      <c r="B28" s="391"/>
      <c r="C28" s="208" t="s">
        <v>321</v>
      </c>
      <c r="D28" s="207" t="s">
        <v>342</v>
      </c>
      <c r="E28" s="189"/>
    </row>
    <row r="29" spans="1:5" ht="32.25" thickBot="1" x14ac:dyDescent="0.3">
      <c r="A29" s="386">
        <v>7</v>
      </c>
      <c r="B29" s="210" t="s">
        <v>527</v>
      </c>
      <c r="C29" s="211" t="s">
        <v>339</v>
      </c>
      <c r="D29" s="387" t="s">
        <v>507</v>
      </c>
      <c r="E29" s="189"/>
    </row>
    <row r="30" spans="1:5" ht="32.25" thickBot="1" x14ac:dyDescent="0.3">
      <c r="A30" s="371"/>
      <c r="B30" s="212" t="s">
        <v>528</v>
      </c>
      <c r="C30" s="208" t="s">
        <v>519</v>
      </c>
      <c r="D30" s="384"/>
      <c r="E30" s="189"/>
    </row>
    <row r="31" spans="1:5" ht="32.25" thickBot="1" x14ac:dyDescent="0.3">
      <c r="A31" s="371"/>
      <c r="B31" s="212"/>
      <c r="C31" s="213" t="s">
        <v>529</v>
      </c>
      <c r="D31" s="213" t="s">
        <v>530</v>
      </c>
      <c r="E31" s="189"/>
    </row>
    <row r="32" spans="1:5" ht="32.25" thickBot="1" x14ac:dyDescent="0.3">
      <c r="A32" s="372"/>
      <c r="B32" s="204"/>
      <c r="C32" s="214" t="s">
        <v>321</v>
      </c>
      <c r="D32" s="194" t="s">
        <v>342</v>
      </c>
      <c r="E32" s="189"/>
    </row>
    <row r="33" spans="1:6" ht="16.5" thickBot="1" x14ac:dyDescent="0.3">
      <c r="A33" s="370">
        <v>8</v>
      </c>
      <c r="B33" s="352" t="s">
        <v>548</v>
      </c>
      <c r="C33" s="203" t="s">
        <v>346</v>
      </c>
      <c r="D33" s="387" t="s">
        <v>531</v>
      </c>
      <c r="E33" s="189"/>
    </row>
    <row r="34" spans="1:6" ht="16.5" thickBot="1" x14ac:dyDescent="0.3">
      <c r="A34" s="371"/>
      <c r="B34" s="364"/>
      <c r="C34" s="195" t="s">
        <v>321</v>
      </c>
      <c r="D34" s="384"/>
      <c r="E34" s="189"/>
    </row>
    <row r="35" spans="1:6" ht="16.5" thickBot="1" x14ac:dyDescent="0.3">
      <c r="A35" s="371"/>
      <c r="B35" s="364"/>
      <c r="C35" s="203" t="s">
        <v>331</v>
      </c>
      <c r="D35" s="375" t="s">
        <v>507</v>
      </c>
      <c r="E35" s="189"/>
    </row>
    <row r="36" spans="1:6" ht="32.25" thickBot="1" x14ac:dyDescent="0.3">
      <c r="A36" s="371"/>
      <c r="B36" s="364"/>
      <c r="C36" s="215" t="s">
        <v>532</v>
      </c>
      <c r="D36" s="385"/>
      <c r="E36" s="189"/>
    </row>
    <row r="37" spans="1:6" ht="32.25" thickBot="1" x14ac:dyDescent="0.3">
      <c r="A37" s="371"/>
      <c r="B37" s="364"/>
      <c r="C37" s="203" t="s">
        <v>330</v>
      </c>
      <c r="D37" s="385"/>
      <c r="E37" s="189"/>
    </row>
    <row r="38" spans="1:6" ht="32.25" thickBot="1" x14ac:dyDescent="0.3">
      <c r="A38" s="372"/>
      <c r="B38" s="353"/>
      <c r="C38" s="192" t="s">
        <v>519</v>
      </c>
      <c r="D38" s="376"/>
      <c r="E38" s="189"/>
    </row>
    <row r="39" spans="1:6" ht="32.25" thickBot="1" x14ac:dyDescent="0.3">
      <c r="A39" s="370">
        <v>9</v>
      </c>
      <c r="B39" s="352" t="s">
        <v>533</v>
      </c>
      <c r="C39" s="195" t="s">
        <v>330</v>
      </c>
      <c r="D39" s="373" t="s">
        <v>332</v>
      </c>
      <c r="E39" s="189"/>
    </row>
    <row r="40" spans="1:6" ht="32.25" thickBot="1" x14ac:dyDescent="0.3">
      <c r="A40" s="371"/>
      <c r="B40" s="364"/>
      <c r="C40" s="198" t="s">
        <v>534</v>
      </c>
      <c r="D40" s="374"/>
      <c r="E40" s="189"/>
    </row>
    <row r="41" spans="1:6" ht="32.25" thickBot="1" x14ac:dyDescent="0.3">
      <c r="A41" s="371"/>
      <c r="B41" s="364"/>
      <c r="C41" s="195" t="s">
        <v>521</v>
      </c>
      <c r="D41" s="375" t="s">
        <v>507</v>
      </c>
      <c r="E41" s="189"/>
    </row>
    <row r="42" spans="1:6" ht="16.5" thickBot="1" x14ac:dyDescent="0.3">
      <c r="A42" s="372"/>
      <c r="B42" s="353"/>
      <c r="C42" s="192" t="s">
        <v>321</v>
      </c>
      <c r="D42" s="376"/>
      <c r="E42" s="189"/>
    </row>
    <row r="43" spans="1:6" ht="32.25" thickBot="1" x14ac:dyDescent="0.3">
      <c r="A43" s="377">
        <v>10</v>
      </c>
      <c r="B43" s="380" t="s">
        <v>535</v>
      </c>
      <c r="C43" s="195" t="s">
        <v>519</v>
      </c>
      <c r="D43" s="383" t="s">
        <v>507</v>
      </c>
      <c r="E43" s="189"/>
    </row>
    <row r="44" spans="1:6" ht="16.5" thickBot="1" x14ac:dyDescent="0.3">
      <c r="A44" s="378"/>
      <c r="B44" s="381"/>
      <c r="C44" s="203" t="s">
        <v>331</v>
      </c>
      <c r="D44" s="384"/>
      <c r="E44" s="189"/>
    </row>
    <row r="45" spans="1:6" ht="32.25" thickBot="1" x14ac:dyDescent="0.3">
      <c r="A45" s="378"/>
      <c r="B45" s="381"/>
      <c r="C45" s="203" t="s">
        <v>330</v>
      </c>
      <c r="D45" s="375" t="s">
        <v>332</v>
      </c>
      <c r="E45" s="189"/>
    </row>
    <row r="46" spans="1:6" ht="16.5" thickBot="1" x14ac:dyDescent="0.3">
      <c r="A46" s="378"/>
      <c r="B46" s="381"/>
      <c r="C46" s="195" t="s">
        <v>321</v>
      </c>
      <c r="D46" s="385"/>
      <c r="E46" s="189"/>
    </row>
    <row r="47" spans="1:6" ht="32.25" thickBot="1" x14ac:dyDescent="0.3">
      <c r="A47" s="378"/>
      <c r="B47" s="381"/>
      <c r="C47" s="198" t="s">
        <v>536</v>
      </c>
      <c r="D47" s="385"/>
      <c r="E47" s="189"/>
      <c r="F47" t="s">
        <v>571</v>
      </c>
    </row>
    <row r="48" spans="1:6" ht="32.25" thickBot="1" x14ac:dyDescent="0.3">
      <c r="A48" s="378"/>
      <c r="B48" s="381"/>
      <c r="C48" s="195" t="s">
        <v>521</v>
      </c>
      <c r="D48" s="385"/>
      <c r="E48" s="189"/>
    </row>
    <row r="49" spans="1:6" ht="32.25" thickBot="1" x14ac:dyDescent="0.3">
      <c r="A49" s="379"/>
      <c r="B49" s="382"/>
      <c r="C49" s="205" t="s">
        <v>348</v>
      </c>
      <c r="D49" s="376"/>
      <c r="E49" s="189"/>
    </row>
    <row r="50" spans="1:6" ht="34.5" customHeight="1" thickBot="1" x14ac:dyDescent="0.3">
      <c r="A50" s="354">
        <v>11</v>
      </c>
      <c r="B50" s="357" t="s">
        <v>537</v>
      </c>
      <c r="C50" s="203" t="s">
        <v>330</v>
      </c>
      <c r="D50" s="216" t="s">
        <v>349</v>
      </c>
      <c r="E50" s="189"/>
    </row>
    <row r="51" spans="1:6" ht="34.5" customHeight="1" thickBot="1" x14ac:dyDescent="0.3">
      <c r="A51" s="355"/>
      <c r="B51" s="358"/>
      <c r="C51" s="195" t="s">
        <v>521</v>
      </c>
      <c r="D51" s="217" t="s">
        <v>538</v>
      </c>
      <c r="E51" s="189"/>
      <c r="F51" t="s">
        <v>572</v>
      </c>
    </row>
    <row r="52" spans="1:6" ht="34.5" customHeight="1" thickBot="1" x14ac:dyDescent="0.3">
      <c r="A52" s="356"/>
      <c r="B52" s="359"/>
      <c r="C52" s="206" t="s">
        <v>321</v>
      </c>
      <c r="D52" s="218"/>
      <c r="E52" s="189"/>
    </row>
    <row r="53" spans="1:6" ht="32.25" thickBot="1" x14ac:dyDescent="0.3">
      <c r="A53" s="360">
        <v>12</v>
      </c>
      <c r="B53" s="363" t="s">
        <v>539</v>
      </c>
      <c r="C53" s="219" t="s">
        <v>521</v>
      </c>
      <c r="D53" s="220" t="s">
        <v>349</v>
      </c>
      <c r="E53" s="189"/>
    </row>
    <row r="54" spans="1:6" ht="32.25" thickBot="1" x14ac:dyDescent="0.3">
      <c r="A54" s="361"/>
      <c r="B54" s="364"/>
      <c r="C54" s="198" t="s">
        <v>540</v>
      </c>
      <c r="D54" s="217" t="s">
        <v>508</v>
      </c>
      <c r="E54" s="189"/>
    </row>
    <row r="55" spans="1:6" ht="32.25" thickBot="1" x14ac:dyDescent="0.3">
      <c r="A55" s="361"/>
      <c r="B55" s="364"/>
      <c r="C55" s="198" t="s">
        <v>541</v>
      </c>
      <c r="D55" s="221"/>
      <c r="E55" s="189"/>
    </row>
    <row r="56" spans="1:6" ht="32.25" thickBot="1" x14ac:dyDescent="0.3">
      <c r="A56" s="361"/>
      <c r="B56" s="364"/>
      <c r="C56" s="203" t="s">
        <v>330</v>
      </c>
      <c r="D56" s="217"/>
      <c r="E56" s="189"/>
    </row>
    <row r="57" spans="1:6" ht="16.5" thickBot="1" x14ac:dyDescent="0.3">
      <c r="A57" s="361"/>
      <c r="B57" s="364"/>
      <c r="C57" s="195" t="s">
        <v>343</v>
      </c>
      <c r="D57" s="366"/>
      <c r="E57" s="189"/>
    </row>
    <row r="58" spans="1:6" ht="32.25" thickBot="1" x14ac:dyDescent="0.3">
      <c r="A58" s="362"/>
      <c r="B58" s="353"/>
      <c r="C58" s="192" t="s">
        <v>351</v>
      </c>
      <c r="D58" s="367"/>
      <c r="E58" s="189"/>
    </row>
    <row r="59" spans="1:6" ht="32.25" thickBot="1" x14ac:dyDescent="0.3">
      <c r="A59" s="365">
        <v>13</v>
      </c>
      <c r="B59" s="352" t="s">
        <v>542</v>
      </c>
      <c r="C59" s="195" t="s">
        <v>321</v>
      </c>
      <c r="D59" s="207" t="s">
        <v>349</v>
      </c>
      <c r="E59" s="189"/>
    </row>
    <row r="60" spans="1:6" ht="32.25" thickBot="1" x14ac:dyDescent="0.3">
      <c r="A60" s="361"/>
      <c r="B60" s="364"/>
      <c r="C60" s="195" t="s">
        <v>519</v>
      </c>
      <c r="D60" s="368" t="s">
        <v>508</v>
      </c>
      <c r="E60" s="189"/>
    </row>
    <row r="61" spans="1:6" ht="32.25" thickBot="1" x14ac:dyDescent="0.3">
      <c r="A61" s="361"/>
      <c r="B61" s="364"/>
      <c r="C61" s="198" t="s">
        <v>543</v>
      </c>
      <c r="D61" s="369"/>
      <c r="E61" s="189"/>
    </row>
    <row r="62" spans="1:6" ht="16.5" thickBot="1" x14ac:dyDescent="0.3">
      <c r="A62" s="361"/>
      <c r="B62" s="364"/>
      <c r="C62" s="203" t="s">
        <v>331</v>
      </c>
      <c r="D62" s="369"/>
      <c r="E62" s="189"/>
    </row>
    <row r="63" spans="1:6" ht="15.75" x14ac:dyDescent="0.25">
      <c r="A63" s="361"/>
      <c r="B63" s="364"/>
      <c r="C63" s="230" t="s">
        <v>549</v>
      </c>
      <c r="D63" s="369"/>
      <c r="E63" s="189"/>
      <c r="F63" t="s">
        <v>573</v>
      </c>
    </row>
    <row r="64" spans="1:6" ht="16.5" thickBot="1" x14ac:dyDescent="0.3">
      <c r="A64" s="361"/>
      <c r="B64" s="364"/>
      <c r="C64" s="222" t="s">
        <v>346</v>
      </c>
      <c r="D64" s="369"/>
      <c r="E64" s="189"/>
    </row>
    <row r="65" spans="1:5" ht="32.25" thickBot="1" x14ac:dyDescent="0.3">
      <c r="A65" s="362"/>
      <c r="B65" s="353"/>
      <c r="C65" s="214" t="s">
        <v>519</v>
      </c>
      <c r="D65" s="223"/>
      <c r="E65" s="189"/>
    </row>
    <row r="66" spans="1:5" ht="32.25" thickBot="1" x14ac:dyDescent="0.3">
      <c r="A66" s="350">
        <v>14</v>
      </c>
      <c r="B66" s="352" t="s">
        <v>511</v>
      </c>
      <c r="C66" s="195" t="s">
        <v>343</v>
      </c>
      <c r="D66" s="207" t="s">
        <v>349</v>
      </c>
      <c r="E66" s="189"/>
    </row>
    <row r="67" spans="1:5" ht="70.5" customHeight="1" thickBot="1" x14ac:dyDescent="0.3">
      <c r="A67" s="351"/>
      <c r="B67" s="353"/>
      <c r="C67" s="192" t="s">
        <v>521</v>
      </c>
      <c r="D67" s="224" t="s">
        <v>508</v>
      </c>
      <c r="E67" s="189" t="s">
        <v>554</v>
      </c>
    </row>
    <row r="68" spans="1:5" ht="63" customHeight="1" thickBot="1" x14ac:dyDescent="0.3">
      <c r="A68" s="225">
        <v>15</v>
      </c>
      <c r="B68" s="231" t="s">
        <v>550</v>
      </c>
      <c r="C68" s="227" t="s">
        <v>551</v>
      </c>
      <c r="D68" s="232" t="s">
        <v>349</v>
      </c>
      <c r="E68" s="189"/>
    </row>
    <row r="69" spans="1:5" ht="41.25" customHeight="1" thickBot="1" x14ac:dyDescent="0.3">
      <c r="A69" s="233">
        <v>16</v>
      </c>
      <c r="B69" s="228" t="s">
        <v>552</v>
      </c>
      <c r="C69" s="226" t="s">
        <v>553</v>
      </c>
      <c r="D69" s="226" t="s">
        <v>349</v>
      </c>
      <c r="E69" s="189"/>
    </row>
  </sheetData>
  <mergeCells count="45">
    <mergeCell ref="D12:D13"/>
    <mergeCell ref="A14:A17"/>
    <mergeCell ref="B14:B17"/>
    <mergeCell ref="C16:C17"/>
    <mergeCell ref="A1:A3"/>
    <mergeCell ref="B1:B3"/>
    <mergeCell ref="C1:C3"/>
    <mergeCell ref="D1:D3"/>
    <mergeCell ref="A4:A7"/>
    <mergeCell ref="B4:B7"/>
    <mergeCell ref="A8:A13"/>
    <mergeCell ref="B8:B13"/>
    <mergeCell ref="C10:C11"/>
    <mergeCell ref="C12:C13"/>
    <mergeCell ref="A18:A22"/>
    <mergeCell ref="C21:C22"/>
    <mergeCell ref="D21:D22"/>
    <mergeCell ref="A23:A25"/>
    <mergeCell ref="D24:D25"/>
    <mergeCell ref="A29:A32"/>
    <mergeCell ref="D29:D30"/>
    <mergeCell ref="A26:A28"/>
    <mergeCell ref="B26:B28"/>
    <mergeCell ref="A33:A38"/>
    <mergeCell ref="B33:B38"/>
    <mergeCell ref="D33:D34"/>
    <mergeCell ref="D35:D38"/>
    <mergeCell ref="D57:D58"/>
    <mergeCell ref="D60:D64"/>
    <mergeCell ref="A39:A42"/>
    <mergeCell ref="B39:B42"/>
    <mergeCell ref="D39:D40"/>
    <mergeCell ref="D41:D42"/>
    <mergeCell ref="A43:A49"/>
    <mergeCell ref="B43:B49"/>
    <mergeCell ref="D43:D44"/>
    <mergeCell ref="D45:D49"/>
    <mergeCell ref="A66:A67"/>
    <mergeCell ref="B66:B67"/>
    <mergeCell ref="A50:A52"/>
    <mergeCell ref="B50:B52"/>
    <mergeCell ref="A53:A58"/>
    <mergeCell ref="B53:B58"/>
    <mergeCell ref="A59:A65"/>
    <mergeCell ref="B59:B65"/>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271D75-05DD-4F0B-A316-358EAB21EFD0}">
  <dimension ref="A1:F63"/>
  <sheetViews>
    <sheetView topLeftCell="A51" workbookViewId="0">
      <selection activeCell="E13" sqref="E13:E14"/>
    </sheetView>
  </sheetViews>
  <sheetFormatPr baseColWidth="10" defaultRowHeight="15" x14ac:dyDescent="0.25"/>
  <cols>
    <col min="1" max="1" width="12" customWidth="1"/>
    <col min="2" max="4" width="51.85546875" customWidth="1"/>
  </cols>
  <sheetData>
    <row r="1" spans="1:5" x14ac:dyDescent="0.25">
      <c r="A1" s="398" t="s">
        <v>0</v>
      </c>
      <c r="B1" s="398" t="s">
        <v>1</v>
      </c>
      <c r="C1" s="398" t="s">
        <v>308</v>
      </c>
      <c r="D1" s="398" t="s">
        <v>30</v>
      </c>
      <c r="E1" s="189"/>
    </row>
    <row r="2" spans="1:5" x14ac:dyDescent="0.25">
      <c r="A2" s="399"/>
      <c r="B2" s="399"/>
      <c r="C2" s="399"/>
      <c r="D2" s="399"/>
      <c r="E2" s="189"/>
    </row>
    <row r="3" spans="1:5" ht="15.75" thickBot="1" x14ac:dyDescent="0.3">
      <c r="A3" s="400"/>
      <c r="B3" s="400"/>
      <c r="C3" s="400"/>
      <c r="D3" s="400"/>
      <c r="E3" s="189"/>
    </row>
    <row r="4" spans="1:5" ht="32.25" thickBot="1" x14ac:dyDescent="0.3">
      <c r="A4" s="401">
        <v>1</v>
      </c>
      <c r="B4" s="404" t="s">
        <v>514</v>
      </c>
      <c r="C4" s="190" t="s">
        <v>515</v>
      </c>
      <c r="D4" s="191" t="s">
        <v>332</v>
      </c>
      <c r="E4" s="189"/>
    </row>
    <row r="5" spans="1:5" ht="32.25" thickBot="1" x14ac:dyDescent="0.3">
      <c r="A5" s="402"/>
      <c r="B5" s="358"/>
      <c r="C5" s="192" t="s">
        <v>330</v>
      </c>
      <c r="D5" s="193" t="s">
        <v>516</v>
      </c>
      <c r="E5" s="189"/>
    </row>
    <row r="6" spans="1:5" ht="16.5" thickBot="1" x14ac:dyDescent="0.3">
      <c r="A6" s="403"/>
      <c r="B6" s="396"/>
      <c r="C6" s="192" t="s">
        <v>331</v>
      </c>
      <c r="D6" s="194"/>
      <c r="E6" s="189"/>
    </row>
    <row r="7" spans="1:5" ht="32.25" thickBot="1" x14ac:dyDescent="0.3">
      <c r="A7" s="350">
        <v>2</v>
      </c>
      <c r="B7" s="352" t="s">
        <v>517</v>
      </c>
      <c r="C7" s="195" t="s">
        <v>518</v>
      </c>
      <c r="D7" s="193" t="s">
        <v>332</v>
      </c>
      <c r="E7" s="189"/>
    </row>
    <row r="8" spans="1:5" ht="48" thickBot="1" x14ac:dyDescent="0.3">
      <c r="A8" s="392"/>
      <c r="B8" s="364"/>
      <c r="C8" s="393" t="s">
        <v>519</v>
      </c>
      <c r="D8" s="193" t="s">
        <v>336</v>
      </c>
      <c r="E8" s="189"/>
    </row>
    <row r="9" spans="1:5" ht="16.5" thickBot="1" x14ac:dyDescent="0.3">
      <c r="A9" s="392"/>
      <c r="B9" s="364"/>
      <c r="C9" s="405"/>
      <c r="D9" s="193" t="s">
        <v>337</v>
      </c>
      <c r="E9" s="189"/>
    </row>
    <row r="10" spans="1:5" x14ac:dyDescent="0.25">
      <c r="A10" s="392"/>
      <c r="B10" s="364"/>
      <c r="C10" s="393" t="s">
        <v>330</v>
      </c>
      <c r="D10" s="368" t="s">
        <v>338</v>
      </c>
      <c r="E10" s="189"/>
    </row>
    <row r="11" spans="1:5" ht="15.75" thickBot="1" x14ac:dyDescent="0.3">
      <c r="A11" s="351"/>
      <c r="B11" s="353"/>
      <c r="C11" s="394"/>
      <c r="D11" s="395"/>
      <c r="E11" s="189"/>
    </row>
    <row r="12" spans="1:5" ht="32.25" thickBot="1" x14ac:dyDescent="0.3">
      <c r="A12" s="350">
        <v>3</v>
      </c>
      <c r="B12" s="357" t="s">
        <v>513</v>
      </c>
      <c r="C12" s="192" t="s">
        <v>330</v>
      </c>
      <c r="D12" s="193" t="s">
        <v>332</v>
      </c>
      <c r="E12" s="189"/>
    </row>
    <row r="13" spans="1:5" ht="32.25" thickBot="1" x14ac:dyDescent="0.3">
      <c r="A13" s="392"/>
      <c r="B13" s="358"/>
      <c r="C13" s="192" t="s">
        <v>519</v>
      </c>
      <c r="D13" s="193" t="s">
        <v>338</v>
      </c>
      <c r="E13" s="189"/>
    </row>
    <row r="14" spans="1:5" ht="16.5" thickBot="1" x14ac:dyDescent="0.3">
      <c r="A14" s="392"/>
      <c r="B14" s="358"/>
      <c r="C14" s="397" t="s">
        <v>339</v>
      </c>
      <c r="D14" s="193" t="s">
        <v>337</v>
      </c>
      <c r="E14" s="189"/>
    </row>
    <row r="15" spans="1:5" ht="48" thickBot="1" x14ac:dyDescent="0.3">
      <c r="A15" s="351"/>
      <c r="B15" s="396"/>
      <c r="C15" s="394"/>
      <c r="D15" s="194" t="s">
        <v>336</v>
      </c>
      <c r="E15" s="189"/>
    </row>
    <row r="16" spans="1:5" ht="32.25" customHeight="1" thickBot="1" x14ac:dyDescent="0.3">
      <c r="A16" s="350">
        <v>4</v>
      </c>
      <c r="B16" s="196" t="s">
        <v>520</v>
      </c>
      <c r="C16" s="195" t="s">
        <v>521</v>
      </c>
      <c r="D16" s="197" t="s">
        <v>522</v>
      </c>
      <c r="E16" s="189"/>
    </row>
    <row r="17" spans="1:5" ht="48" thickBot="1" x14ac:dyDescent="0.3">
      <c r="A17" s="392"/>
      <c r="B17" s="196" t="s">
        <v>523</v>
      </c>
      <c r="C17" s="198" t="s">
        <v>524</v>
      </c>
      <c r="D17" s="199" t="s">
        <v>525</v>
      </c>
      <c r="E17" s="189"/>
    </row>
    <row r="18" spans="1:5" x14ac:dyDescent="0.25">
      <c r="A18" s="392"/>
      <c r="B18" s="200"/>
      <c r="C18" s="393" t="s">
        <v>330</v>
      </c>
      <c r="D18" s="375" t="s">
        <v>507</v>
      </c>
      <c r="E18" s="189"/>
    </row>
    <row r="19" spans="1:5" ht="15.75" thickBot="1" x14ac:dyDescent="0.3">
      <c r="A19" s="351"/>
      <c r="B19" s="201"/>
      <c r="C19" s="394"/>
      <c r="D19" s="376"/>
      <c r="E19" s="189"/>
    </row>
    <row r="20" spans="1:5" ht="32.25" thickBot="1" x14ac:dyDescent="0.3">
      <c r="A20" s="365">
        <v>5</v>
      </c>
      <c r="B20" s="202" t="s">
        <v>520</v>
      </c>
      <c r="C20" s="203" t="s">
        <v>339</v>
      </c>
      <c r="D20" s="193" t="s">
        <v>342</v>
      </c>
      <c r="E20" s="189"/>
    </row>
    <row r="21" spans="1:5" ht="79.5" thickBot="1" x14ac:dyDescent="0.3">
      <c r="A21" s="361"/>
      <c r="B21" s="202" t="s">
        <v>526</v>
      </c>
      <c r="C21" s="195" t="s">
        <v>519</v>
      </c>
      <c r="D21" s="375" t="s">
        <v>344</v>
      </c>
      <c r="E21" s="189"/>
    </row>
    <row r="22" spans="1:5" ht="32.25" thickBot="1" x14ac:dyDescent="0.3">
      <c r="A22" s="362"/>
      <c r="B22" s="204"/>
      <c r="C22" s="205" t="s">
        <v>330</v>
      </c>
      <c r="D22" s="376"/>
      <c r="E22" s="189"/>
    </row>
    <row r="23" spans="1:5" ht="32.25" thickBot="1" x14ac:dyDescent="0.3">
      <c r="A23" s="388">
        <v>6</v>
      </c>
      <c r="B23" s="352" t="s">
        <v>385</v>
      </c>
      <c r="C23" s="206" t="s">
        <v>345</v>
      </c>
      <c r="D23" s="207" t="s">
        <v>342</v>
      </c>
      <c r="E23" s="189"/>
    </row>
    <row r="24" spans="1:5" ht="32.25" thickBot="1" x14ac:dyDescent="0.3">
      <c r="A24" s="389"/>
      <c r="B24" s="364"/>
      <c r="C24" s="208" t="s">
        <v>519</v>
      </c>
      <c r="D24" s="209" t="s">
        <v>344</v>
      </c>
      <c r="E24" s="189"/>
    </row>
    <row r="25" spans="1:5" ht="32.25" thickBot="1" x14ac:dyDescent="0.3">
      <c r="A25" s="390"/>
      <c r="B25" s="391"/>
      <c r="C25" s="208" t="s">
        <v>321</v>
      </c>
      <c r="D25" s="207" t="s">
        <v>342</v>
      </c>
      <c r="E25" s="189"/>
    </row>
    <row r="26" spans="1:5" ht="32.25" thickBot="1" x14ac:dyDescent="0.3">
      <c r="A26" s="386">
        <v>7</v>
      </c>
      <c r="B26" s="210" t="s">
        <v>527</v>
      </c>
      <c r="C26" s="211" t="s">
        <v>339</v>
      </c>
      <c r="D26" s="387" t="s">
        <v>507</v>
      </c>
      <c r="E26" s="189"/>
    </row>
    <row r="27" spans="1:5" ht="32.25" thickBot="1" x14ac:dyDescent="0.3">
      <c r="A27" s="371"/>
      <c r="B27" s="212" t="s">
        <v>528</v>
      </c>
      <c r="C27" s="208" t="s">
        <v>519</v>
      </c>
      <c r="D27" s="384"/>
      <c r="E27" s="189"/>
    </row>
    <row r="28" spans="1:5" ht="32.25" thickBot="1" x14ac:dyDescent="0.3">
      <c r="A28" s="371"/>
      <c r="B28" s="212"/>
      <c r="C28" s="213" t="s">
        <v>529</v>
      </c>
      <c r="D28" s="213" t="s">
        <v>530</v>
      </c>
      <c r="E28" s="189"/>
    </row>
    <row r="29" spans="1:5" ht="32.25" thickBot="1" x14ac:dyDescent="0.3">
      <c r="A29" s="372"/>
      <c r="B29" s="204"/>
      <c r="C29" s="214" t="s">
        <v>321</v>
      </c>
      <c r="D29" s="194" t="s">
        <v>342</v>
      </c>
      <c r="E29" s="189"/>
    </row>
    <row r="30" spans="1:5" ht="16.5" thickBot="1" x14ac:dyDescent="0.3">
      <c r="A30" s="370">
        <v>8</v>
      </c>
      <c r="B30" s="352" t="s">
        <v>374</v>
      </c>
      <c r="C30" s="203" t="s">
        <v>346</v>
      </c>
      <c r="D30" s="387" t="s">
        <v>531</v>
      </c>
      <c r="E30" s="189"/>
    </row>
    <row r="31" spans="1:5" ht="16.5" thickBot="1" x14ac:dyDescent="0.3">
      <c r="A31" s="371"/>
      <c r="B31" s="364"/>
      <c r="C31" s="195" t="s">
        <v>321</v>
      </c>
      <c r="D31" s="384"/>
      <c r="E31" s="189"/>
    </row>
    <row r="32" spans="1:5" ht="16.5" thickBot="1" x14ac:dyDescent="0.3">
      <c r="A32" s="371"/>
      <c r="B32" s="364"/>
      <c r="C32" s="203" t="s">
        <v>331</v>
      </c>
      <c r="D32" s="375" t="s">
        <v>507</v>
      </c>
      <c r="E32" s="189"/>
    </row>
    <row r="33" spans="1:5" ht="32.25" thickBot="1" x14ac:dyDescent="0.3">
      <c r="A33" s="371"/>
      <c r="B33" s="364"/>
      <c r="C33" s="215" t="s">
        <v>532</v>
      </c>
      <c r="D33" s="385"/>
      <c r="E33" s="189"/>
    </row>
    <row r="34" spans="1:5" ht="32.25" thickBot="1" x14ac:dyDescent="0.3">
      <c r="A34" s="371"/>
      <c r="B34" s="364"/>
      <c r="C34" s="203" t="s">
        <v>330</v>
      </c>
      <c r="D34" s="385"/>
      <c r="E34" s="189"/>
    </row>
    <row r="35" spans="1:5" ht="32.25" thickBot="1" x14ac:dyDescent="0.3">
      <c r="A35" s="372"/>
      <c r="B35" s="353"/>
      <c r="C35" s="192" t="s">
        <v>519</v>
      </c>
      <c r="D35" s="376"/>
      <c r="E35" s="189"/>
    </row>
    <row r="36" spans="1:5" ht="32.25" thickBot="1" x14ac:dyDescent="0.3">
      <c r="A36" s="370">
        <v>9</v>
      </c>
      <c r="B36" s="352" t="s">
        <v>533</v>
      </c>
      <c r="C36" s="195" t="s">
        <v>330</v>
      </c>
      <c r="D36" s="373" t="s">
        <v>332</v>
      </c>
      <c r="E36" s="189"/>
    </row>
    <row r="37" spans="1:5" ht="32.25" thickBot="1" x14ac:dyDescent="0.3">
      <c r="A37" s="371"/>
      <c r="B37" s="364"/>
      <c r="C37" s="198" t="s">
        <v>534</v>
      </c>
      <c r="D37" s="374"/>
      <c r="E37" s="189"/>
    </row>
    <row r="38" spans="1:5" ht="32.25" thickBot="1" x14ac:dyDescent="0.3">
      <c r="A38" s="371"/>
      <c r="B38" s="364"/>
      <c r="C38" s="195" t="s">
        <v>521</v>
      </c>
      <c r="D38" s="375" t="s">
        <v>507</v>
      </c>
      <c r="E38" s="189"/>
    </row>
    <row r="39" spans="1:5" ht="16.5" thickBot="1" x14ac:dyDescent="0.3">
      <c r="A39" s="372"/>
      <c r="B39" s="353"/>
      <c r="C39" s="192" t="s">
        <v>321</v>
      </c>
      <c r="D39" s="376"/>
      <c r="E39" s="189"/>
    </row>
    <row r="40" spans="1:5" ht="32.25" thickBot="1" x14ac:dyDescent="0.3">
      <c r="A40" s="377">
        <v>10</v>
      </c>
      <c r="B40" s="380" t="s">
        <v>535</v>
      </c>
      <c r="C40" s="195" t="s">
        <v>519</v>
      </c>
      <c r="D40" s="383" t="s">
        <v>507</v>
      </c>
      <c r="E40" s="189"/>
    </row>
    <row r="41" spans="1:5" ht="16.5" thickBot="1" x14ac:dyDescent="0.3">
      <c r="A41" s="378"/>
      <c r="B41" s="381"/>
      <c r="C41" s="203" t="s">
        <v>331</v>
      </c>
      <c r="D41" s="384"/>
      <c r="E41" s="189"/>
    </row>
    <row r="42" spans="1:5" ht="32.25" thickBot="1" x14ac:dyDescent="0.3">
      <c r="A42" s="378"/>
      <c r="B42" s="381"/>
      <c r="C42" s="203" t="s">
        <v>330</v>
      </c>
      <c r="D42" s="375" t="s">
        <v>332</v>
      </c>
      <c r="E42" s="189"/>
    </row>
    <row r="43" spans="1:5" ht="16.5" thickBot="1" x14ac:dyDescent="0.3">
      <c r="A43" s="378"/>
      <c r="B43" s="381"/>
      <c r="C43" s="195" t="s">
        <v>321</v>
      </c>
      <c r="D43" s="385"/>
      <c r="E43" s="189"/>
    </row>
    <row r="44" spans="1:5" ht="32.25" thickBot="1" x14ac:dyDescent="0.3">
      <c r="A44" s="378"/>
      <c r="B44" s="381"/>
      <c r="C44" s="198" t="s">
        <v>570</v>
      </c>
      <c r="D44" s="385"/>
      <c r="E44" s="189"/>
    </row>
    <row r="45" spans="1:5" ht="32.25" thickBot="1" x14ac:dyDescent="0.3">
      <c r="A45" s="378"/>
      <c r="B45" s="381"/>
      <c r="C45" s="195" t="s">
        <v>521</v>
      </c>
      <c r="D45" s="385"/>
      <c r="E45" s="189"/>
    </row>
    <row r="46" spans="1:5" ht="32.25" thickBot="1" x14ac:dyDescent="0.3">
      <c r="A46" s="379"/>
      <c r="B46" s="382"/>
      <c r="C46" s="205" t="s">
        <v>348</v>
      </c>
      <c r="D46" s="376"/>
      <c r="E46" s="189"/>
    </row>
    <row r="47" spans="1:5" ht="34.5" customHeight="1" thickBot="1" x14ac:dyDescent="0.3">
      <c r="A47" s="354">
        <v>11</v>
      </c>
      <c r="B47" s="357" t="s">
        <v>537</v>
      </c>
      <c r="C47" s="203" t="s">
        <v>330</v>
      </c>
      <c r="D47" s="216" t="s">
        <v>349</v>
      </c>
      <c r="E47" s="189"/>
    </row>
    <row r="48" spans="1:5" ht="34.5" customHeight="1" thickBot="1" x14ac:dyDescent="0.3">
      <c r="A48" s="355"/>
      <c r="B48" s="358"/>
      <c r="C48" s="195" t="s">
        <v>521</v>
      </c>
      <c r="D48" s="217" t="s">
        <v>538</v>
      </c>
      <c r="E48" s="189"/>
    </row>
    <row r="49" spans="1:6" ht="34.5" customHeight="1" thickBot="1" x14ac:dyDescent="0.3">
      <c r="A49" s="356"/>
      <c r="B49" s="359"/>
      <c r="C49" s="206" t="s">
        <v>321</v>
      </c>
      <c r="D49" s="218"/>
      <c r="E49" s="189"/>
    </row>
    <row r="50" spans="1:6" ht="32.25" thickBot="1" x14ac:dyDescent="0.3">
      <c r="A50" s="360">
        <v>12</v>
      </c>
      <c r="B50" s="363" t="s">
        <v>539</v>
      </c>
      <c r="C50" s="219" t="s">
        <v>521</v>
      </c>
      <c r="D50" s="220" t="s">
        <v>349</v>
      </c>
      <c r="E50" s="189"/>
    </row>
    <row r="51" spans="1:6" ht="32.25" thickBot="1" x14ac:dyDescent="0.3">
      <c r="A51" s="361"/>
      <c r="B51" s="364"/>
      <c r="C51" s="198" t="s">
        <v>540</v>
      </c>
      <c r="D51" s="217" t="s">
        <v>508</v>
      </c>
      <c r="E51" s="189"/>
    </row>
    <row r="52" spans="1:6" ht="32.25" thickBot="1" x14ac:dyDescent="0.3">
      <c r="A52" s="361"/>
      <c r="B52" s="364"/>
      <c r="C52" s="198" t="s">
        <v>541</v>
      </c>
      <c r="D52" s="221"/>
      <c r="E52" s="189"/>
    </row>
    <row r="53" spans="1:6" ht="32.25" thickBot="1" x14ac:dyDescent="0.3">
      <c r="A53" s="361"/>
      <c r="B53" s="364"/>
      <c r="C53" s="203" t="s">
        <v>330</v>
      </c>
      <c r="D53" s="217"/>
      <c r="E53" s="189"/>
    </row>
    <row r="54" spans="1:6" ht="16.5" thickBot="1" x14ac:dyDescent="0.3">
      <c r="A54" s="361"/>
      <c r="B54" s="364"/>
      <c r="C54" s="195" t="s">
        <v>343</v>
      </c>
      <c r="D54" s="366"/>
      <c r="E54" s="189"/>
    </row>
    <row r="55" spans="1:6" ht="32.25" thickBot="1" x14ac:dyDescent="0.3">
      <c r="A55" s="362"/>
      <c r="B55" s="353"/>
      <c r="C55" s="192" t="s">
        <v>351</v>
      </c>
      <c r="D55" s="367"/>
      <c r="E55" s="189"/>
    </row>
    <row r="56" spans="1:6" ht="32.25" thickBot="1" x14ac:dyDescent="0.3">
      <c r="A56" s="365">
        <v>13</v>
      </c>
      <c r="B56" s="352" t="s">
        <v>542</v>
      </c>
      <c r="C56" s="195" t="s">
        <v>321</v>
      </c>
      <c r="D56" s="207" t="s">
        <v>349</v>
      </c>
      <c r="E56" s="189"/>
    </row>
    <row r="57" spans="1:6" ht="32.25" thickBot="1" x14ac:dyDescent="0.3">
      <c r="A57" s="361"/>
      <c r="B57" s="364"/>
      <c r="C57" s="195" t="s">
        <v>519</v>
      </c>
      <c r="D57" s="368" t="s">
        <v>508</v>
      </c>
      <c r="E57" s="189"/>
    </row>
    <row r="58" spans="1:6" ht="32.25" thickBot="1" x14ac:dyDescent="0.3">
      <c r="A58" s="361"/>
      <c r="B58" s="364"/>
      <c r="C58" s="198" t="s">
        <v>543</v>
      </c>
      <c r="D58" s="369"/>
      <c r="E58" s="189"/>
      <c r="F58" t="s">
        <v>588</v>
      </c>
    </row>
    <row r="59" spans="1:6" ht="16.5" thickBot="1" x14ac:dyDescent="0.3">
      <c r="A59" s="361"/>
      <c r="B59" s="364"/>
      <c r="C59" s="203" t="s">
        <v>331</v>
      </c>
      <c r="D59" s="369"/>
      <c r="E59" s="189"/>
    </row>
    <row r="60" spans="1:6" ht="16.5" thickBot="1" x14ac:dyDescent="0.3">
      <c r="A60" s="361"/>
      <c r="B60" s="364"/>
      <c r="C60" s="222" t="s">
        <v>346</v>
      </c>
      <c r="D60" s="369"/>
      <c r="E60" s="189"/>
    </row>
    <row r="61" spans="1:6" ht="32.25" thickBot="1" x14ac:dyDescent="0.3">
      <c r="A61" s="362"/>
      <c r="B61" s="353"/>
      <c r="C61" s="214" t="s">
        <v>519</v>
      </c>
      <c r="D61" s="223"/>
      <c r="E61" s="189"/>
    </row>
    <row r="62" spans="1:6" ht="41.25" customHeight="1" thickBot="1" x14ac:dyDescent="0.3">
      <c r="A62" s="350">
        <v>14</v>
      </c>
      <c r="B62" s="352" t="s">
        <v>511</v>
      </c>
      <c r="C62" s="195" t="s">
        <v>343</v>
      </c>
      <c r="D62" s="207" t="s">
        <v>349</v>
      </c>
      <c r="E62" s="189"/>
    </row>
    <row r="63" spans="1:6" ht="41.25" customHeight="1" thickBot="1" x14ac:dyDescent="0.3">
      <c r="A63" s="351"/>
      <c r="B63" s="353"/>
      <c r="C63" s="192" t="s">
        <v>521</v>
      </c>
      <c r="D63" s="224" t="s">
        <v>508</v>
      </c>
      <c r="E63" s="189"/>
    </row>
  </sheetData>
  <mergeCells count="45">
    <mergeCell ref="D10:D11"/>
    <mergeCell ref="A12:A15"/>
    <mergeCell ref="B12:B15"/>
    <mergeCell ref="C14:C15"/>
    <mergeCell ref="A1:A3"/>
    <mergeCell ref="B1:B3"/>
    <mergeCell ref="C1:C3"/>
    <mergeCell ref="D1:D3"/>
    <mergeCell ref="A4:A6"/>
    <mergeCell ref="B4:B6"/>
    <mergeCell ref="A7:A11"/>
    <mergeCell ref="B7:B11"/>
    <mergeCell ref="C8:C9"/>
    <mergeCell ref="C10:C11"/>
    <mergeCell ref="A16:A19"/>
    <mergeCell ref="C18:C19"/>
    <mergeCell ref="D18:D19"/>
    <mergeCell ref="A20:A22"/>
    <mergeCell ref="D21:D22"/>
    <mergeCell ref="A26:A29"/>
    <mergeCell ref="D26:D27"/>
    <mergeCell ref="A23:A25"/>
    <mergeCell ref="B23:B25"/>
    <mergeCell ref="A30:A35"/>
    <mergeCell ref="B30:B35"/>
    <mergeCell ref="D30:D31"/>
    <mergeCell ref="D32:D35"/>
    <mergeCell ref="D54:D55"/>
    <mergeCell ref="D57:D60"/>
    <mergeCell ref="A36:A39"/>
    <mergeCell ref="B36:B39"/>
    <mergeCell ref="D36:D37"/>
    <mergeCell ref="D38:D39"/>
    <mergeCell ref="A40:A46"/>
    <mergeCell ref="B40:B46"/>
    <mergeCell ref="D40:D41"/>
    <mergeCell ref="D42:D46"/>
    <mergeCell ref="A62:A63"/>
    <mergeCell ref="B62:B63"/>
    <mergeCell ref="A47:A49"/>
    <mergeCell ref="B47:B49"/>
    <mergeCell ref="A50:A55"/>
    <mergeCell ref="B50:B55"/>
    <mergeCell ref="A56:A61"/>
    <mergeCell ref="B56:B6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K1048338"/>
  <sheetViews>
    <sheetView tabSelected="1" topLeftCell="A5" zoomScale="55" zoomScaleNormal="55" workbookViewId="0">
      <pane xSplit="4" ySplit="4" topLeftCell="E9" activePane="bottomRight" state="frozen"/>
      <selection activeCell="A5" sqref="A1:XFD1048576"/>
      <selection pane="topRight" activeCell="A5" sqref="A1:XFD1048576"/>
      <selection pane="bottomLeft" activeCell="A5" sqref="A1:XFD1048576"/>
      <selection pane="bottomRight" activeCell="G10" sqref="G10:G11"/>
    </sheetView>
  </sheetViews>
  <sheetFormatPr baseColWidth="10" defaultColWidth="11.42578125" defaultRowHeight="14.25" x14ac:dyDescent="0.25"/>
  <cols>
    <col min="1" max="1" width="11.42578125" style="318" hidden="1" customWidth="1"/>
    <col min="2" max="2" width="26.42578125" style="318" hidden="1" customWidth="1"/>
    <col min="3" max="3" width="8" style="318" customWidth="1"/>
    <col min="4" max="4" width="37.7109375" style="318" customWidth="1"/>
    <col min="5" max="5" width="20.28515625" style="318" customWidth="1"/>
    <col min="6" max="7" width="41.7109375" style="318" customWidth="1"/>
    <col min="8" max="8" width="21.7109375" style="318" customWidth="1"/>
    <col min="9" max="9" width="3.7109375" style="318" hidden="1" customWidth="1"/>
    <col min="10" max="10" width="21.7109375" style="318" customWidth="1"/>
    <col min="11" max="11" width="3.28515625" style="318" hidden="1" customWidth="1"/>
    <col min="12" max="12" width="30.5703125" style="318" customWidth="1"/>
    <col min="13" max="13" width="6.7109375" style="318" hidden="1" customWidth="1"/>
    <col min="14" max="14" width="100.7109375" style="318" customWidth="1"/>
    <col min="15" max="15" width="10.28515625" style="318" hidden="1" customWidth="1"/>
    <col min="16" max="16" width="3.85546875" style="318" hidden="1" customWidth="1"/>
    <col min="17" max="17" width="14.7109375" style="318" hidden="1" customWidth="1"/>
    <col min="18" max="18" width="4" style="318" hidden="1" customWidth="1"/>
    <col min="19" max="19" width="21.140625" style="318" hidden="1" customWidth="1"/>
    <col min="20" max="20" width="7.28515625" style="318" hidden="1" customWidth="1"/>
    <col min="21" max="21" width="22.5703125" style="318" hidden="1" customWidth="1"/>
    <col min="22" max="22" width="7.28515625" style="318" hidden="1" customWidth="1"/>
    <col min="23" max="23" width="32.7109375" style="318" hidden="1" customWidth="1"/>
    <col min="24" max="24" width="20.42578125" style="318" customWidth="1"/>
    <col min="25" max="25" width="2.42578125" style="318" hidden="1" customWidth="1"/>
    <col min="26" max="26" width="24" style="318" customWidth="1"/>
    <col min="27" max="27" width="3.7109375" style="318" hidden="1" customWidth="1"/>
    <col min="28" max="28" width="17.140625" style="318" customWidth="1"/>
    <col min="29" max="29" width="8" style="318" hidden="1" customWidth="1"/>
    <col min="30" max="30" width="28.5703125" style="318" customWidth="1"/>
    <col min="31" max="31" width="67.42578125" style="318" customWidth="1"/>
    <col min="32" max="32" width="25.140625" style="318" customWidth="1"/>
    <col min="33" max="33" width="25.5703125" style="318" customWidth="1"/>
    <col min="34" max="34" width="25" style="318" customWidth="1"/>
    <col min="35" max="35" width="53" style="318" customWidth="1"/>
    <col min="36" max="16384" width="11.42578125" style="318"/>
  </cols>
  <sheetData>
    <row r="1" spans="1:37" s="321" customFormat="1" ht="24.75" customHeight="1" thickBot="1" x14ac:dyDescent="0.3">
      <c r="A1" s="286"/>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7"/>
    </row>
    <row r="2" spans="1:37" s="321" customFormat="1" ht="77.25" customHeight="1" thickBot="1" x14ac:dyDescent="0.3">
      <c r="A2" s="467"/>
      <c r="B2" s="468"/>
      <c r="C2" s="468"/>
      <c r="D2" s="468"/>
      <c r="E2" s="468"/>
      <c r="F2" s="468"/>
      <c r="G2" s="469"/>
      <c r="H2" s="493" t="s">
        <v>323</v>
      </c>
      <c r="I2" s="494"/>
      <c r="J2" s="494"/>
      <c r="K2" s="494"/>
      <c r="L2" s="494"/>
      <c r="M2" s="494"/>
      <c r="N2" s="494"/>
      <c r="O2" s="494"/>
      <c r="P2" s="494"/>
      <c r="Q2" s="494"/>
      <c r="R2" s="494"/>
      <c r="S2" s="494"/>
      <c r="T2" s="494"/>
      <c r="U2" s="494"/>
      <c r="V2" s="494"/>
      <c r="W2" s="494"/>
      <c r="X2" s="494"/>
      <c r="Y2" s="494"/>
      <c r="Z2" s="494"/>
      <c r="AA2" s="494"/>
      <c r="AB2" s="494"/>
      <c r="AC2" s="494"/>
      <c r="AD2" s="494"/>
      <c r="AE2" s="494"/>
      <c r="AF2" s="494"/>
      <c r="AG2" s="494"/>
      <c r="AH2" s="494"/>
      <c r="AI2" s="494"/>
    </row>
    <row r="3" spans="1:37" s="321" customFormat="1" ht="43.5" customHeight="1" thickBot="1" x14ac:dyDescent="0.3">
      <c r="A3" s="470" t="s">
        <v>2</v>
      </c>
      <c r="B3" s="471"/>
      <c r="C3" s="471"/>
      <c r="D3" s="471"/>
      <c r="E3" s="471"/>
      <c r="F3" s="471"/>
      <c r="G3" s="472"/>
      <c r="H3" s="495" t="s">
        <v>322</v>
      </c>
      <c r="I3" s="496"/>
      <c r="J3" s="496"/>
      <c r="K3" s="496"/>
      <c r="L3" s="496"/>
      <c r="M3" s="496"/>
      <c r="N3" s="496"/>
      <c r="O3" s="496"/>
      <c r="P3" s="496"/>
      <c r="Q3" s="496"/>
      <c r="R3" s="496"/>
      <c r="S3" s="496"/>
      <c r="T3" s="496"/>
      <c r="U3" s="496"/>
      <c r="V3" s="496"/>
      <c r="W3" s="496"/>
      <c r="X3" s="496"/>
      <c r="Y3" s="496"/>
      <c r="Z3" s="496"/>
      <c r="AA3" s="496"/>
      <c r="AB3" s="496"/>
      <c r="AC3" s="496"/>
      <c r="AD3" s="496"/>
      <c r="AE3" s="496"/>
      <c r="AF3" s="496"/>
      <c r="AG3" s="496"/>
      <c r="AH3" s="496"/>
      <c r="AI3" s="496"/>
    </row>
    <row r="4" spans="1:37" s="321" customFormat="1" ht="56.25" customHeight="1" thickBot="1" x14ac:dyDescent="0.3">
      <c r="A4" s="473" t="s">
        <v>21</v>
      </c>
      <c r="B4" s="474"/>
      <c r="C4" s="474"/>
      <c r="D4" s="474"/>
      <c r="E4" s="474"/>
      <c r="F4" s="474"/>
      <c r="G4" s="475"/>
      <c r="H4" s="497" t="s">
        <v>324</v>
      </c>
      <c r="I4" s="498"/>
      <c r="J4" s="498"/>
      <c r="K4" s="498"/>
      <c r="L4" s="498"/>
      <c r="M4" s="498"/>
      <c r="N4" s="498"/>
      <c r="O4" s="498"/>
      <c r="P4" s="498"/>
      <c r="Q4" s="498"/>
      <c r="R4" s="498"/>
      <c r="S4" s="498"/>
      <c r="T4" s="498"/>
      <c r="U4" s="498"/>
      <c r="V4" s="498"/>
      <c r="W4" s="498"/>
      <c r="X4" s="498"/>
      <c r="Y4" s="498"/>
      <c r="Z4" s="498"/>
      <c r="AA4" s="498"/>
      <c r="AB4" s="498"/>
      <c r="AC4" s="498"/>
      <c r="AD4" s="498"/>
      <c r="AE4" s="498"/>
      <c r="AF4" s="498"/>
      <c r="AG4" s="498"/>
      <c r="AH4" s="498"/>
      <c r="AI4" s="498"/>
    </row>
    <row r="5" spans="1:37" s="288" customFormat="1" ht="33" customHeight="1" thickBot="1" x14ac:dyDescent="0.3">
      <c r="A5" s="463" t="s">
        <v>28</v>
      </c>
      <c r="B5" s="464"/>
      <c r="C5" s="464"/>
      <c r="D5" s="464"/>
      <c r="E5" s="464"/>
      <c r="F5" s="464" t="s">
        <v>29</v>
      </c>
      <c r="G5" s="464"/>
      <c r="H5" s="464"/>
      <c r="I5" s="464"/>
      <c r="J5" s="464"/>
      <c r="K5" s="464"/>
      <c r="L5" s="464"/>
      <c r="M5" s="464"/>
      <c r="N5" s="464"/>
      <c r="O5" s="464"/>
      <c r="P5" s="464"/>
      <c r="Q5" s="464"/>
      <c r="R5" s="464"/>
      <c r="S5" s="464"/>
      <c r="T5" s="464"/>
      <c r="U5" s="464"/>
      <c r="V5" s="464"/>
      <c r="W5" s="464"/>
      <c r="X5" s="464"/>
      <c r="Y5" s="464"/>
      <c r="Z5" s="464"/>
      <c r="AA5" s="464"/>
      <c r="AB5" s="464"/>
      <c r="AC5" s="464"/>
      <c r="AD5" s="488" t="s">
        <v>477</v>
      </c>
      <c r="AE5" s="489"/>
      <c r="AF5" s="489"/>
      <c r="AG5" s="489"/>
      <c r="AH5" s="489"/>
      <c r="AI5" s="490"/>
      <c r="AJ5" s="478"/>
      <c r="AK5" s="478"/>
    </row>
    <row r="6" spans="1:37" s="289" customFormat="1" ht="24" customHeight="1" thickBot="1" x14ac:dyDescent="0.3">
      <c r="A6" s="479" t="s">
        <v>20</v>
      </c>
      <c r="B6" s="480"/>
      <c r="C6" s="465" t="s">
        <v>0</v>
      </c>
      <c r="D6" s="479" t="s">
        <v>1</v>
      </c>
      <c r="E6" s="465" t="s">
        <v>474</v>
      </c>
      <c r="F6" s="480" t="s">
        <v>308</v>
      </c>
      <c r="G6" s="465" t="s">
        <v>30</v>
      </c>
      <c r="H6" s="483" t="s">
        <v>31</v>
      </c>
      <c r="I6" s="483"/>
      <c r="J6" s="483"/>
      <c r="K6" s="483"/>
      <c r="L6" s="483"/>
      <c r="M6" s="483"/>
      <c r="N6" s="465" t="s">
        <v>32</v>
      </c>
      <c r="O6" s="499" t="s">
        <v>500</v>
      </c>
      <c r="P6" s="500"/>
      <c r="Q6" s="499" t="s">
        <v>504</v>
      </c>
      <c r="R6" s="500"/>
      <c r="S6" s="499" t="s">
        <v>501</v>
      </c>
      <c r="T6" s="500"/>
      <c r="U6" s="479" t="s">
        <v>631</v>
      </c>
      <c r="V6" s="505"/>
      <c r="W6" s="313"/>
      <c r="X6" s="483" t="s">
        <v>6</v>
      </c>
      <c r="Y6" s="483"/>
      <c r="Z6" s="483"/>
      <c r="AA6" s="483"/>
      <c r="AB6" s="483"/>
      <c r="AC6" s="487"/>
      <c r="AD6" s="491" t="s">
        <v>475</v>
      </c>
      <c r="AE6" s="461" t="s">
        <v>33</v>
      </c>
      <c r="AF6" s="461" t="s">
        <v>325</v>
      </c>
      <c r="AG6" s="461" t="s">
        <v>326</v>
      </c>
      <c r="AH6" s="461" t="s">
        <v>327</v>
      </c>
      <c r="AI6" s="485" t="s">
        <v>476</v>
      </c>
      <c r="AJ6" s="484"/>
      <c r="AK6" s="484"/>
    </row>
    <row r="7" spans="1:37" s="289" customFormat="1" ht="16.5" customHeight="1" thickBot="1" x14ac:dyDescent="0.3">
      <c r="A7" s="481"/>
      <c r="B7" s="482"/>
      <c r="C7" s="466"/>
      <c r="D7" s="481"/>
      <c r="E7" s="466"/>
      <c r="F7" s="482"/>
      <c r="G7" s="466"/>
      <c r="H7" s="483" t="s">
        <v>5</v>
      </c>
      <c r="I7" s="483"/>
      <c r="J7" s="483"/>
      <c r="K7" s="483"/>
      <c r="L7" s="483"/>
      <c r="M7" s="483"/>
      <c r="N7" s="466"/>
      <c r="O7" s="501"/>
      <c r="P7" s="502"/>
      <c r="Q7" s="501"/>
      <c r="R7" s="502"/>
      <c r="S7" s="501"/>
      <c r="T7" s="502"/>
      <c r="U7" s="481"/>
      <c r="V7" s="506"/>
      <c r="W7" s="314"/>
      <c r="X7" s="465" t="s">
        <v>7</v>
      </c>
      <c r="Y7" s="465"/>
      <c r="Z7" s="465" t="s">
        <v>3</v>
      </c>
      <c r="AA7" s="465"/>
      <c r="AB7" s="465" t="s">
        <v>4</v>
      </c>
      <c r="AC7" s="479"/>
      <c r="AD7" s="491"/>
      <c r="AE7" s="461"/>
      <c r="AF7" s="461"/>
      <c r="AG7" s="461"/>
      <c r="AH7" s="461"/>
      <c r="AI7" s="485"/>
      <c r="AJ7" s="484"/>
      <c r="AK7" s="484"/>
    </row>
    <row r="8" spans="1:37" s="289" customFormat="1" ht="35.25" customHeight="1" thickBot="1" x14ac:dyDescent="0.3">
      <c r="A8" s="481"/>
      <c r="B8" s="482"/>
      <c r="C8" s="466"/>
      <c r="D8" s="481"/>
      <c r="E8" s="466"/>
      <c r="F8" s="482"/>
      <c r="G8" s="466"/>
      <c r="H8" s="479" t="s">
        <v>7</v>
      </c>
      <c r="I8" s="480"/>
      <c r="J8" s="479" t="s">
        <v>3</v>
      </c>
      <c r="K8" s="480"/>
      <c r="L8" s="479" t="s">
        <v>4</v>
      </c>
      <c r="M8" s="480"/>
      <c r="N8" s="466"/>
      <c r="O8" s="503"/>
      <c r="P8" s="504"/>
      <c r="Q8" s="503"/>
      <c r="R8" s="504"/>
      <c r="S8" s="503"/>
      <c r="T8" s="504"/>
      <c r="U8" s="507"/>
      <c r="V8" s="508"/>
      <c r="W8" s="314" t="s">
        <v>326</v>
      </c>
      <c r="X8" s="466"/>
      <c r="Y8" s="466"/>
      <c r="Z8" s="466"/>
      <c r="AA8" s="466"/>
      <c r="AB8" s="466"/>
      <c r="AC8" s="481"/>
      <c r="AD8" s="492"/>
      <c r="AE8" s="462"/>
      <c r="AF8" s="462"/>
      <c r="AG8" s="462"/>
      <c r="AH8" s="462"/>
      <c r="AI8" s="486"/>
      <c r="AJ8" s="315"/>
      <c r="AK8" s="315"/>
    </row>
    <row r="9" spans="1:37" s="322" customFormat="1" ht="117" customHeight="1" thickBot="1" x14ac:dyDescent="0.3">
      <c r="A9" s="476" t="s">
        <v>328</v>
      </c>
      <c r="B9" s="477"/>
      <c r="C9" s="432">
        <v>1</v>
      </c>
      <c r="D9" s="440" t="s">
        <v>366</v>
      </c>
      <c r="E9" s="440" t="s">
        <v>478</v>
      </c>
      <c r="F9" s="307" t="s">
        <v>329</v>
      </c>
      <c r="G9" s="290" t="s">
        <v>558</v>
      </c>
      <c r="H9" s="416" t="s">
        <v>24</v>
      </c>
      <c r="I9" s="416">
        <v>1.9</v>
      </c>
      <c r="J9" s="416" t="s">
        <v>22</v>
      </c>
      <c r="K9" s="421">
        <v>10.1</v>
      </c>
      <c r="L9" s="416" t="s">
        <v>701</v>
      </c>
      <c r="M9" s="406">
        <v>19.189999999999998</v>
      </c>
      <c r="N9" s="291" t="s">
        <v>562</v>
      </c>
      <c r="O9" s="278" t="s">
        <v>469</v>
      </c>
      <c r="P9" s="278">
        <v>50</v>
      </c>
      <c r="Q9" s="278" t="s">
        <v>469</v>
      </c>
      <c r="R9" s="278">
        <v>2</v>
      </c>
      <c r="S9" s="279" t="s">
        <v>469</v>
      </c>
      <c r="T9" s="279">
        <v>100</v>
      </c>
      <c r="U9" s="456" t="s">
        <v>469</v>
      </c>
      <c r="V9" s="424">
        <v>100</v>
      </c>
      <c r="W9" s="291" t="s">
        <v>593</v>
      </c>
      <c r="X9" s="416" t="s">
        <v>37</v>
      </c>
      <c r="Y9" s="416">
        <v>1</v>
      </c>
      <c r="Z9" s="416" t="s">
        <v>22</v>
      </c>
      <c r="AA9" s="421">
        <v>10.1</v>
      </c>
      <c r="AB9" s="416" t="s">
        <v>701</v>
      </c>
      <c r="AC9" s="406">
        <v>10.1</v>
      </c>
      <c r="AD9" s="406" t="s">
        <v>648</v>
      </c>
      <c r="AE9" s="292" t="s">
        <v>691</v>
      </c>
      <c r="AF9" s="302" t="s">
        <v>655</v>
      </c>
      <c r="AG9" s="302" t="s">
        <v>656</v>
      </c>
      <c r="AH9" s="302" t="s">
        <v>657</v>
      </c>
      <c r="AI9" s="408" t="s">
        <v>697</v>
      </c>
    </row>
    <row r="10" spans="1:37" s="322" customFormat="1" ht="72" customHeight="1" thickBot="1" x14ac:dyDescent="0.3">
      <c r="A10" s="476"/>
      <c r="B10" s="477"/>
      <c r="C10" s="439"/>
      <c r="D10" s="441"/>
      <c r="E10" s="441"/>
      <c r="F10" s="420" t="s">
        <v>567</v>
      </c>
      <c r="G10" s="510" t="s">
        <v>577</v>
      </c>
      <c r="H10" s="417"/>
      <c r="I10" s="417"/>
      <c r="J10" s="417"/>
      <c r="K10" s="422"/>
      <c r="L10" s="417"/>
      <c r="M10" s="411"/>
      <c r="N10" s="293" t="s">
        <v>621</v>
      </c>
      <c r="O10" s="280" t="s">
        <v>469</v>
      </c>
      <c r="P10" s="280">
        <v>50</v>
      </c>
      <c r="Q10" s="280" t="s">
        <v>469</v>
      </c>
      <c r="R10" s="280">
        <v>2</v>
      </c>
      <c r="S10" s="281" t="s">
        <v>469</v>
      </c>
      <c r="T10" s="281">
        <v>100</v>
      </c>
      <c r="U10" s="457"/>
      <c r="V10" s="425"/>
      <c r="W10" s="293" t="s">
        <v>590</v>
      </c>
      <c r="X10" s="417"/>
      <c r="Y10" s="417"/>
      <c r="Z10" s="417"/>
      <c r="AA10" s="422"/>
      <c r="AB10" s="417"/>
      <c r="AC10" s="411"/>
      <c r="AD10" s="411"/>
      <c r="AE10" s="294" t="s">
        <v>692</v>
      </c>
      <c r="AF10" s="304" t="s">
        <v>660</v>
      </c>
      <c r="AG10" s="304" t="s">
        <v>590</v>
      </c>
      <c r="AH10" s="304" t="s">
        <v>654</v>
      </c>
      <c r="AI10" s="409"/>
    </row>
    <row r="11" spans="1:37" s="322" customFormat="1" ht="120.75" thickBot="1" x14ac:dyDescent="0.3">
      <c r="A11" s="476"/>
      <c r="B11" s="477"/>
      <c r="C11" s="439"/>
      <c r="D11" s="441"/>
      <c r="E11" s="441"/>
      <c r="F11" s="420"/>
      <c r="G11" s="510"/>
      <c r="H11" s="417"/>
      <c r="I11" s="417"/>
      <c r="J11" s="417"/>
      <c r="K11" s="422"/>
      <c r="L11" s="417"/>
      <c r="M11" s="411"/>
      <c r="N11" s="293" t="s">
        <v>596</v>
      </c>
      <c r="O11" s="280" t="s">
        <v>469</v>
      </c>
      <c r="P11" s="280">
        <v>50</v>
      </c>
      <c r="Q11" s="280" t="s">
        <v>469</v>
      </c>
      <c r="R11" s="280">
        <v>2</v>
      </c>
      <c r="S11" s="281" t="s">
        <v>469</v>
      </c>
      <c r="T11" s="281">
        <v>100</v>
      </c>
      <c r="U11" s="457"/>
      <c r="V11" s="425"/>
      <c r="W11" s="293" t="s">
        <v>591</v>
      </c>
      <c r="X11" s="417"/>
      <c r="Y11" s="417"/>
      <c r="Z11" s="417"/>
      <c r="AA11" s="422"/>
      <c r="AB11" s="417"/>
      <c r="AC11" s="411"/>
      <c r="AD11" s="411"/>
      <c r="AE11" s="294" t="s">
        <v>679</v>
      </c>
      <c r="AF11" s="304" t="s">
        <v>658</v>
      </c>
      <c r="AG11" s="304" t="s">
        <v>591</v>
      </c>
      <c r="AH11" s="304" t="s">
        <v>654</v>
      </c>
      <c r="AI11" s="409"/>
    </row>
    <row r="12" spans="1:37" s="322" customFormat="1" ht="141" customHeight="1" thickBot="1" x14ac:dyDescent="0.3">
      <c r="A12" s="476"/>
      <c r="B12" s="477"/>
      <c r="C12" s="433"/>
      <c r="D12" s="442"/>
      <c r="E12" s="442"/>
      <c r="F12" s="308" t="s">
        <v>331</v>
      </c>
      <c r="G12" s="295" t="s">
        <v>597</v>
      </c>
      <c r="H12" s="419"/>
      <c r="I12" s="419"/>
      <c r="J12" s="419"/>
      <c r="K12" s="423"/>
      <c r="L12" s="419"/>
      <c r="M12" s="407"/>
      <c r="N12" s="296" t="s">
        <v>598</v>
      </c>
      <c r="O12" s="282" t="s">
        <v>469</v>
      </c>
      <c r="P12" s="282">
        <v>50</v>
      </c>
      <c r="Q12" s="282" t="s">
        <v>469</v>
      </c>
      <c r="R12" s="282">
        <v>2</v>
      </c>
      <c r="S12" s="283" t="s">
        <v>469</v>
      </c>
      <c r="T12" s="283">
        <v>100</v>
      </c>
      <c r="U12" s="511"/>
      <c r="V12" s="426"/>
      <c r="W12" s="296" t="s">
        <v>591</v>
      </c>
      <c r="X12" s="419"/>
      <c r="Y12" s="419"/>
      <c r="Z12" s="419"/>
      <c r="AA12" s="423"/>
      <c r="AB12" s="419"/>
      <c r="AC12" s="407"/>
      <c r="AD12" s="407"/>
      <c r="AE12" s="297" t="s">
        <v>693</v>
      </c>
      <c r="AF12" s="303" t="s">
        <v>699</v>
      </c>
      <c r="AG12" s="303" t="s">
        <v>591</v>
      </c>
      <c r="AH12" s="303" t="s">
        <v>661</v>
      </c>
      <c r="AI12" s="410"/>
    </row>
    <row r="13" spans="1:37" s="322" customFormat="1" ht="185.25" customHeight="1" x14ac:dyDescent="0.25">
      <c r="A13" s="449" t="s">
        <v>333</v>
      </c>
      <c r="B13" s="450"/>
      <c r="C13" s="456">
        <v>2</v>
      </c>
      <c r="D13" s="430" t="s">
        <v>556</v>
      </c>
      <c r="E13" s="430" t="s">
        <v>478</v>
      </c>
      <c r="F13" s="307" t="s">
        <v>599</v>
      </c>
      <c r="G13" s="311" t="s">
        <v>558</v>
      </c>
      <c r="H13" s="416" t="s">
        <v>24</v>
      </c>
      <c r="I13" s="416">
        <v>1.9</v>
      </c>
      <c r="J13" s="416" t="s">
        <v>22</v>
      </c>
      <c r="K13" s="421">
        <v>10.1</v>
      </c>
      <c r="L13" s="416" t="s">
        <v>701</v>
      </c>
      <c r="M13" s="406">
        <v>19.189999999999998</v>
      </c>
      <c r="N13" s="307" t="s">
        <v>662</v>
      </c>
      <c r="O13" s="278" t="s">
        <v>469</v>
      </c>
      <c r="P13" s="278">
        <v>50</v>
      </c>
      <c r="Q13" s="278" t="s">
        <v>469</v>
      </c>
      <c r="R13" s="278">
        <v>2</v>
      </c>
      <c r="S13" s="279" t="s">
        <v>469</v>
      </c>
      <c r="T13" s="279">
        <v>100</v>
      </c>
      <c r="U13" s="456" t="s">
        <v>469</v>
      </c>
      <c r="V13" s="427">
        <v>100</v>
      </c>
      <c r="W13" s="291" t="s">
        <v>593</v>
      </c>
      <c r="X13" s="416" t="s">
        <v>37</v>
      </c>
      <c r="Y13" s="416">
        <v>1</v>
      </c>
      <c r="Z13" s="416" t="s">
        <v>22</v>
      </c>
      <c r="AA13" s="421">
        <v>10.1</v>
      </c>
      <c r="AB13" s="416" t="s">
        <v>701</v>
      </c>
      <c r="AC13" s="406">
        <v>10.1</v>
      </c>
      <c r="AD13" s="406" t="s">
        <v>648</v>
      </c>
      <c r="AE13" s="292" t="s">
        <v>680</v>
      </c>
      <c r="AF13" s="302" t="s">
        <v>651</v>
      </c>
      <c r="AG13" s="302" t="s">
        <v>592</v>
      </c>
      <c r="AH13" s="302" t="s">
        <v>657</v>
      </c>
      <c r="AI13" s="413" t="s">
        <v>697</v>
      </c>
    </row>
    <row r="14" spans="1:37" s="322" customFormat="1" ht="195" x14ac:dyDescent="0.25">
      <c r="A14" s="451"/>
      <c r="B14" s="452"/>
      <c r="C14" s="457"/>
      <c r="D14" s="420"/>
      <c r="E14" s="420"/>
      <c r="F14" s="293" t="s">
        <v>547</v>
      </c>
      <c r="G14" s="309" t="s">
        <v>576</v>
      </c>
      <c r="H14" s="417"/>
      <c r="I14" s="417"/>
      <c r="J14" s="417"/>
      <c r="K14" s="422"/>
      <c r="L14" s="417"/>
      <c r="M14" s="411"/>
      <c r="N14" s="306" t="s">
        <v>686</v>
      </c>
      <c r="O14" s="280" t="s">
        <v>469</v>
      </c>
      <c r="P14" s="280">
        <v>50</v>
      </c>
      <c r="Q14" s="280" t="s">
        <v>469</v>
      </c>
      <c r="R14" s="280">
        <v>2</v>
      </c>
      <c r="S14" s="281" t="s">
        <v>469</v>
      </c>
      <c r="T14" s="281">
        <v>100</v>
      </c>
      <c r="U14" s="457"/>
      <c r="V14" s="428"/>
      <c r="W14" s="306" t="s">
        <v>593</v>
      </c>
      <c r="X14" s="417"/>
      <c r="Y14" s="417"/>
      <c r="Z14" s="417"/>
      <c r="AA14" s="422"/>
      <c r="AB14" s="417"/>
      <c r="AC14" s="411"/>
      <c r="AD14" s="411"/>
      <c r="AE14" s="294" t="s">
        <v>681</v>
      </c>
      <c r="AF14" s="304" t="s">
        <v>651</v>
      </c>
      <c r="AG14" s="304" t="s">
        <v>650</v>
      </c>
      <c r="AH14" s="304" t="s">
        <v>649</v>
      </c>
      <c r="AI14" s="414"/>
    </row>
    <row r="15" spans="1:37" s="322" customFormat="1" ht="78.75" customHeight="1" x14ac:dyDescent="0.25">
      <c r="A15" s="451"/>
      <c r="B15" s="452"/>
      <c r="C15" s="457"/>
      <c r="D15" s="420"/>
      <c r="E15" s="420"/>
      <c r="F15" s="420" t="s">
        <v>335</v>
      </c>
      <c r="G15" s="509" t="s">
        <v>577</v>
      </c>
      <c r="H15" s="417"/>
      <c r="I15" s="417"/>
      <c r="J15" s="417"/>
      <c r="K15" s="422"/>
      <c r="L15" s="417"/>
      <c r="M15" s="411"/>
      <c r="N15" s="293" t="s">
        <v>621</v>
      </c>
      <c r="O15" s="280" t="s">
        <v>469</v>
      </c>
      <c r="P15" s="280">
        <v>50</v>
      </c>
      <c r="Q15" s="280" t="s">
        <v>469</v>
      </c>
      <c r="R15" s="280">
        <v>2</v>
      </c>
      <c r="S15" s="281" t="s">
        <v>469</v>
      </c>
      <c r="T15" s="281">
        <v>100</v>
      </c>
      <c r="U15" s="457"/>
      <c r="V15" s="428"/>
      <c r="W15" s="293" t="s">
        <v>590</v>
      </c>
      <c r="X15" s="417"/>
      <c r="Y15" s="417"/>
      <c r="Z15" s="417"/>
      <c r="AA15" s="422"/>
      <c r="AB15" s="417"/>
      <c r="AC15" s="411"/>
      <c r="AD15" s="411"/>
      <c r="AE15" s="294" t="s">
        <v>659</v>
      </c>
      <c r="AF15" s="304" t="s">
        <v>660</v>
      </c>
      <c r="AG15" s="304" t="s">
        <v>590</v>
      </c>
      <c r="AH15" s="304" t="s">
        <v>654</v>
      </c>
      <c r="AI15" s="414"/>
    </row>
    <row r="16" spans="1:37" s="322" customFormat="1" ht="120" x14ac:dyDescent="0.25">
      <c r="A16" s="451"/>
      <c r="B16" s="452"/>
      <c r="C16" s="457"/>
      <c r="D16" s="420"/>
      <c r="E16" s="420"/>
      <c r="F16" s="420"/>
      <c r="G16" s="509"/>
      <c r="H16" s="417"/>
      <c r="I16" s="417"/>
      <c r="J16" s="417"/>
      <c r="K16" s="422"/>
      <c r="L16" s="417"/>
      <c r="M16" s="411"/>
      <c r="N16" s="293" t="s">
        <v>596</v>
      </c>
      <c r="O16" s="280" t="s">
        <v>469</v>
      </c>
      <c r="P16" s="280">
        <v>50</v>
      </c>
      <c r="Q16" s="280" t="s">
        <v>469</v>
      </c>
      <c r="R16" s="280">
        <v>2</v>
      </c>
      <c r="S16" s="281" t="s">
        <v>469</v>
      </c>
      <c r="T16" s="281">
        <v>100</v>
      </c>
      <c r="U16" s="457"/>
      <c r="V16" s="428"/>
      <c r="W16" s="293" t="s">
        <v>591</v>
      </c>
      <c r="X16" s="417"/>
      <c r="Y16" s="417"/>
      <c r="Z16" s="417"/>
      <c r="AA16" s="422"/>
      <c r="AB16" s="417"/>
      <c r="AC16" s="411"/>
      <c r="AD16" s="411"/>
      <c r="AE16" s="294" t="s">
        <v>679</v>
      </c>
      <c r="AF16" s="304" t="s">
        <v>658</v>
      </c>
      <c r="AG16" s="304" t="s">
        <v>591</v>
      </c>
      <c r="AH16" s="304" t="s">
        <v>654</v>
      </c>
      <c r="AI16" s="414"/>
    </row>
    <row r="17" spans="1:35" s="322" customFormat="1" ht="180.75" customHeight="1" thickBot="1" x14ac:dyDescent="0.3">
      <c r="A17" s="451"/>
      <c r="B17" s="452"/>
      <c r="C17" s="458"/>
      <c r="D17" s="459"/>
      <c r="E17" s="459"/>
      <c r="F17" s="459"/>
      <c r="G17" s="298"/>
      <c r="H17" s="418"/>
      <c r="I17" s="418"/>
      <c r="J17" s="418"/>
      <c r="K17" s="460"/>
      <c r="L17" s="418"/>
      <c r="M17" s="412"/>
      <c r="N17" s="312" t="s">
        <v>662</v>
      </c>
      <c r="O17" s="284" t="s">
        <v>469</v>
      </c>
      <c r="P17" s="284">
        <v>50</v>
      </c>
      <c r="Q17" s="284" t="s">
        <v>469</v>
      </c>
      <c r="R17" s="284">
        <v>2</v>
      </c>
      <c r="S17" s="285" t="s">
        <v>469</v>
      </c>
      <c r="T17" s="285">
        <v>100</v>
      </c>
      <c r="U17" s="458"/>
      <c r="V17" s="512"/>
      <c r="W17" s="312" t="s">
        <v>593</v>
      </c>
      <c r="X17" s="418"/>
      <c r="Y17" s="418"/>
      <c r="Z17" s="418"/>
      <c r="AA17" s="460"/>
      <c r="AB17" s="418"/>
      <c r="AC17" s="412"/>
      <c r="AD17" s="412"/>
      <c r="AE17" s="299" t="s">
        <v>680</v>
      </c>
      <c r="AF17" s="305" t="s">
        <v>651</v>
      </c>
      <c r="AG17" s="305" t="s">
        <v>592</v>
      </c>
      <c r="AH17" s="305" t="s">
        <v>657</v>
      </c>
      <c r="AI17" s="415"/>
    </row>
    <row r="18" spans="1:35" s="322" customFormat="1" ht="120" customHeight="1" x14ac:dyDescent="0.25">
      <c r="A18" s="451"/>
      <c r="B18" s="453"/>
      <c r="C18" s="432">
        <v>3</v>
      </c>
      <c r="D18" s="440" t="s">
        <v>513</v>
      </c>
      <c r="E18" s="440" t="s">
        <v>478</v>
      </c>
      <c r="F18" s="291" t="s">
        <v>330</v>
      </c>
      <c r="G18" s="311" t="s">
        <v>558</v>
      </c>
      <c r="H18" s="416" t="s">
        <v>24</v>
      </c>
      <c r="I18" s="416">
        <v>1.9</v>
      </c>
      <c r="J18" s="416" t="s">
        <v>22</v>
      </c>
      <c r="K18" s="421">
        <v>10.1</v>
      </c>
      <c r="L18" s="416" t="s">
        <v>701</v>
      </c>
      <c r="M18" s="406">
        <v>19.189999999999998</v>
      </c>
      <c r="N18" s="291" t="s">
        <v>562</v>
      </c>
      <c r="O18" s="278" t="s">
        <v>469</v>
      </c>
      <c r="P18" s="278">
        <v>50</v>
      </c>
      <c r="Q18" s="278" t="s">
        <v>469</v>
      </c>
      <c r="R18" s="278">
        <v>2</v>
      </c>
      <c r="S18" s="279" t="s">
        <v>469</v>
      </c>
      <c r="T18" s="279">
        <v>100</v>
      </c>
      <c r="U18" s="456" t="s">
        <v>469</v>
      </c>
      <c r="V18" s="424">
        <v>100</v>
      </c>
      <c r="W18" s="291" t="s">
        <v>593</v>
      </c>
      <c r="X18" s="416" t="s">
        <v>37</v>
      </c>
      <c r="Y18" s="416">
        <v>1</v>
      </c>
      <c r="Z18" s="416" t="s">
        <v>22</v>
      </c>
      <c r="AA18" s="421">
        <v>10.1</v>
      </c>
      <c r="AB18" s="416" t="s">
        <v>701</v>
      </c>
      <c r="AC18" s="406">
        <v>10.1</v>
      </c>
      <c r="AD18" s="406" t="s">
        <v>648</v>
      </c>
      <c r="AE18" s="292" t="s">
        <v>675</v>
      </c>
      <c r="AF18" s="302" t="s">
        <v>655</v>
      </c>
      <c r="AG18" s="302" t="s">
        <v>656</v>
      </c>
      <c r="AH18" s="302" t="s">
        <v>657</v>
      </c>
      <c r="AI18" s="408" t="s">
        <v>697</v>
      </c>
    </row>
    <row r="19" spans="1:35" s="322" customFormat="1" ht="87.75" customHeight="1" x14ac:dyDescent="0.25">
      <c r="A19" s="451"/>
      <c r="B19" s="453"/>
      <c r="C19" s="439"/>
      <c r="D19" s="441"/>
      <c r="E19" s="441"/>
      <c r="F19" s="306" t="s">
        <v>335</v>
      </c>
      <c r="G19" s="309" t="s">
        <v>577</v>
      </c>
      <c r="H19" s="417"/>
      <c r="I19" s="417"/>
      <c r="J19" s="417"/>
      <c r="K19" s="422"/>
      <c r="L19" s="417"/>
      <c r="M19" s="411"/>
      <c r="N19" s="293" t="s">
        <v>621</v>
      </c>
      <c r="O19" s="280" t="s">
        <v>469</v>
      </c>
      <c r="P19" s="280">
        <v>50</v>
      </c>
      <c r="Q19" s="280" t="s">
        <v>469</v>
      </c>
      <c r="R19" s="280">
        <v>2</v>
      </c>
      <c r="S19" s="281" t="s">
        <v>469</v>
      </c>
      <c r="T19" s="281">
        <v>100</v>
      </c>
      <c r="U19" s="457"/>
      <c r="V19" s="425"/>
      <c r="W19" s="293" t="s">
        <v>590</v>
      </c>
      <c r="X19" s="417"/>
      <c r="Y19" s="417"/>
      <c r="Z19" s="417"/>
      <c r="AA19" s="422"/>
      <c r="AB19" s="417"/>
      <c r="AC19" s="411"/>
      <c r="AD19" s="411"/>
      <c r="AE19" s="294" t="s">
        <v>659</v>
      </c>
      <c r="AF19" s="304" t="s">
        <v>660</v>
      </c>
      <c r="AG19" s="304" t="s">
        <v>590</v>
      </c>
      <c r="AH19" s="304" t="s">
        <v>654</v>
      </c>
      <c r="AI19" s="409"/>
    </row>
    <row r="20" spans="1:35" s="322" customFormat="1" ht="135" customHeight="1" x14ac:dyDescent="0.25">
      <c r="A20" s="451"/>
      <c r="B20" s="453"/>
      <c r="C20" s="439"/>
      <c r="D20" s="441"/>
      <c r="E20" s="441"/>
      <c r="F20" s="420" t="s">
        <v>339</v>
      </c>
      <c r="G20" s="309" t="s">
        <v>597</v>
      </c>
      <c r="H20" s="417"/>
      <c r="I20" s="417"/>
      <c r="J20" s="417"/>
      <c r="K20" s="422"/>
      <c r="L20" s="417"/>
      <c r="M20" s="411"/>
      <c r="N20" s="293" t="s">
        <v>596</v>
      </c>
      <c r="O20" s="280" t="s">
        <v>469</v>
      </c>
      <c r="P20" s="280">
        <v>50</v>
      </c>
      <c r="Q20" s="280" t="s">
        <v>469</v>
      </c>
      <c r="R20" s="280">
        <v>2</v>
      </c>
      <c r="S20" s="281" t="s">
        <v>469</v>
      </c>
      <c r="T20" s="281">
        <v>100</v>
      </c>
      <c r="U20" s="457"/>
      <c r="V20" s="425"/>
      <c r="W20" s="293" t="s">
        <v>591</v>
      </c>
      <c r="X20" s="417"/>
      <c r="Y20" s="417"/>
      <c r="Z20" s="417"/>
      <c r="AA20" s="422"/>
      <c r="AB20" s="417"/>
      <c r="AC20" s="411"/>
      <c r="AD20" s="411"/>
      <c r="AE20" s="294" t="s">
        <v>679</v>
      </c>
      <c r="AF20" s="304" t="s">
        <v>658</v>
      </c>
      <c r="AG20" s="304" t="s">
        <v>591</v>
      </c>
      <c r="AH20" s="304" t="s">
        <v>654</v>
      </c>
      <c r="AI20" s="409"/>
    </row>
    <row r="21" spans="1:35" s="322" customFormat="1" ht="127.5" customHeight="1" thickBot="1" x14ac:dyDescent="0.3">
      <c r="A21" s="454"/>
      <c r="B21" s="455"/>
      <c r="C21" s="433"/>
      <c r="D21" s="442"/>
      <c r="E21" s="442"/>
      <c r="F21" s="431"/>
      <c r="G21" s="310" t="s">
        <v>579</v>
      </c>
      <c r="H21" s="419"/>
      <c r="I21" s="419"/>
      <c r="J21" s="419"/>
      <c r="K21" s="423"/>
      <c r="L21" s="419"/>
      <c r="M21" s="407"/>
      <c r="N21" s="296" t="s">
        <v>562</v>
      </c>
      <c r="O21" s="282" t="s">
        <v>469</v>
      </c>
      <c r="P21" s="282">
        <v>50</v>
      </c>
      <c r="Q21" s="282" t="s">
        <v>469</v>
      </c>
      <c r="R21" s="282">
        <v>2</v>
      </c>
      <c r="S21" s="283" t="s">
        <v>469</v>
      </c>
      <c r="T21" s="283">
        <v>100</v>
      </c>
      <c r="U21" s="511"/>
      <c r="V21" s="426"/>
      <c r="W21" s="296" t="s">
        <v>593</v>
      </c>
      <c r="X21" s="419"/>
      <c r="Y21" s="419"/>
      <c r="Z21" s="419"/>
      <c r="AA21" s="423"/>
      <c r="AB21" s="419"/>
      <c r="AC21" s="407"/>
      <c r="AD21" s="407"/>
      <c r="AE21" s="297" t="s">
        <v>675</v>
      </c>
      <c r="AF21" s="303" t="s">
        <v>655</v>
      </c>
      <c r="AG21" s="303" t="s">
        <v>656</v>
      </c>
      <c r="AH21" s="303" t="s">
        <v>657</v>
      </c>
      <c r="AI21" s="410"/>
    </row>
    <row r="22" spans="1:35" s="322" customFormat="1" ht="183" customHeight="1" x14ac:dyDescent="0.25">
      <c r="A22" s="449" t="s">
        <v>340</v>
      </c>
      <c r="B22" s="450"/>
      <c r="C22" s="456">
        <v>4</v>
      </c>
      <c r="D22" s="430" t="s">
        <v>595</v>
      </c>
      <c r="E22" s="430" t="s">
        <v>478</v>
      </c>
      <c r="F22" s="307" t="s">
        <v>341</v>
      </c>
      <c r="G22" s="290" t="s">
        <v>558</v>
      </c>
      <c r="H22" s="416" t="s">
        <v>24</v>
      </c>
      <c r="I22" s="416">
        <v>1.9</v>
      </c>
      <c r="J22" s="416" t="s">
        <v>25</v>
      </c>
      <c r="K22" s="421">
        <v>20.100000000000001</v>
      </c>
      <c r="L22" s="416" t="s">
        <v>702</v>
      </c>
      <c r="M22" s="406">
        <v>38.19</v>
      </c>
      <c r="N22" s="307" t="s">
        <v>561</v>
      </c>
      <c r="O22" s="278" t="s">
        <v>469</v>
      </c>
      <c r="P22" s="278">
        <v>50</v>
      </c>
      <c r="Q22" s="278" t="s">
        <v>469</v>
      </c>
      <c r="R22" s="278">
        <v>2</v>
      </c>
      <c r="S22" s="279" t="s">
        <v>469</v>
      </c>
      <c r="T22" s="279">
        <v>100</v>
      </c>
      <c r="U22" s="456" t="s">
        <v>469</v>
      </c>
      <c r="V22" s="424">
        <v>100</v>
      </c>
      <c r="W22" s="307" t="s">
        <v>592</v>
      </c>
      <c r="X22" s="416" t="s">
        <v>37</v>
      </c>
      <c r="Y22" s="416">
        <v>1</v>
      </c>
      <c r="Z22" s="416" t="s">
        <v>25</v>
      </c>
      <c r="AA22" s="421">
        <v>20.100000000000001</v>
      </c>
      <c r="AB22" s="416" t="s">
        <v>702</v>
      </c>
      <c r="AC22" s="406">
        <v>20.100000000000001</v>
      </c>
      <c r="AD22" s="406" t="s">
        <v>648</v>
      </c>
      <c r="AE22" s="292" t="s">
        <v>670</v>
      </c>
      <c r="AF22" s="302" t="s">
        <v>671</v>
      </c>
      <c r="AG22" s="302" t="s">
        <v>592</v>
      </c>
      <c r="AH22" s="302" t="s">
        <v>657</v>
      </c>
      <c r="AI22" s="408" t="s">
        <v>697</v>
      </c>
    </row>
    <row r="23" spans="1:35" s="322" customFormat="1" ht="144.75" customHeight="1" x14ac:dyDescent="0.25">
      <c r="A23" s="451"/>
      <c r="B23" s="452"/>
      <c r="C23" s="457"/>
      <c r="D23" s="420"/>
      <c r="E23" s="420"/>
      <c r="F23" s="306" t="s">
        <v>524</v>
      </c>
      <c r="G23" s="316" t="s">
        <v>560</v>
      </c>
      <c r="H23" s="417"/>
      <c r="I23" s="417"/>
      <c r="J23" s="417"/>
      <c r="K23" s="422"/>
      <c r="L23" s="417"/>
      <c r="M23" s="411"/>
      <c r="N23" s="306" t="s">
        <v>696</v>
      </c>
      <c r="O23" s="280" t="s">
        <v>469</v>
      </c>
      <c r="P23" s="280">
        <v>50</v>
      </c>
      <c r="Q23" s="280" t="s">
        <v>469</v>
      </c>
      <c r="R23" s="280">
        <v>2</v>
      </c>
      <c r="S23" s="281" t="s">
        <v>469</v>
      </c>
      <c r="T23" s="281">
        <v>100</v>
      </c>
      <c r="U23" s="457"/>
      <c r="V23" s="425"/>
      <c r="W23" s="293" t="s">
        <v>593</v>
      </c>
      <c r="X23" s="417"/>
      <c r="Y23" s="417"/>
      <c r="Z23" s="417"/>
      <c r="AA23" s="422"/>
      <c r="AB23" s="417"/>
      <c r="AC23" s="411"/>
      <c r="AD23" s="411"/>
      <c r="AE23" s="294" t="s">
        <v>682</v>
      </c>
      <c r="AF23" s="304" t="s">
        <v>651</v>
      </c>
      <c r="AG23" s="304" t="s">
        <v>592</v>
      </c>
      <c r="AH23" s="304" t="s">
        <v>657</v>
      </c>
      <c r="AI23" s="409"/>
    </row>
    <row r="24" spans="1:35" s="322" customFormat="1" ht="223.5" customHeight="1" x14ac:dyDescent="0.25">
      <c r="A24" s="451"/>
      <c r="B24" s="452"/>
      <c r="C24" s="457"/>
      <c r="D24" s="420"/>
      <c r="E24" s="420"/>
      <c r="F24" s="306" t="s">
        <v>339</v>
      </c>
      <c r="G24" s="309" t="s">
        <v>579</v>
      </c>
      <c r="H24" s="417"/>
      <c r="I24" s="417"/>
      <c r="J24" s="417"/>
      <c r="K24" s="422"/>
      <c r="L24" s="417"/>
      <c r="M24" s="411"/>
      <c r="N24" s="293" t="s">
        <v>639</v>
      </c>
      <c r="O24" s="280" t="s">
        <v>469</v>
      </c>
      <c r="P24" s="280">
        <v>50</v>
      </c>
      <c r="Q24" s="280" t="s">
        <v>469</v>
      </c>
      <c r="R24" s="280">
        <v>2</v>
      </c>
      <c r="S24" s="281" t="s">
        <v>469</v>
      </c>
      <c r="T24" s="281">
        <v>100</v>
      </c>
      <c r="U24" s="457"/>
      <c r="V24" s="425"/>
      <c r="W24" s="306" t="s">
        <v>592</v>
      </c>
      <c r="X24" s="417"/>
      <c r="Y24" s="417"/>
      <c r="Z24" s="417"/>
      <c r="AA24" s="422"/>
      <c r="AB24" s="417"/>
      <c r="AC24" s="411"/>
      <c r="AD24" s="411"/>
      <c r="AE24" s="294" t="s">
        <v>663</v>
      </c>
      <c r="AF24" s="304" t="s">
        <v>683</v>
      </c>
      <c r="AG24" s="304" t="s">
        <v>592</v>
      </c>
      <c r="AH24" s="304" t="s">
        <v>657</v>
      </c>
      <c r="AI24" s="409"/>
    </row>
    <row r="25" spans="1:35" s="322" customFormat="1" ht="111" customHeight="1" thickBot="1" x14ac:dyDescent="0.3">
      <c r="A25" s="451"/>
      <c r="B25" s="452"/>
      <c r="C25" s="458"/>
      <c r="D25" s="459"/>
      <c r="E25" s="459"/>
      <c r="F25" s="300" t="s">
        <v>330</v>
      </c>
      <c r="G25" s="301" t="s">
        <v>587</v>
      </c>
      <c r="H25" s="418"/>
      <c r="I25" s="418"/>
      <c r="J25" s="418"/>
      <c r="K25" s="460"/>
      <c r="L25" s="418"/>
      <c r="M25" s="412"/>
      <c r="N25" s="300" t="s">
        <v>563</v>
      </c>
      <c r="O25" s="284" t="s">
        <v>469</v>
      </c>
      <c r="P25" s="284">
        <v>50</v>
      </c>
      <c r="Q25" s="284" t="s">
        <v>469</v>
      </c>
      <c r="R25" s="284">
        <v>2</v>
      </c>
      <c r="S25" s="285" t="s">
        <v>469</v>
      </c>
      <c r="T25" s="285">
        <v>100</v>
      </c>
      <c r="U25" s="458"/>
      <c r="V25" s="513"/>
      <c r="W25" s="312" t="s">
        <v>594</v>
      </c>
      <c r="X25" s="418"/>
      <c r="Y25" s="418"/>
      <c r="Z25" s="418"/>
      <c r="AA25" s="460"/>
      <c r="AB25" s="418"/>
      <c r="AC25" s="412"/>
      <c r="AD25" s="412"/>
      <c r="AE25" s="299" t="s">
        <v>664</v>
      </c>
      <c r="AF25" s="305" t="s">
        <v>665</v>
      </c>
      <c r="AG25" s="305" t="s">
        <v>594</v>
      </c>
      <c r="AH25" s="305" t="s">
        <v>657</v>
      </c>
      <c r="AI25" s="410"/>
    </row>
    <row r="26" spans="1:35" s="322" customFormat="1" ht="165" x14ac:dyDescent="0.25">
      <c r="A26" s="451"/>
      <c r="B26" s="453"/>
      <c r="C26" s="434">
        <v>5</v>
      </c>
      <c r="D26" s="430" t="s">
        <v>384</v>
      </c>
      <c r="E26" s="430" t="s">
        <v>478</v>
      </c>
      <c r="F26" s="307" t="s">
        <v>341</v>
      </c>
      <c r="G26" s="311" t="s">
        <v>558</v>
      </c>
      <c r="H26" s="416" t="s">
        <v>24</v>
      </c>
      <c r="I26" s="416">
        <v>1.9</v>
      </c>
      <c r="J26" s="416" t="s">
        <v>25</v>
      </c>
      <c r="K26" s="421">
        <v>20.100000000000001</v>
      </c>
      <c r="L26" s="416" t="s">
        <v>702</v>
      </c>
      <c r="M26" s="406">
        <v>38.19</v>
      </c>
      <c r="N26" s="307" t="s">
        <v>643</v>
      </c>
      <c r="O26" s="278" t="s">
        <v>469</v>
      </c>
      <c r="P26" s="278">
        <v>50</v>
      </c>
      <c r="Q26" s="278" t="s">
        <v>469</v>
      </c>
      <c r="R26" s="278">
        <v>2</v>
      </c>
      <c r="S26" s="279" t="s">
        <v>469</v>
      </c>
      <c r="T26" s="279">
        <v>100</v>
      </c>
      <c r="U26" s="456" t="s">
        <v>469</v>
      </c>
      <c r="V26" s="424">
        <v>100</v>
      </c>
      <c r="W26" s="307" t="s">
        <v>592</v>
      </c>
      <c r="X26" s="416" t="s">
        <v>37</v>
      </c>
      <c r="Y26" s="416">
        <v>1</v>
      </c>
      <c r="Z26" s="416" t="s">
        <v>25</v>
      </c>
      <c r="AA26" s="421">
        <v>20.100000000000001</v>
      </c>
      <c r="AB26" s="416" t="s">
        <v>702</v>
      </c>
      <c r="AC26" s="406">
        <v>20.100000000000001</v>
      </c>
      <c r="AD26" s="406" t="s">
        <v>648</v>
      </c>
      <c r="AE26" s="307" t="s">
        <v>643</v>
      </c>
      <c r="AF26" s="302" t="s">
        <v>684</v>
      </c>
      <c r="AG26" s="302" t="s">
        <v>669</v>
      </c>
      <c r="AH26" s="302" t="s">
        <v>657</v>
      </c>
      <c r="AI26" s="408" t="s">
        <v>697</v>
      </c>
    </row>
    <row r="27" spans="1:35" s="322" customFormat="1" ht="75" customHeight="1" x14ac:dyDescent="0.25">
      <c r="A27" s="451"/>
      <c r="B27" s="453"/>
      <c r="C27" s="435"/>
      <c r="D27" s="420"/>
      <c r="E27" s="420"/>
      <c r="F27" s="420" t="s">
        <v>335</v>
      </c>
      <c r="G27" s="316" t="s">
        <v>569</v>
      </c>
      <c r="H27" s="417"/>
      <c r="I27" s="417"/>
      <c r="J27" s="417"/>
      <c r="K27" s="422"/>
      <c r="L27" s="417"/>
      <c r="M27" s="411"/>
      <c r="N27" s="293" t="s">
        <v>621</v>
      </c>
      <c r="O27" s="280" t="s">
        <v>469</v>
      </c>
      <c r="P27" s="280">
        <v>50</v>
      </c>
      <c r="Q27" s="280" t="s">
        <v>469</v>
      </c>
      <c r="R27" s="280">
        <v>2</v>
      </c>
      <c r="S27" s="281" t="s">
        <v>469</v>
      </c>
      <c r="T27" s="281">
        <v>100</v>
      </c>
      <c r="U27" s="457"/>
      <c r="V27" s="425"/>
      <c r="W27" s="293" t="s">
        <v>590</v>
      </c>
      <c r="X27" s="417"/>
      <c r="Y27" s="417"/>
      <c r="Z27" s="417"/>
      <c r="AA27" s="422"/>
      <c r="AB27" s="417"/>
      <c r="AC27" s="411"/>
      <c r="AD27" s="411"/>
      <c r="AE27" s="294" t="s">
        <v>659</v>
      </c>
      <c r="AF27" s="304" t="s">
        <v>660</v>
      </c>
      <c r="AG27" s="304" t="s">
        <v>590</v>
      </c>
      <c r="AH27" s="304" t="s">
        <v>654</v>
      </c>
      <c r="AI27" s="409"/>
    </row>
    <row r="28" spans="1:35" s="322" customFormat="1" ht="148.5" customHeight="1" x14ac:dyDescent="0.25">
      <c r="A28" s="451"/>
      <c r="B28" s="453"/>
      <c r="C28" s="435"/>
      <c r="D28" s="420"/>
      <c r="E28" s="420"/>
      <c r="F28" s="420"/>
      <c r="G28" s="316" t="s">
        <v>574</v>
      </c>
      <c r="H28" s="417"/>
      <c r="I28" s="417"/>
      <c r="J28" s="417"/>
      <c r="K28" s="422"/>
      <c r="L28" s="417"/>
      <c r="M28" s="411"/>
      <c r="N28" s="293" t="s">
        <v>596</v>
      </c>
      <c r="O28" s="280" t="s">
        <v>469</v>
      </c>
      <c r="P28" s="280">
        <v>50</v>
      </c>
      <c r="Q28" s="280" t="s">
        <v>469</v>
      </c>
      <c r="R28" s="280">
        <v>2</v>
      </c>
      <c r="S28" s="281" t="s">
        <v>469</v>
      </c>
      <c r="T28" s="281">
        <v>100</v>
      </c>
      <c r="U28" s="457"/>
      <c r="V28" s="425"/>
      <c r="W28" s="293" t="s">
        <v>591</v>
      </c>
      <c r="X28" s="417"/>
      <c r="Y28" s="417"/>
      <c r="Z28" s="417"/>
      <c r="AA28" s="422"/>
      <c r="AB28" s="417"/>
      <c r="AC28" s="411"/>
      <c r="AD28" s="411"/>
      <c r="AE28" s="294" t="s">
        <v>679</v>
      </c>
      <c r="AF28" s="304" t="s">
        <v>658</v>
      </c>
      <c r="AG28" s="304" t="s">
        <v>591</v>
      </c>
      <c r="AH28" s="304" t="s">
        <v>654</v>
      </c>
      <c r="AI28" s="409"/>
    </row>
    <row r="29" spans="1:35" s="322" customFormat="1" ht="130.5" customHeight="1" thickBot="1" x14ac:dyDescent="0.3">
      <c r="A29" s="451"/>
      <c r="B29" s="453"/>
      <c r="C29" s="436"/>
      <c r="D29" s="431"/>
      <c r="E29" s="431"/>
      <c r="F29" s="308" t="s">
        <v>330</v>
      </c>
      <c r="G29" s="295" t="s">
        <v>576</v>
      </c>
      <c r="H29" s="419"/>
      <c r="I29" s="419"/>
      <c r="J29" s="419"/>
      <c r="K29" s="423"/>
      <c r="L29" s="419"/>
      <c r="M29" s="407"/>
      <c r="N29" s="308" t="s">
        <v>644</v>
      </c>
      <c r="O29" s="282" t="s">
        <v>469</v>
      </c>
      <c r="P29" s="282">
        <v>50</v>
      </c>
      <c r="Q29" s="282" t="s">
        <v>469</v>
      </c>
      <c r="R29" s="282">
        <v>2</v>
      </c>
      <c r="S29" s="283" t="s">
        <v>469</v>
      </c>
      <c r="T29" s="283">
        <v>100</v>
      </c>
      <c r="U29" s="511"/>
      <c r="V29" s="426"/>
      <c r="W29" s="308" t="s">
        <v>592</v>
      </c>
      <c r="X29" s="419"/>
      <c r="Y29" s="419"/>
      <c r="Z29" s="419"/>
      <c r="AA29" s="423"/>
      <c r="AB29" s="419"/>
      <c r="AC29" s="407"/>
      <c r="AD29" s="407"/>
      <c r="AE29" s="297" t="s">
        <v>676</v>
      </c>
      <c r="AF29" s="303" t="s">
        <v>685</v>
      </c>
      <c r="AG29" s="303" t="s">
        <v>592</v>
      </c>
      <c r="AH29" s="303" t="s">
        <v>657</v>
      </c>
      <c r="AI29" s="410"/>
    </row>
    <row r="30" spans="1:35" s="322" customFormat="1" ht="129.75" customHeight="1" x14ac:dyDescent="0.25">
      <c r="A30" s="451"/>
      <c r="B30" s="453"/>
      <c r="C30" s="445">
        <v>6</v>
      </c>
      <c r="D30" s="430" t="s">
        <v>385</v>
      </c>
      <c r="E30" s="430" t="s">
        <v>478</v>
      </c>
      <c r="F30" s="307" t="s">
        <v>345</v>
      </c>
      <c r="G30" s="311" t="s">
        <v>558</v>
      </c>
      <c r="H30" s="416" t="s">
        <v>24</v>
      </c>
      <c r="I30" s="416">
        <v>1.9</v>
      </c>
      <c r="J30" s="416" t="s">
        <v>25</v>
      </c>
      <c r="K30" s="421">
        <v>20.100000000000001</v>
      </c>
      <c r="L30" s="416" t="s">
        <v>702</v>
      </c>
      <c r="M30" s="406">
        <v>38.19</v>
      </c>
      <c r="N30" s="291" t="s">
        <v>562</v>
      </c>
      <c r="O30" s="278" t="s">
        <v>469</v>
      </c>
      <c r="P30" s="278">
        <v>50</v>
      </c>
      <c r="Q30" s="278" t="s">
        <v>469</v>
      </c>
      <c r="R30" s="278">
        <v>2</v>
      </c>
      <c r="S30" s="279" t="s">
        <v>469</v>
      </c>
      <c r="T30" s="279">
        <v>100</v>
      </c>
      <c r="U30" s="456" t="s">
        <v>469</v>
      </c>
      <c r="V30" s="424">
        <v>100</v>
      </c>
      <c r="W30" s="291" t="s">
        <v>593</v>
      </c>
      <c r="X30" s="416" t="s">
        <v>37</v>
      </c>
      <c r="Y30" s="416">
        <v>1</v>
      </c>
      <c r="Z30" s="416" t="s">
        <v>25</v>
      </c>
      <c r="AA30" s="421">
        <v>20.100000000000001</v>
      </c>
      <c r="AB30" s="416" t="s">
        <v>702</v>
      </c>
      <c r="AC30" s="406">
        <v>20.100000000000001</v>
      </c>
      <c r="AD30" s="406" t="s">
        <v>648</v>
      </c>
      <c r="AE30" s="292" t="s">
        <v>675</v>
      </c>
      <c r="AF30" s="302" t="s">
        <v>655</v>
      </c>
      <c r="AG30" s="302" t="s">
        <v>656</v>
      </c>
      <c r="AH30" s="302" t="s">
        <v>657</v>
      </c>
      <c r="AI30" s="408" t="s">
        <v>697</v>
      </c>
    </row>
    <row r="31" spans="1:35" s="322" customFormat="1" ht="80.25" customHeight="1" x14ac:dyDescent="0.25">
      <c r="A31" s="451"/>
      <c r="B31" s="453"/>
      <c r="C31" s="446"/>
      <c r="D31" s="420"/>
      <c r="E31" s="420"/>
      <c r="F31" s="420" t="s">
        <v>335</v>
      </c>
      <c r="G31" s="309" t="s">
        <v>569</v>
      </c>
      <c r="H31" s="417"/>
      <c r="I31" s="417"/>
      <c r="J31" s="417"/>
      <c r="K31" s="422"/>
      <c r="L31" s="417"/>
      <c r="M31" s="411"/>
      <c r="N31" s="293" t="s">
        <v>621</v>
      </c>
      <c r="O31" s="280" t="s">
        <v>469</v>
      </c>
      <c r="P31" s="280">
        <v>50</v>
      </c>
      <c r="Q31" s="280" t="s">
        <v>469</v>
      </c>
      <c r="R31" s="280">
        <v>2</v>
      </c>
      <c r="S31" s="281" t="s">
        <v>469</v>
      </c>
      <c r="T31" s="281">
        <v>100</v>
      </c>
      <c r="U31" s="457"/>
      <c r="V31" s="425"/>
      <c r="W31" s="293" t="s">
        <v>590</v>
      </c>
      <c r="X31" s="417"/>
      <c r="Y31" s="417"/>
      <c r="Z31" s="417"/>
      <c r="AA31" s="422"/>
      <c r="AB31" s="417"/>
      <c r="AC31" s="411"/>
      <c r="AD31" s="411"/>
      <c r="AE31" s="294" t="s">
        <v>659</v>
      </c>
      <c r="AF31" s="304" t="s">
        <v>660</v>
      </c>
      <c r="AG31" s="304" t="s">
        <v>590</v>
      </c>
      <c r="AH31" s="304" t="s">
        <v>654</v>
      </c>
      <c r="AI31" s="409"/>
    </row>
    <row r="32" spans="1:35" s="322" customFormat="1" ht="120" x14ac:dyDescent="0.25">
      <c r="A32" s="451"/>
      <c r="B32" s="453"/>
      <c r="C32" s="446"/>
      <c r="D32" s="420"/>
      <c r="E32" s="420"/>
      <c r="F32" s="420"/>
      <c r="G32" s="309" t="s">
        <v>569</v>
      </c>
      <c r="H32" s="417"/>
      <c r="I32" s="417"/>
      <c r="J32" s="417"/>
      <c r="K32" s="422"/>
      <c r="L32" s="417"/>
      <c r="M32" s="411"/>
      <c r="N32" s="293" t="s">
        <v>596</v>
      </c>
      <c r="O32" s="280" t="s">
        <v>469</v>
      </c>
      <c r="P32" s="280">
        <v>50</v>
      </c>
      <c r="Q32" s="280" t="s">
        <v>469</v>
      </c>
      <c r="R32" s="280">
        <v>2</v>
      </c>
      <c r="S32" s="281" t="s">
        <v>469</v>
      </c>
      <c r="T32" s="281">
        <v>100</v>
      </c>
      <c r="U32" s="457"/>
      <c r="V32" s="425"/>
      <c r="W32" s="293" t="s">
        <v>591</v>
      </c>
      <c r="X32" s="417"/>
      <c r="Y32" s="417"/>
      <c r="Z32" s="417"/>
      <c r="AA32" s="422"/>
      <c r="AB32" s="417"/>
      <c r="AC32" s="411"/>
      <c r="AD32" s="411"/>
      <c r="AE32" s="294" t="s">
        <v>679</v>
      </c>
      <c r="AF32" s="304" t="s">
        <v>658</v>
      </c>
      <c r="AG32" s="304" t="s">
        <v>591</v>
      </c>
      <c r="AH32" s="304" t="s">
        <v>654</v>
      </c>
      <c r="AI32" s="409"/>
    </row>
    <row r="33" spans="1:35" s="322" customFormat="1" ht="273.75" customHeight="1" thickBot="1" x14ac:dyDescent="0.3">
      <c r="A33" s="451"/>
      <c r="B33" s="453"/>
      <c r="C33" s="447"/>
      <c r="D33" s="431"/>
      <c r="E33" s="431"/>
      <c r="F33" s="308" t="s">
        <v>321</v>
      </c>
      <c r="G33" s="310" t="s">
        <v>558</v>
      </c>
      <c r="H33" s="419"/>
      <c r="I33" s="419"/>
      <c r="J33" s="419"/>
      <c r="K33" s="423"/>
      <c r="L33" s="419"/>
      <c r="M33" s="407"/>
      <c r="N33" s="296" t="s">
        <v>645</v>
      </c>
      <c r="O33" s="282" t="s">
        <v>469</v>
      </c>
      <c r="P33" s="282">
        <v>50</v>
      </c>
      <c r="Q33" s="282" t="s">
        <v>469</v>
      </c>
      <c r="R33" s="282">
        <v>2</v>
      </c>
      <c r="S33" s="283" t="s">
        <v>469</v>
      </c>
      <c r="T33" s="283">
        <v>100</v>
      </c>
      <c r="U33" s="511"/>
      <c r="V33" s="426"/>
      <c r="W33" s="296" t="s">
        <v>592</v>
      </c>
      <c r="X33" s="419"/>
      <c r="Y33" s="419"/>
      <c r="Z33" s="419"/>
      <c r="AA33" s="423"/>
      <c r="AB33" s="419"/>
      <c r="AC33" s="407"/>
      <c r="AD33" s="407"/>
      <c r="AE33" s="297" t="s">
        <v>653</v>
      </c>
      <c r="AF33" s="303" t="s">
        <v>698</v>
      </c>
      <c r="AG33" s="303" t="s">
        <v>650</v>
      </c>
      <c r="AH33" s="303" t="s">
        <v>654</v>
      </c>
      <c r="AI33" s="410"/>
    </row>
    <row r="34" spans="1:35" s="322" customFormat="1" ht="90" x14ac:dyDescent="0.25">
      <c r="A34" s="451"/>
      <c r="B34" s="453"/>
      <c r="C34" s="445">
        <v>7</v>
      </c>
      <c r="D34" s="430" t="s">
        <v>386</v>
      </c>
      <c r="E34" s="430" t="s">
        <v>478</v>
      </c>
      <c r="F34" s="307" t="s">
        <v>339</v>
      </c>
      <c r="G34" s="290" t="s">
        <v>574</v>
      </c>
      <c r="H34" s="416" t="s">
        <v>24</v>
      </c>
      <c r="I34" s="416">
        <v>1.9</v>
      </c>
      <c r="J34" s="416" t="s">
        <v>25</v>
      </c>
      <c r="K34" s="421">
        <v>20.100000000000001</v>
      </c>
      <c r="L34" s="416" t="s">
        <v>702</v>
      </c>
      <c r="M34" s="406">
        <v>38.19</v>
      </c>
      <c r="N34" s="291" t="s">
        <v>562</v>
      </c>
      <c r="O34" s="278" t="s">
        <v>469</v>
      </c>
      <c r="P34" s="278">
        <v>50</v>
      </c>
      <c r="Q34" s="278" t="s">
        <v>469</v>
      </c>
      <c r="R34" s="278">
        <v>2</v>
      </c>
      <c r="S34" s="279" t="s">
        <v>469</v>
      </c>
      <c r="T34" s="279">
        <v>100</v>
      </c>
      <c r="U34" s="456" t="s">
        <v>469</v>
      </c>
      <c r="V34" s="427">
        <v>100</v>
      </c>
      <c r="W34" s="291" t="s">
        <v>593</v>
      </c>
      <c r="X34" s="416" t="s">
        <v>37</v>
      </c>
      <c r="Y34" s="416">
        <v>1</v>
      </c>
      <c r="Z34" s="416" t="s">
        <v>25</v>
      </c>
      <c r="AA34" s="421">
        <v>20.100000000000001</v>
      </c>
      <c r="AB34" s="416" t="s">
        <v>702</v>
      </c>
      <c r="AC34" s="406">
        <v>20.100000000000001</v>
      </c>
      <c r="AD34" s="406" t="s">
        <v>648</v>
      </c>
      <c r="AE34" s="292" t="s">
        <v>675</v>
      </c>
      <c r="AF34" s="302" t="s">
        <v>655</v>
      </c>
      <c r="AG34" s="302" t="s">
        <v>656</v>
      </c>
      <c r="AH34" s="302" t="s">
        <v>657</v>
      </c>
      <c r="AI34" s="408" t="s">
        <v>697</v>
      </c>
    </row>
    <row r="35" spans="1:35" s="322" customFormat="1" ht="60" x14ac:dyDescent="0.25">
      <c r="A35" s="451"/>
      <c r="B35" s="453"/>
      <c r="C35" s="446"/>
      <c r="D35" s="420"/>
      <c r="E35" s="420"/>
      <c r="F35" s="420" t="s">
        <v>335</v>
      </c>
      <c r="G35" s="316" t="s">
        <v>587</v>
      </c>
      <c r="H35" s="417"/>
      <c r="I35" s="417"/>
      <c r="J35" s="417"/>
      <c r="K35" s="422"/>
      <c r="L35" s="417"/>
      <c r="M35" s="411"/>
      <c r="N35" s="293" t="s">
        <v>621</v>
      </c>
      <c r="O35" s="280" t="s">
        <v>469</v>
      </c>
      <c r="P35" s="280">
        <v>50</v>
      </c>
      <c r="Q35" s="280" t="s">
        <v>469</v>
      </c>
      <c r="R35" s="280">
        <v>2</v>
      </c>
      <c r="S35" s="281" t="s">
        <v>469</v>
      </c>
      <c r="T35" s="281">
        <v>100</v>
      </c>
      <c r="U35" s="457"/>
      <c r="V35" s="428"/>
      <c r="W35" s="293" t="s">
        <v>590</v>
      </c>
      <c r="X35" s="417"/>
      <c r="Y35" s="417"/>
      <c r="Z35" s="417"/>
      <c r="AA35" s="422"/>
      <c r="AB35" s="417"/>
      <c r="AC35" s="411"/>
      <c r="AD35" s="411"/>
      <c r="AE35" s="294" t="s">
        <v>659</v>
      </c>
      <c r="AF35" s="304" t="s">
        <v>660</v>
      </c>
      <c r="AG35" s="304" t="s">
        <v>590</v>
      </c>
      <c r="AH35" s="304" t="s">
        <v>654</v>
      </c>
      <c r="AI35" s="409"/>
    </row>
    <row r="36" spans="1:35" s="322" customFormat="1" ht="123" customHeight="1" x14ac:dyDescent="0.25">
      <c r="A36" s="451"/>
      <c r="B36" s="453"/>
      <c r="C36" s="446"/>
      <c r="D36" s="420"/>
      <c r="E36" s="420"/>
      <c r="F36" s="420"/>
      <c r="G36" s="316" t="s">
        <v>580</v>
      </c>
      <c r="H36" s="417"/>
      <c r="I36" s="417"/>
      <c r="J36" s="417"/>
      <c r="K36" s="422"/>
      <c r="L36" s="417"/>
      <c r="M36" s="411"/>
      <c r="N36" s="293" t="s">
        <v>596</v>
      </c>
      <c r="O36" s="280" t="s">
        <v>469</v>
      </c>
      <c r="P36" s="280">
        <v>50</v>
      </c>
      <c r="Q36" s="280" t="s">
        <v>469</v>
      </c>
      <c r="R36" s="280">
        <v>2</v>
      </c>
      <c r="S36" s="281" t="s">
        <v>469</v>
      </c>
      <c r="T36" s="281">
        <v>100</v>
      </c>
      <c r="U36" s="457"/>
      <c r="V36" s="428"/>
      <c r="W36" s="293" t="s">
        <v>591</v>
      </c>
      <c r="X36" s="417"/>
      <c r="Y36" s="417"/>
      <c r="Z36" s="417"/>
      <c r="AA36" s="422"/>
      <c r="AB36" s="417"/>
      <c r="AC36" s="411"/>
      <c r="AD36" s="411"/>
      <c r="AE36" s="294" t="s">
        <v>679</v>
      </c>
      <c r="AF36" s="304" t="s">
        <v>658</v>
      </c>
      <c r="AG36" s="304" t="s">
        <v>591</v>
      </c>
      <c r="AH36" s="304" t="s">
        <v>654</v>
      </c>
      <c r="AI36" s="409"/>
    </row>
    <row r="37" spans="1:35" s="322" customFormat="1" ht="258.75" customHeight="1" x14ac:dyDescent="0.25">
      <c r="A37" s="451"/>
      <c r="B37" s="453"/>
      <c r="C37" s="446"/>
      <c r="D37" s="420"/>
      <c r="E37" s="420"/>
      <c r="F37" s="306" t="s">
        <v>321</v>
      </c>
      <c r="G37" s="309" t="s">
        <v>559</v>
      </c>
      <c r="H37" s="417"/>
      <c r="I37" s="417"/>
      <c r="J37" s="417"/>
      <c r="K37" s="422"/>
      <c r="L37" s="417"/>
      <c r="M37" s="411"/>
      <c r="N37" s="293" t="s">
        <v>645</v>
      </c>
      <c r="O37" s="280" t="s">
        <v>469</v>
      </c>
      <c r="P37" s="280">
        <v>50</v>
      </c>
      <c r="Q37" s="280" t="s">
        <v>469</v>
      </c>
      <c r="R37" s="280">
        <v>2</v>
      </c>
      <c r="S37" s="281" t="s">
        <v>469</v>
      </c>
      <c r="T37" s="281">
        <v>100</v>
      </c>
      <c r="U37" s="457"/>
      <c r="V37" s="428"/>
      <c r="W37" s="293" t="s">
        <v>593</v>
      </c>
      <c r="X37" s="417"/>
      <c r="Y37" s="417"/>
      <c r="Z37" s="417"/>
      <c r="AA37" s="422"/>
      <c r="AB37" s="417"/>
      <c r="AC37" s="411"/>
      <c r="AD37" s="411"/>
      <c r="AE37" s="294" t="s">
        <v>653</v>
      </c>
      <c r="AF37" s="304" t="s">
        <v>698</v>
      </c>
      <c r="AG37" s="304" t="s">
        <v>650</v>
      </c>
      <c r="AH37" s="304" t="s">
        <v>654</v>
      </c>
      <c r="AI37" s="409"/>
    </row>
    <row r="38" spans="1:35" s="322" customFormat="1" ht="135.75" customHeight="1" thickBot="1" x14ac:dyDescent="0.3">
      <c r="A38" s="451"/>
      <c r="B38" s="453"/>
      <c r="C38" s="447"/>
      <c r="D38" s="431"/>
      <c r="E38" s="431"/>
      <c r="F38" s="308" t="s">
        <v>331</v>
      </c>
      <c r="G38" s="310" t="s">
        <v>569</v>
      </c>
      <c r="H38" s="419"/>
      <c r="I38" s="419"/>
      <c r="J38" s="419"/>
      <c r="K38" s="423"/>
      <c r="L38" s="419"/>
      <c r="M38" s="407"/>
      <c r="N38" s="296" t="s">
        <v>598</v>
      </c>
      <c r="O38" s="282" t="s">
        <v>469</v>
      </c>
      <c r="P38" s="282">
        <v>50</v>
      </c>
      <c r="Q38" s="282" t="s">
        <v>469</v>
      </c>
      <c r="R38" s="282">
        <v>2</v>
      </c>
      <c r="S38" s="283" t="s">
        <v>469</v>
      </c>
      <c r="T38" s="283">
        <v>100</v>
      </c>
      <c r="U38" s="511"/>
      <c r="V38" s="429"/>
      <c r="W38" s="296" t="s">
        <v>591</v>
      </c>
      <c r="X38" s="419"/>
      <c r="Y38" s="419"/>
      <c r="Z38" s="419"/>
      <c r="AA38" s="423"/>
      <c r="AB38" s="419"/>
      <c r="AC38" s="407"/>
      <c r="AD38" s="407"/>
      <c r="AE38" s="297" t="s">
        <v>694</v>
      </c>
      <c r="AF38" s="303" t="s">
        <v>699</v>
      </c>
      <c r="AG38" s="303" t="s">
        <v>591</v>
      </c>
      <c r="AH38" s="303" t="s">
        <v>661</v>
      </c>
      <c r="AI38" s="410"/>
    </row>
    <row r="39" spans="1:35" s="322" customFormat="1" ht="238.5" customHeight="1" x14ac:dyDescent="0.25">
      <c r="A39" s="451"/>
      <c r="B39" s="453"/>
      <c r="C39" s="445">
        <v>8</v>
      </c>
      <c r="D39" s="430" t="s">
        <v>374</v>
      </c>
      <c r="E39" s="430" t="s">
        <v>478</v>
      </c>
      <c r="F39" s="307" t="s">
        <v>346</v>
      </c>
      <c r="G39" s="448" t="s">
        <v>342</v>
      </c>
      <c r="H39" s="416" t="s">
        <v>24</v>
      </c>
      <c r="I39" s="416">
        <v>1.9</v>
      </c>
      <c r="J39" s="416" t="s">
        <v>25</v>
      </c>
      <c r="K39" s="421">
        <v>20.100000000000001</v>
      </c>
      <c r="L39" s="416" t="s">
        <v>702</v>
      </c>
      <c r="M39" s="406">
        <v>38.19</v>
      </c>
      <c r="N39" s="291" t="s">
        <v>689</v>
      </c>
      <c r="O39" s="278" t="s">
        <v>469</v>
      </c>
      <c r="P39" s="278">
        <v>50</v>
      </c>
      <c r="Q39" s="278" t="s">
        <v>469</v>
      </c>
      <c r="R39" s="278">
        <v>2</v>
      </c>
      <c r="S39" s="279" t="s">
        <v>469</v>
      </c>
      <c r="T39" s="279">
        <v>100</v>
      </c>
      <c r="U39" s="456" t="s">
        <v>469</v>
      </c>
      <c r="V39" s="427">
        <v>100</v>
      </c>
      <c r="W39" s="291" t="s">
        <v>592</v>
      </c>
      <c r="X39" s="416" t="s">
        <v>37</v>
      </c>
      <c r="Y39" s="416">
        <v>1</v>
      </c>
      <c r="Z39" s="416" t="s">
        <v>25</v>
      </c>
      <c r="AA39" s="421">
        <v>20.100000000000001</v>
      </c>
      <c r="AB39" s="416" t="s">
        <v>702</v>
      </c>
      <c r="AC39" s="406">
        <v>20.100000000000001</v>
      </c>
      <c r="AD39" s="406" t="s">
        <v>648</v>
      </c>
      <c r="AE39" s="292" t="s">
        <v>682</v>
      </c>
      <c r="AF39" s="302" t="s">
        <v>651</v>
      </c>
      <c r="AG39" s="302" t="s">
        <v>592</v>
      </c>
      <c r="AH39" s="302" t="s">
        <v>657</v>
      </c>
      <c r="AI39" s="408" t="s">
        <v>697</v>
      </c>
    </row>
    <row r="40" spans="1:35" s="322" customFormat="1" ht="128.25" customHeight="1" x14ac:dyDescent="0.25">
      <c r="A40" s="451"/>
      <c r="B40" s="453"/>
      <c r="C40" s="446"/>
      <c r="D40" s="420"/>
      <c r="E40" s="420"/>
      <c r="F40" s="306" t="s">
        <v>321</v>
      </c>
      <c r="G40" s="437"/>
      <c r="H40" s="417"/>
      <c r="I40" s="417"/>
      <c r="J40" s="417"/>
      <c r="K40" s="422"/>
      <c r="L40" s="417"/>
      <c r="M40" s="411"/>
      <c r="N40" s="293" t="s">
        <v>690</v>
      </c>
      <c r="O40" s="280" t="s">
        <v>469</v>
      </c>
      <c r="P40" s="280">
        <v>50</v>
      </c>
      <c r="Q40" s="280" t="s">
        <v>469</v>
      </c>
      <c r="R40" s="280">
        <v>2</v>
      </c>
      <c r="S40" s="281" t="s">
        <v>469</v>
      </c>
      <c r="T40" s="281">
        <v>100</v>
      </c>
      <c r="U40" s="457"/>
      <c r="V40" s="428"/>
      <c r="W40" s="293" t="s">
        <v>592</v>
      </c>
      <c r="X40" s="417"/>
      <c r="Y40" s="417"/>
      <c r="Z40" s="417"/>
      <c r="AA40" s="422"/>
      <c r="AB40" s="417"/>
      <c r="AC40" s="411"/>
      <c r="AD40" s="411"/>
      <c r="AE40" s="294" t="s">
        <v>677</v>
      </c>
      <c r="AF40" s="304" t="s">
        <v>651</v>
      </c>
      <c r="AG40" s="304" t="s">
        <v>678</v>
      </c>
      <c r="AH40" s="304" t="s">
        <v>657</v>
      </c>
      <c r="AI40" s="409"/>
    </row>
    <row r="41" spans="1:35" s="322" customFormat="1" ht="120" x14ac:dyDescent="0.25">
      <c r="A41" s="451"/>
      <c r="B41" s="453"/>
      <c r="C41" s="446"/>
      <c r="D41" s="420"/>
      <c r="E41" s="420"/>
      <c r="F41" s="306" t="s">
        <v>331</v>
      </c>
      <c r="G41" s="316" t="s">
        <v>577</v>
      </c>
      <c r="H41" s="417"/>
      <c r="I41" s="417"/>
      <c r="J41" s="417"/>
      <c r="K41" s="422"/>
      <c r="L41" s="417"/>
      <c r="M41" s="411"/>
      <c r="N41" s="293" t="s">
        <v>667</v>
      </c>
      <c r="O41" s="280" t="s">
        <v>469</v>
      </c>
      <c r="P41" s="280">
        <v>50</v>
      </c>
      <c r="Q41" s="280" t="s">
        <v>469</v>
      </c>
      <c r="R41" s="280">
        <v>2</v>
      </c>
      <c r="S41" s="281" t="s">
        <v>469</v>
      </c>
      <c r="T41" s="281">
        <v>100</v>
      </c>
      <c r="U41" s="457"/>
      <c r="V41" s="428"/>
      <c r="W41" s="293" t="s">
        <v>592</v>
      </c>
      <c r="X41" s="417"/>
      <c r="Y41" s="417"/>
      <c r="Z41" s="417"/>
      <c r="AA41" s="422"/>
      <c r="AB41" s="417"/>
      <c r="AC41" s="411"/>
      <c r="AD41" s="411"/>
      <c r="AE41" s="306" t="s">
        <v>667</v>
      </c>
      <c r="AF41" s="304" t="s">
        <v>668</v>
      </c>
      <c r="AG41" s="304" t="s">
        <v>592</v>
      </c>
      <c r="AH41" s="304" t="s">
        <v>657</v>
      </c>
      <c r="AI41" s="409"/>
    </row>
    <row r="42" spans="1:35" s="322" customFormat="1" ht="195" x14ac:dyDescent="0.25">
      <c r="A42" s="451"/>
      <c r="B42" s="453"/>
      <c r="C42" s="446"/>
      <c r="D42" s="420"/>
      <c r="E42" s="420"/>
      <c r="F42" s="293" t="s">
        <v>599</v>
      </c>
      <c r="G42" s="437" t="s">
        <v>587</v>
      </c>
      <c r="H42" s="417"/>
      <c r="I42" s="417"/>
      <c r="J42" s="417"/>
      <c r="K42" s="422"/>
      <c r="L42" s="417"/>
      <c r="M42" s="411"/>
      <c r="N42" s="306" t="s">
        <v>686</v>
      </c>
      <c r="O42" s="280" t="s">
        <v>469</v>
      </c>
      <c r="P42" s="280">
        <v>50</v>
      </c>
      <c r="Q42" s="280" t="s">
        <v>469</v>
      </c>
      <c r="R42" s="280">
        <v>2</v>
      </c>
      <c r="S42" s="281" t="s">
        <v>469</v>
      </c>
      <c r="T42" s="281">
        <v>100</v>
      </c>
      <c r="U42" s="457"/>
      <c r="V42" s="428"/>
      <c r="W42" s="293" t="s">
        <v>593</v>
      </c>
      <c r="X42" s="417"/>
      <c r="Y42" s="417"/>
      <c r="Z42" s="417"/>
      <c r="AA42" s="422"/>
      <c r="AB42" s="417"/>
      <c r="AC42" s="411"/>
      <c r="AD42" s="411"/>
      <c r="AE42" s="294" t="s">
        <v>681</v>
      </c>
      <c r="AF42" s="304" t="s">
        <v>651</v>
      </c>
      <c r="AG42" s="304" t="s">
        <v>650</v>
      </c>
      <c r="AH42" s="304" t="s">
        <v>649</v>
      </c>
      <c r="AI42" s="409"/>
    </row>
    <row r="43" spans="1:35" s="322" customFormat="1" ht="90" customHeight="1" x14ac:dyDescent="0.25">
      <c r="A43" s="451"/>
      <c r="B43" s="453"/>
      <c r="C43" s="446"/>
      <c r="D43" s="420"/>
      <c r="E43" s="420"/>
      <c r="F43" s="420" t="s">
        <v>335</v>
      </c>
      <c r="G43" s="437"/>
      <c r="H43" s="417"/>
      <c r="I43" s="417"/>
      <c r="J43" s="417"/>
      <c r="K43" s="422"/>
      <c r="L43" s="417"/>
      <c r="M43" s="411"/>
      <c r="N43" s="293" t="s">
        <v>621</v>
      </c>
      <c r="O43" s="280" t="s">
        <v>469</v>
      </c>
      <c r="P43" s="280">
        <v>50</v>
      </c>
      <c r="Q43" s="280" t="s">
        <v>469</v>
      </c>
      <c r="R43" s="280">
        <v>2</v>
      </c>
      <c r="S43" s="281" t="s">
        <v>469</v>
      </c>
      <c r="T43" s="281">
        <v>100</v>
      </c>
      <c r="U43" s="457"/>
      <c r="V43" s="428"/>
      <c r="W43" s="293" t="s">
        <v>590</v>
      </c>
      <c r="X43" s="417"/>
      <c r="Y43" s="417"/>
      <c r="Z43" s="417"/>
      <c r="AA43" s="422"/>
      <c r="AB43" s="417"/>
      <c r="AC43" s="411"/>
      <c r="AD43" s="411"/>
      <c r="AE43" s="294" t="s">
        <v>659</v>
      </c>
      <c r="AF43" s="304" t="s">
        <v>660</v>
      </c>
      <c r="AG43" s="304" t="s">
        <v>590</v>
      </c>
      <c r="AH43" s="304" t="s">
        <v>654</v>
      </c>
      <c r="AI43" s="409"/>
    </row>
    <row r="44" spans="1:35" s="322" customFormat="1" ht="132" customHeight="1" thickBot="1" x14ac:dyDescent="0.3">
      <c r="A44" s="451"/>
      <c r="B44" s="453"/>
      <c r="C44" s="447"/>
      <c r="D44" s="431"/>
      <c r="E44" s="431"/>
      <c r="F44" s="431"/>
      <c r="G44" s="438"/>
      <c r="H44" s="419"/>
      <c r="I44" s="419"/>
      <c r="J44" s="419"/>
      <c r="K44" s="423"/>
      <c r="L44" s="419"/>
      <c r="M44" s="407"/>
      <c r="N44" s="296" t="s">
        <v>596</v>
      </c>
      <c r="O44" s="282" t="s">
        <v>469</v>
      </c>
      <c r="P44" s="282">
        <v>50</v>
      </c>
      <c r="Q44" s="282" t="s">
        <v>469</v>
      </c>
      <c r="R44" s="282">
        <v>2</v>
      </c>
      <c r="S44" s="283" t="s">
        <v>469</v>
      </c>
      <c r="T44" s="283">
        <v>100</v>
      </c>
      <c r="U44" s="511"/>
      <c r="V44" s="429"/>
      <c r="W44" s="296" t="s">
        <v>591</v>
      </c>
      <c r="X44" s="419"/>
      <c r="Y44" s="419"/>
      <c r="Z44" s="419"/>
      <c r="AA44" s="423"/>
      <c r="AB44" s="419"/>
      <c r="AC44" s="407"/>
      <c r="AD44" s="407"/>
      <c r="AE44" s="297" t="s">
        <v>679</v>
      </c>
      <c r="AF44" s="303" t="s">
        <v>658</v>
      </c>
      <c r="AG44" s="303" t="s">
        <v>591</v>
      </c>
      <c r="AH44" s="303" t="s">
        <v>654</v>
      </c>
      <c r="AI44" s="410"/>
    </row>
    <row r="45" spans="1:35" s="322" customFormat="1" ht="171.75" customHeight="1" x14ac:dyDescent="0.25">
      <c r="A45" s="451"/>
      <c r="B45" s="453"/>
      <c r="C45" s="445">
        <v>9</v>
      </c>
      <c r="D45" s="430" t="s">
        <v>512</v>
      </c>
      <c r="E45" s="430" t="s">
        <v>478</v>
      </c>
      <c r="F45" s="307" t="s">
        <v>330</v>
      </c>
      <c r="G45" s="311" t="s">
        <v>558</v>
      </c>
      <c r="H45" s="416" t="s">
        <v>24</v>
      </c>
      <c r="I45" s="416">
        <v>1.9</v>
      </c>
      <c r="J45" s="416" t="s">
        <v>22</v>
      </c>
      <c r="K45" s="421">
        <v>10.1</v>
      </c>
      <c r="L45" s="416" t="s">
        <v>701</v>
      </c>
      <c r="M45" s="406">
        <v>19.189999999999998</v>
      </c>
      <c r="N45" s="291" t="s">
        <v>646</v>
      </c>
      <c r="O45" s="278" t="s">
        <v>469</v>
      </c>
      <c r="P45" s="278">
        <v>50</v>
      </c>
      <c r="Q45" s="278" t="s">
        <v>469</v>
      </c>
      <c r="R45" s="278">
        <v>2</v>
      </c>
      <c r="S45" s="279" t="s">
        <v>469</v>
      </c>
      <c r="T45" s="279">
        <v>100</v>
      </c>
      <c r="U45" s="456" t="s">
        <v>469</v>
      </c>
      <c r="V45" s="427">
        <v>100</v>
      </c>
      <c r="W45" s="291" t="s">
        <v>592</v>
      </c>
      <c r="X45" s="416" t="s">
        <v>37</v>
      </c>
      <c r="Y45" s="416">
        <v>1</v>
      </c>
      <c r="Z45" s="416" t="s">
        <v>22</v>
      </c>
      <c r="AA45" s="421">
        <v>10.1</v>
      </c>
      <c r="AB45" s="416" t="s">
        <v>701</v>
      </c>
      <c r="AC45" s="406">
        <v>10.1</v>
      </c>
      <c r="AD45" s="406" t="s">
        <v>648</v>
      </c>
      <c r="AE45" s="292" t="s">
        <v>673</v>
      </c>
      <c r="AF45" s="302" t="s">
        <v>651</v>
      </c>
      <c r="AG45" s="302" t="s">
        <v>592</v>
      </c>
      <c r="AH45" s="302" t="s">
        <v>674</v>
      </c>
      <c r="AI45" s="408" t="s">
        <v>697</v>
      </c>
    </row>
    <row r="46" spans="1:35" s="322" customFormat="1" ht="120" customHeight="1" x14ac:dyDescent="0.25">
      <c r="A46" s="451"/>
      <c r="B46" s="453"/>
      <c r="C46" s="446"/>
      <c r="D46" s="420"/>
      <c r="E46" s="420"/>
      <c r="F46" s="293" t="s">
        <v>534</v>
      </c>
      <c r="G46" s="437" t="s">
        <v>587</v>
      </c>
      <c r="H46" s="417"/>
      <c r="I46" s="417"/>
      <c r="J46" s="417"/>
      <c r="K46" s="422"/>
      <c r="L46" s="417"/>
      <c r="M46" s="411"/>
      <c r="N46" s="293" t="s">
        <v>562</v>
      </c>
      <c r="O46" s="280" t="s">
        <v>469</v>
      </c>
      <c r="P46" s="280">
        <v>50</v>
      </c>
      <c r="Q46" s="280" t="s">
        <v>469</v>
      </c>
      <c r="R46" s="280">
        <v>2</v>
      </c>
      <c r="S46" s="281" t="s">
        <v>469</v>
      </c>
      <c r="T46" s="281">
        <v>100</v>
      </c>
      <c r="U46" s="457"/>
      <c r="V46" s="428"/>
      <c r="W46" s="293" t="s">
        <v>593</v>
      </c>
      <c r="X46" s="417"/>
      <c r="Y46" s="417"/>
      <c r="Z46" s="417"/>
      <c r="AA46" s="422"/>
      <c r="AB46" s="417"/>
      <c r="AC46" s="411"/>
      <c r="AD46" s="411"/>
      <c r="AE46" s="294" t="s">
        <v>675</v>
      </c>
      <c r="AF46" s="304" t="s">
        <v>655</v>
      </c>
      <c r="AG46" s="304" t="s">
        <v>656</v>
      </c>
      <c r="AH46" s="304" t="s">
        <v>657</v>
      </c>
      <c r="AI46" s="409"/>
    </row>
    <row r="47" spans="1:35" s="323" customFormat="1" ht="261.75" customHeight="1" thickBot="1" x14ac:dyDescent="0.3">
      <c r="A47" s="454"/>
      <c r="B47" s="455"/>
      <c r="C47" s="447"/>
      <c r="D47" s="431"/>
      <c r="E47" s="431"/>
      <c r="F47" s="308" t="s">
        <v>321</v>
      </c>
      <c r="G47" s="438"/>
      <c r="H47" s="419"/>
      <c r="I47" s="419"/>
      <c r="J47" s="419"/>
      <c r="K47" s="423"/>
      <c r="L47" s="419"/>
      <c r="M47" s="407"/>
      <c r="N47" s="296" t="s">
        <v>645</v>
      </c>
      <c r="O47" s="282" t="s">
        <v>469</v>
      </c>
      <c r="P47" s="282">
        <v>50</v>
      </c>
      <c r="Q47" s="282" t="s">
        <v>469</v>
      </c>
      <c r="R47" s="282">
        <v>2</v>
      </c>
      <c r="S47" s="283" t="s">
        <v>469</v>
      </c>
      <c r="T47" s="283">
        <v>100</v>
      </c>
      <c r="U47" s="511"/>
      <c r="V47" s="429"/>
      <c r="W47" s="296" t="s">
        <v>593</v>
      </c>
      <c r="X47" s="419"/>
      <c r="Y47" s="419"/>
      <c r="Z47" s="419"/>
      <c r="AA47" s="423"/>
      <c r="AB47" s="419"/>
      <c r="AC47" s="407"/>
      <c r="AD47" s="407"/>
      <c r="AE47" s="297" t="s">
        <v>653</v>
      </c>
      <c r="AF47" s="303" t="s">
        <v>698</v>
      </c>
      <c r="AG47" s="303" t="s">
        <v>650</v>
      </c>
      <c r="AH47" s="303" t="s">
        <v>654</v>
      </c>
      <c r="AI47" s="410"/>
    </row>
    <row r="48" spans="1:35" s="322" customFormat="1" ht="87.75" customHeight="1" thickBot="1" x14ac:dyDescent="0.3">
      <c r="A48" s="443" t="s">
        <v>347</v>
      </c>
      <c r="B48" s="444"/>
      <c r="C48" s="445">
        <v>10</v>
      </c>
      <c r="D48" s="430" t="s">
        <v>535</v>
      </c>
      <c r="E48" s="430" t="s">
        <v>478</v>
      </c>
      <c r="F48" s="430" t="s">
        <v>335</v>
      </c>
      <c r="G48" s="448" t="s">
        <v>507</v>
      </c>
      <c r="H48" s="416" t="s">
        <v>24</v>
      </c>
      <c r="I48" s="416">
        <v>1.9</v>
      </c>
      <c r="J48" s="416" t="s">
        <v>25</v>
      </c>
      <c r="K48" s="421">
        <v>20.100000000000001</v>
      </c>
      <c r="L48" s="416" t="s">
        <v>702</v>
      </c>
      <c r="M48" s="406">
        <v>38.19</v>
      </c>
      <c r="N48" s="291" t="s">
        <v>621</v>
      </c>
      <c r="O48" s="278" t="s">
        <v>469</v>
      </c>
      <c r="P48" s="278">
        <v>50</v>
      </c>
      <c r="Q48" s="278" t="s">
        <v>469</v>
      </c>
      <c r="R48" s="278">
        <v>2</v>
      </c>
      <c r="S48" s="279" t="s">
        <v>469</v>
      </c>
      <c r="T48" s="279">
        <v>100</v>
      </c>
      <c r="U48" s="456" t="s">
        <v>469</v>
      </c>
      <c r="V48" s="427">
        <v>100</v>
      </c>
      <c r="W48" s="291" t="s">
        <v>590</v>
      </c>
      <c r="X48" s="416" t="s">
        <v>37</v>
      </c>
      <c r="Y48" s="416">
        <v>1</v>
      </c>
      <c r="Z48" s="416" t="s">
        <v>25</v>
      </c>
      <c r="AA48" s="421">
        <v>20.100000000000001</v>
      </c>
      <c r="AB48" s="416" t="s">
        <v>702</v>
      </c>
      <c r="AC48" s="406">
        <v>20.100000000000001</v>
      </c>
      <c r="AD48" s="406" t="s">
        <v>648</v>
      </c>
      <c r="AE48" s="292" t="s">
        <v>659</v>
      </c>
      <c r="AF48" s="302" t="s">
        <v>660</v>
      </c>
      <c r="AG48" s="302" t="s">
        <v>590</v>
      </c>
      <c r="AH48" s="302" t="s">
        <v>654</v>
      </c>
      <c r="AI48" s="408" t="s">
        <v>697</v>
      </c>
    </row>
    <row r="49" spans="1:35" s="322" customFormat="1" ht="145.5" customHeight="1" thickBot="1" x14ac:dyDescent="0.3">
      <c r="A49" s="443"/>
      <c r="B49" s="444"/>
      <c r="C49" s="446"/>
      <c r="D49" s="420"/>
      <c r="E49" s="420"/>
      <c r="F49" s="420"/>
      <c r="G49" s="437"/>
      <c r="H49" s="417"/>
      <c r="I49" s="417"/>
      <c r="J49" s="417"/>
      <c r="K49" s="422"/>
      <c r="L49" s="417"/>
      <c r="M49" s="411"/>
      <c r="N49" s="293" t="s">
        <v>596</v>
      </c>
      <c r="O49" s="280" t="s">
        <v>469</v>
      </c>
      <c r="P49" s="280">
        <v>50</v>
      </c>
      <c r="Q49" s="280" t="s">
        <v>469</v>
      </c>
      <c r="R49" s="280">
        <v>2</v>
      </c>
      <c r="S49" s="281" t="s">
        <v>469</v>
      </c>
      <c r="T49" s="281">
        <v>100</v>
      </c>
      <c r="U49" s="457"/>
      <c r="V49" s="428"/>
      <c r="W49" s="293" t="s">
        <v>591</v>
      </c>
      <c r="X49" s="417"/>
      <c r="Y49" s="417"/>
      <c r="Z49" s="417"/>
      <c r="AA49" s="422"/>
      <c r="AB49" s="417"/>
      <c r="AC49" s="411"/>
      <c r="AD49" s="411"/>
      <c r="AE49" s="294" t="s">
        <v>679</v>
      </c>
      <c r="AF49" s="304" t="s">
        <v>658</v>
      </c>
      <c r="AG49" s="304" t="s">
        <v>591</v>
      </c>
      <c r="AH49" s="304" t="s">
        <v>654</v>
      </c>
      <c r="AI49" s="409"/>
    </row>
    <row r="50" spans="1:35" s="322" customFormat="1" ht="139.5" customHeight="1" thickBot="1" x14ac:dyDescent="0.3">
      <c r="A50" s="443"/>
      <c r="B50" s="444"/>
      <c r="C50" s="446"/>
      <c r="D50" s="420"/>
      <c r="E50" s="420"/>
      <c r="F50" s="306" t="s">
        <v>331</v>
      </c>
      <c r="G50" s="437"/>
      <c r="H50" s="417"/>
      <c r="I50" s="417"/>
      <c r="J50" s="417"/>
      <c r="K50" s="422"/>
      <c r="L50" s="417"/>
      <c r="M50" s="411"/>
      <c r="N50" s="293" t="s">
        <v>598</v>
      </c>
      <c r="O50" s="280" t="s">
        <v>469</v>
      </c>
      <c r="P50" s="280">
        <v>50</v>
      </c>
      <c r="Q50" s="280" t="s">
        <v>469</v>
      </c>
      <c r="R50" s="280">
        <v>2</v>
      </c>
      <c r="S50" s="281" t="s">
        <v>469</v>
      </c>
      <c r="T50" s="281">
        <v>100</v>
      </c>
      <c r="U50" s="457"/>
      <c r="V50" s="428"/>
      <c r="W50" s="293" t="s">
        <v>591</v>
      </c>
      <c r="X50" s="417"/>
      <c r="Y50" s="417"/>
      <c r="Z50" s="417"/>
      <c r="AA50" s="422"/>
      <c r="AB50" s="417"/>
      <c r="AC50" s="411"/>
      <c r="AD50" s="411"/>
      <c r="AE50" s="297" t="s">
        <v>694</v>
      </c>
      <c r="AF50" s="304" t="s">
        <v>699</v>
      </c>
      <c r="AG50" s="304" t="s">
        <v>591</v>
      </c>
      <c r="AH50" s="304" t="s">
        <v>661</v>
      </c>
      <c r="AI50" s="409"/>
    </row>
    <row r="51" spans="1:35" s="322" customFormat="1" ht="129" customHeight="1" thickBot="1" x14ac:dyDescent="0.3">
      <c r="A51" s="443"/>
      <c r="B51" s="444"/>
      <c r="C51" s="446"/>
      <c r="D51" s="420"/>
      <c r="E51" s="420"/>
      <c r="F51" s="306" t="s">
        <v>330</v>
      </c>
      <c r="G51" s="437" t="s">
        <v>332</v>
      </c>
      <c r="H51" s="417"/>
      <c r="I51" s="417"/>
      <c r="J51" s="417"/>
      <c r="K51" s="422"/>
      <c r="L51" s="417"/>
      <c r="M51" s="411"/>
      <c r="N51" s="293" t="s">
        <v>596</v>
      </c>
      <c r="O51" s="280" t="s">
        <v>469</v>
      </c>
      <c r="P51" s="280">
        <v>50</v>
      </c>
      <c r="Q51" s="280" t="s">
        <v>469</v>
      </c>
      <c r="R51" s="280">
        <v>2</v>
      </c>
      <c r="S51" s="281" t="s">
        <v>469</v>
      </c>
      <c r="T51" s="281">
        <v>100</v>
      </c>
      <c r="U51" s="457"/>
      <c r="V51" s="428"/>
      <c r="W51" s="293" t="s">
        <v>591</v>
      </c>
      <c r="X51" s="417"/>
      <c r="Y51" s="417"/>
      <c r="Z51" s="417"/>
      <c r="AA51" s="422"/>
      <c r="AB51" s="417"/>
      <c r="AC51" s="411"/>
      <c r="AD51" s="411"/>
      <c r="AE51" s="294" t="s">
        <v>679</v>
      </c>
      <c r="AF51" s="304" t="s">
        <v>658</v>
      </c>
      <c r="AG51" s="304" t="s">
        <v>591</v>
      </c>
      <c r="AH51" s="304" t="s">
        <v>654</v>
      </c>
      <c r="AI51" s="409"/>
    </row>
    <row r="52" spans="1:35" s="322" customFormat="1" ht="237" customHeight="1" thickBot="1" x14ac:dyDescent="0.3">
      <c r="A52" s="443"/>
      <c r="B52" s="444"/>
      <c r="C52" s="446"/>
      <c r="D52" s="420"/>
      <c r="E52" s="420"/>
      <c r="F52" s="306" t="s">
        <v>321</v>
      </c>
      <c r="G52" s="437"/>
      <c r="H52" s="417"/>
      <c r="I52" s="417"/>
      <c r="J52" s="417"/>
      <c r="K52" s="422"/>
      <c r="L52" s="417"/>
      <c r="M52" s="411"/>
      <c r="N52" s="293" t="s">
        <v>645</v>
      </c>
      <c r="O52" s="280" t="s">
        <v>469</v>
      </c>
      <c r="P52" s="280">
        <v>50</v>
      </c>
      <c r="Q52" s="280" t="s">
        <v>469</v>
      </c>
      <c r="R52" s="280">
        <v>2</v>
      </c>
      <c r="S52" s="281" t="s">
        <v>469</v>
      </c>
      <c r="T52" s="281">
        <v>100</v>
      </c>
      <c r="U52" s="457"/>
      <c r="V52" s="428"/>
      <c r="W52" s="293" t="s">
        <v>592</v>
      </c>
      <c r="X52" s="417"/>
      <c r="Y52" s="417"/>
      <c r="Z52" s="417"/>
      <c r="AA52" s="422"/>
      <c r="AB52" s="417"/>
      <c r="AC52" s="411"/>
      <c r="AD52" s="411"/>
      <c r="AE52" s="294" t="s">
        <v>653</v>
      </c>
      <c r="AF52" s="304" t="s">
        <v>698</v>
      </c>
      <c r="AG52" s="304" t="s">
        <v>650</v>
      </c>
      <c r="AH52" s="304" t="s">
        <v>654</v>
      </c>
      <c r="AI52" s="409"/>
    </row>
    <row r="53" spans="1:35" s="322" customFormat="1" ht="119.25" customHeight="1" thickBot="1" x14ac:dyDescent="0.3">
      <c r="A53" s="443"/>
      <c r="B53" s="444"/>
      <c r="C53" s="446"/>
      <c r="D53" s="420"/>
      <c r="E53" s="420"/>
      <c r="F53" s="306" t="s">
        <v>341</v>
      </c>
      <c r="G53" s="437"/>
      <c r="H53" s="417"/>
      <c r="I53" s="417"/>
      <c r="J53" s="417"/>
      <c r="K53" s="422"/>
      <c r="L53" s="417"/>
      <c r="M53" s="411"/>
      <c r="N53" s="293" t="s">
        <v>562</v>
      </c>
      <c r="O53" s="280" t="s">
        <v>469</v>
      </c>
      <c r="P53" s="280">
        <v>50</v>
      </c>
      <c r="Q53" s="280" t="s">
        <v>469</v>
      </c>
      <c r="R53" s="280">
        <v>2</v>
      </c>
      <c r="S53" s="281" t="s">
        <v>469</v>
      </c>
      <c r="T53" s="281">
        <v>100</v>
      </c>
      <c r="U53" s="457"/>
      <c r="V53" s="428"/>
      <c r="W53" s="293" t="s">
        <v>593</v>
      </c>
      <c r="X53" s="417"/>
      <c r="Y53" s="417"/>
      <c r="Z53" s="417"/>
      <c r="AA53" s="422"/>
      <c r="AB53" s="417"/>
      <c r="AC53" s="411"/>
      <c r="AD53" s="411"/>
      <c r="AE53" s="294" t="s">
        <v>675</v>
      </c>
      <c r="AF53" s="304" t="s">
        <v>655</v>
      </c>
      <c r="AG53" s="304" t="s">
        <v>656</v>
      </c>
      <c r="AH53" s="304" t="s">
        <v>657</v>
      </c>
      <c r="AI53" s="409"/>
    </row>
    <row r="54" spans="1:35" s="322" customFormat="1" ht="129" customHeight="1" thickBot="1" x14ac:dyDescent="0.3">
      <c r="A54" s="443"/>
      <c r="B54" s="444"/>
      <c r="C54" s="447"/>
      <c r="D54" s="431"/>
      <c r="E54" s="431"/>
      <c r="F54" s="308" t="s">
        <v>348</v>
      </c>
      <c r="G54" s="438"/>
      <c r="H54" s="419"/>
      <c r="I54" s="419"/>
      <c r="J54" s="419"/>
      <c r="K54" s="423"/>
      <c r="L54" s="419"/>
      <c r="M54" s="407"/>
      <c r="N54" s="296" t="s">
        <v>562</v>
      </c>
      <c r="O54" s="282" t="s">
        <v>469</v>
      </c>
      <c r="P54" s="282">
        <v>50</v>
      </c>
      <c r="Q54" s="282" t="s">
        <v>469</v>
      </c>
      <c r="R54" s="282">
        <v>2</v>
      </c>
      <c r="S54" s="283" t="s">
        <v>469</v>
      </c>
      <c r="T54" s="283">
        <v>100</v>
      </c>
      <c r="U54" s="511"/>
      <c r="V54" s="429"/>
      <c r="W54" s="296" t="s">
        <v>593</v>
      </c>
      <c r="X54" s="419"/>
      <c r="Y54" s="419"/>
      <c r="Z54" s="419"/>
      <c r="AA54" s="423"/>
      <c r="AB54" s="419"/>
      <c r="AC54" s="407"/>
      <c r="AD54" s="407"/>
      <c r="AE54" s="297" t="s">
        <v>675</v>
      </c>
      <c r="AF54" s="303" t="s">
        <v>655</v>
      </c>
      <c r="AG54" s="303" t="s">
        <v>656</v>
      </c>
      <c r="AH54" s="303" t="s">
        <v>657</v>
      </c>
      <c r="AI54" s="410"/>
    </row>
    <row r="55" spans="1:35" s="322" customFormat="1" ht="330.75" thickBot="1" x14ac:dyDescent="0.3">
      <c r="A55" s="443"/>
      <c r="B55" s="444"/>
      <c r="C55" s="432">
        <v>11</v>
      </c>
      <c r="D55" s="440" t="s">
        <v>389</v>
      </c>
      <c r="E55" s="440" t="s">
        <v>478</v>
      </c>
      <c r="F55" s="307" t="s">
        <v>330</v>
      </c>
      <c r="G55" s="290" t="s">
        <v>558</v>
      </c>
      <c r="H55" s="416" t="s">
        <v>24</v>
      </c>
      <c r="I55" s="416">
        <v>1.9</v>
      </c>
      <c r="J55" s="416" t="s">
        <v>22</v>
      </c>
      <c r="K55" s="421">
        <v>10.1</v>
      </c>
      <c r="L55" s="416" t="s">
        <v>701</v>
      </c>
      <c r="M55" s="406">
        <v>19.189999999999998</v>
      </c>
      <c r="N55" s="307" t="s">
        <v>700</v>
      </c>
      <c r="O55" s="278" t="s">
        <v>469</v>
      </c>
      <c r="P55" s="278">
        <v>50</v>
      </c>
      <c r="Q55" s="278" t="s">
        <v>470</v>
      </c>
      <c r="R55" s="278">
        <v>1</v>
      </c>
      <c r="S55" s="279" t="s">
        <v>470</v>
      </c>
      <c r="T55" s="279">
        <v>50</v>
      </c>
      <c r="U55" s="456" t="s">
        <v>503</v>
      </c>
      <c r="V55" s="424">
        <v>50</v>
      </c>
      <c r="W55" s="307" t="s">
        <v>592</v>
      </c>
      <c r="X55" s="416" t="s">
        <v>24</v>
      </c>
      <c r="Y55" s="416">
        <v>1.9</v>
      </c>
      <c r="Z55" s="416" t="s">
        <v>22</v>
      </c>
      <c r="AA55" s="421">
        <v>10.1</v>
      </c>
      <c r="AB55" s="416" t="s">
        <v>701</v>
      </c>
      <c r="AC55" s="406">
        <v>19.189999999999998</v>
      </c>
      <c r="AD55" s="406" t="s">
        <v>648</v>
      </c>
      <c r="AE55" s="292" t="s">
        <v>695</v>
      </c>
      <c r="AF55" s="302" t="s">
        <v>666</v>
      </c>
      <c r="AG55" s="302" t="s">
        <v>592</v>
      </c>
      <c r="AH55" s="302" t="s">
        <v>657</v>
      </c>
      <c r="AI55" s="408" t="s">
        <v>697</v>
      </c>
    </row>
    <row r="56" spans="1:35" s="322" customFormat="1" ht="359.25" customHeight="1" thickBot="1" x14ac:dyDescent="0.3">
      <c r="A56" s="443"/>
      <c r="B56" s="444"/>
      <c r="C56" s="439"/>
      <c r="D56" s="441"/>
      <c r="E56" s="441"/>
      <c r="F56" s="306" t="s">
        <v>341</v>
      </c>
      <c r="G56" s="316" t="s">
        <v>577</v>
      </c>
      <c r="H56" s="417"/>
      <c r="I56" s="417"/>
      <c r="J56" s="417"/>
      <c r="K56" s="422"/>
      <c r="L56" s="417"/>
      <c r="M56" s="411"/>
      <c r="N56" s="307" t="s">
        <v>700</v>
      </c>
      <c r="O56" s="280" t="s">
        <v>469</v>
      </c>
      <c r="P56" s="280">
        <v>50</v>
      </c>
      <c r="Q56" s="280" t="s">
        <v>470</v>
      </c>
      <c r="R56" s="280">
        <v>1</v>
      </c>
      <c r="S56" s="281" t="s">
        <v>470</v>
      </c>
      <c r="T56" s="281">
        <v>50</v>
      </c>
      <c r="U56" s="457"/>
      <c r="V56" s="425"/>
      <c r="W56" s="306" t="s">
        <v>592</v>
      </c>
      <c r="X56" s="417"/>
      <c r="Y56" s="417"/>
      <c r="Z56" s="417"/>
      <c r="AA56" s="422"/>
      <c r="AB56" s="417"/>
      <c r="AC56" s="411"/>
      <c r="AD56" s="411"/>
      <c r="AE56" s="292" t="s">
        <v>695</v>
      </c>
      <c r="AF56" s="304" t="s">
        <v>666</v>
      </c>
      <c r="AG56" s="304" t="s">
        <v>592</v>
      </c>
      <c r="AH56" s="304" t="s">
        <v>657</v>
      </c>
      <c r="AI56" s="409"/>
    </row>
    <row r="57" spans="1:35" s="322" customFormat="1" ht="330.75" thickBot="1" x14ac:dyDescent="0.3">
      <c r="A57" s="443"/>
      <c r="B57" s="444"/>
      <c r="C57" s="433"/>
      <c r="D57" s="442"/>
      <c r="E57" s="442"/>
      <c r="F57" s="308" t="s">
        <v>321</v>
      </c>
      <c r="G57" s="295" t="s">
        <v>587</v>
      </c>
      <c r="H57" s="419"/>
      <c r="I57" s="419"/>
      <c r="J57" s="419"/>
      <c r="K57" s="423"/>
      <c r="L57" s="419"/>
      <c r="M57" s="407"/>
      <c r="N57" s="307" t="s">
        <v>700</v>
      </c>
      <c r="O57" s="282" t="s">
        <v>469</v>
      </c>
      <c r="P57" s="282">
        <v>50</v>
      </c>
      <c r="Q57" s="282" t="s">
        <v>470</v>
      </c>
      <c r="R57" s="282">
        <v>1</v>
      </c>
      <c r="S57" s="283" t="s">
        <v>470</v>
      </c>
      <c r="T57" s="283">
        <v>50</v>
      </c>
      <c r="U57" s="511"/>
      <c r="V57" s="426"/>
      <c r="W57" s="308" t="s">
        <v>592</v>
      </c>
      <c r="X57" s="419"/>
      <c r="Y57" s="419"/>
      <c r="Z57" s="419"/>
      <c r="AA57" s="423"/>
      <c r="AB57" s="419"/>
      <c r="AC57" s="407"/>
      <c r="AD57" s="407"/>
      <c r="AE57" s="292" t="s">
        <v>695</v>
      </c>
      <c r="AF57" s="303" t="s">
        <v>666</v>
      </c>
      <c r="AG57" s="303" t="s">
        <v>592</v>
      </c>
      <c r="AH57" s="303" t="s">
        <v>657</v>
      </c>
      <c r="AI57" s="410"/>
    </row>
    <row r="58" spans="1:35" s="322" customFormat="1" ht="231" customHeight="1" thickBot="1" x14ac:dyDescent="0.3">
      <c r="A58" s="443" t="s">
        <v>350</v>
      </c>
      <c r="B58" s="444"/>
      <c r="C58" s="434">
        <v>12</v>
      </c>
      <c r="D58" s="430" t="s">
        <v>589</v>
      </c>
      <c r="E58" s="430" t="s">
        <v>478</v>
      </c>
      <c r="F58" s="307" t="s">
        <v>341</v>
      </c>
      <c r="G58" s="311" t="s">
        <v>558</v>
      </c>
      <c r="H58" s="416" t="s">
        <v>24</v>
      </c>
      <c r="I58" s="416">
        <v>1.9</v>
      </c>
      <c r="J58" s="416" t="s">
        <v>25</v>
      </c>
      <c r="K58" s="421">
        <v>20.100000000000001</v>
      </c>
      <c r="L58" s="416" t="s">
        <v>702</v>
      </c>
      <c r="M58" s="406">
        <v>38.19</v>
      </c>
      <c r="N58" s="291" t="s">
        <v>645</v>
      </c>
      <c r="O58" s="278" t="s">
        <v>469</v>
      </c>
      <c r="P58" s="278">
        <v>50</v>
      </c>
      <c r="Q58" s="278" t="s">
        <v>469</v>
      </c>
      <c r="R58" s="278">
        <v>2</v>
      </c>
      <c r="S58" s="279" t="s">
        <v>469</v>
      </c>
      <c r="T58" s="279">
        <v>100</v>
      </c>
      <c r="U58" s="456" t="s">
        <v>469</v>
      </c>
      <c r="V58" s="427">
        <v>100</v>
      </c>
      <c r="W58" s="307" t="s">
        <v>592</v>
      </c>
      <c r="X58" s="416" t="s">
        <v>37</v>
      </c>
      <c r="Y58" s="416">
        <v>1</v>
      </c>
      <c r="Z58" s="416" t="s">
        <v>25</v>
      </c>
      <c r="AA58" s="421">
        <v>20.100000000000001</v>
      </c>
      <c r="AB58" s="416" t="s">
        <v>702</v>
      </c>
      <c r="AC58" s="406">
        <v>20.100000000000001</v>
      </c>
      <c r="AD58" s="406" t="s">
        <v>648</v>
      </c>
      <c r="AE58" s="292" t="s">
        <v>653</v>
      </c>
      <c r="AF58" s="302" t="s">
        <v>698</v>
      </c>
      <c r="AG58" s="302" t="s">
        <v>650</v>
      </c>
      <c r="AH58" s="302" t="s">
        <v>654</v>
      </c>
      <c r="AI58" s="408" t="s">
        <v>697</v>
      </c>
    </row>
    <row r="59" spans="1:35" s="322" customFormat="1" ht="231" customHeight="1" thickBot="1" x14ac:dyDescent="0.3">
      <c r="A59" s="443"/>
      <c r="B59" s="444"/>
      <c r="C59" s="435"/>
      <c r="D59" s="420"/>
      <c r="E59" s="420"/>
      <c r="F59" s="428" t="s">
        <v>540</v>
      </c>
      <c r="G59" s="309" t="s">
        <v>558</v>
      </c>
      <c r="H59" s="417"/>
      <c r="I59" s="417"/>
      <c r="J59" s="417"/>
      <c r="K59" s="422"/>
      <c r="L59" s="417"/>
      <c r="M59" s="411"/>
      <c r="N59" s="293" t="s">
        <v>645</v>
      </c>
      <c r="O59" s="280" t="s">
        <v>469</v>
      </c>
      <c r="P59" s="280">
        <v>50</v>
      </c>
      <c r="Q59" s="280" t="s">
        <v>469</v>
      </c>
      <c r="R59" s="280">
        <v>2</v>
      </c>
      <c r="S59" s="281" t="s">
        <v>469</v>
      </c>
      <c r="T59" s="281">
        <v>100</v>
      </c>
      <c r="U59" s="457"/>
      <c r="V59" s="428"/>
      <c r="W59" s="306" t="s">
        <v>592</v>
      </c>
      <c r="X59" s="417"/>
      <c r="Y59" s="417"/>
      <c r="Z59" s="417"/>
      <c r="AA59" s="422"/>
      <c r="AB59" s="417"/>
      <c r="AC59" s="411"/>
      <c r="AD59" s="411"/>
      <c r="AE59" s="294" t="s">
        <v>653</v>
      </c>
      <c r="AF59" s="304" t="s">
        <v>698</v>
      </c>
      <c r="AG59" s="304" t="s">
        <v>650</v>
      </c>
      <c r="AH59" s="304" t="s">
        <v>654</v>
      </c>
      <c r="AI59" s="409"/>
    </row>
    <row r="60" spans="1:35" s="322" customFormat="1" ht="124.5" customHeight="1" thickBot="1" x14ac:dyDescent="0.3">
      <c r="A60" s="443"/>
      <c r="B60" s="444"/>
      <c r="C60" s="435"/>
      <c r="D60" s="420"/>
      <c r="E60" s="420"/>
      <c r="F60" s="428"/>
      <c r="G60" s="309" t="s">
        <v>569</v>
      </c>
      <c r="H60" s="417"/>
      <c r="I60" s="417"/>
      <c r="J60" s="417"/>
      <c r="K60" s="422"/>
      <c r="L60" s="417"/>
      <c r="M60" s="411"/>
      <c r="N60" s="293" t="s">
        <v>640</v>
      </c>
      <c r="O60" s="280" t="s">
        <v>469</v>
      </c>
      <c r="P60" s="280">
        <v>50</v>
      </c>
      <c r="Q60" s="280" t="s">
        <v>469</v>
      </c>
      <c r="R60" s="280">
        <v>2</v>
      </c>
      <c r="S60" s="281" t="s">
        <v>469</v>
      </c>
      <c r="T60" s="281">
        <v>100</v>
      </c>
      <c r="U60" s="457"/>
      <c r="V60" s="428"/>
      <c r="W60" s="306" t="s">
        <v>622</v>
      </c>
      <c r="X60" s="417"/>
      <c r="Y60" s="417"/>
      <c r="Z60" s="417"/>
      <c r="AA60" s="422"/>
      <c r="AB60" s="417"/>
      <c r="AC60" s="411"/>
      <c r="AD60" s="411"/>
      <c r="AE60" s="294" t="s">
        <v>653</v>
      </c>
      <c r="AF60" s="304" t="s">
        <v>698</v>
      </c>
      <c r="AG60" s="304" t="s">
        <v>592</v>
      </c>
      <c r="AH60" s="304" t="s">
        <v>654</v>
      </c>
      <c r="AI60" s="409"/>
    </row>
    <row r="61" spans="1:35" s="322" customFormat="1" ht="112.5" customHeight="1" thickBot="1" x14ac:dyDescent="0.3">
      <c r="A61" s="443"/>
      <c r="B61" s="444"/>
      <c r="C61" s="435"/>
      <c r="D61" s="420"/>
      <c r="E61" s="420"/>
      <c r="F61" s="293" t="s">
        <v>541</v>
      </c>
      <c r="G61" s="309" t="s">
        <v>576</v>
      </c>
      <c r="H61" s="417"/>
      <c r="I61" s="417"/>
      <c r="J61" s="417"/>
      <c r="K61" s="422"/>
      <c r="L61" s="417"/>
      <c r="M61" s="411"/>
      <c r="N61" s="293" t="s">
        <v>688</v>
      </c>
      <c r="O61" s="280" t="s">
        <v>469</v>
      </c>
      <c r="P61" s="280">
        <v>50</v>
      </c>
      <c r="Q61" s="280" t="s">
        <v>469</v>
      </c>
      <c r="R61" s="280">
        <v>2</v>
      </c>
      <c r="S61" s="281" t="s">
        <v>469</v>
      </c>
      <c r="T61" s="281">
        <v>100</v>
      </c>
      <c r="U61" s="457"/>
      <c r="V61" s="428"/>
      <c r="W61" s="306" t="s">
        <v>592</v>
      </c>
      <c r="X61" s="417"/>
      <c r="Y61" s="417"/>
      <c r="Z61" s="417"/>
      <c r="AA61" s="422"/>
      <c r="AB61" s="417"/>
      <c r="AC61" s="411"/>
      <c r="AD61" s="411"/>
      <c r="AE61" s="294" t="s">
        <v>652</v>
      </c>
      <c r="AF61" s="304" t="s">
        <v>651</v>
      </c>
      <c r="AG61" s="304" t="s">
        <v>650</v>
      </c>
      <c r="AH61" s="304" t="s">
        <v>649</v>
      </c>
      <c r="AI61" s="409"/>
    </row>
    <row r="62" spans="1:35" s="322" customFormat="1" ht="105.75" thickBot="1" x14ac:dyDescent="0.3">
      <c r="A62" s="443"/>
      <c r="B62" s="444"/>
      <c r="C62" s="435"/>
      <c r="D62" s="420"/>
      <c r="E62" s="420"/>
      <c r="F62" s="293" t="s">
        <v>599</v>
      </c>
      <c r="G62" s="309" t="s">
        <v>587</v>
      </c>
      <c r="H62" s="417"/>
      <c r="I62" s="417"/>
      <c r="J62" s="417"/>
      <c r="K62" s="422"/>
      <c r="L62" s="417"/>
      <c r="M62" s="411"/>
      <c r="N62" s="306" t="s">
        <v>641</v>
      </c>
      <c r="O62" s="280" t="s">
        <v>469</v>
      </c>
      <c r="P62" s="280">
        <v>50</v>
      </c>
      <c r="Q62" s="280" t="s">
        <v>469</v>
      </c>
      <c r="R62" s="280">
        <v>2</v>
      </c>
      <c r="S62" s="281" t="s">
        <v>469</v>
      </c>
      <c r="T62" s="281">
        <v>100</v>
      </c>
      <c r="U62" s="457"/>
      <c r="V62" s="428"/>
      <c r="W62" s="306" t="s">
        <v>592</v>
      </c>
      <c r="X62" s="417"/>
      <c r="Y62" s="417"/>
      <c r="Z62" s="417"/>
      <c r="AA62" s="422"/>
      <c r="AB62" s="417"/>
      <c r="AC62" s="411"/>
      <c r="AD62" s="411"/>
      <c r="AE62" s="294" t="s">
        <v>672</v>
      </c>
      <c r="AF62" s="304" t="s">
        <v>651</v>
      </c>
      <c r="AG62" s="304" t="s">
        <v>592</v>
      </c>
      <c r="AH62" s="304" t="s">
        <v>657</v>
      </c>
      <c r="AI62" s="409"/>
    </row>
    <row r="63" spans="1:35" s="322" customFormat="1" ht="135.75" customHeight="1" thickBot="1" x14ac:dyDescent="0.3">
      <c r="A63" s="443"/>
      <c r="B63" s="444"/>
      <c r="C63" s="436"/>
      <c r="D63" s="431"/>
      <c r="E63" s="431"/>
      <c r="F63" s="308" t="s">
        <v>351</v>
      </c>
      <c r="G63" s="310" t="s">
        <v>579</v>
      </c>
      <c r="H63" s="419"/>
      <c r="I63" s="419"/>
      <c r="J63" s="419"/>
      <c r="K63" s="423"/>
      <c r="L63" s="419"/>
      <c r="M63" s="407"/>
      <c r="N63" s="296" t="s">
        <v>647</v>
      </c>
      <c r="O63" s="282" t="s">
        <v>469</v>
      </c>
      <c r="P63" s="282">
        <v>50</v>
      </c>
      <c r="Q63" s="282" t="s">
        <v>469</v>
      </c>
      <c r="R63" s="282">
        <v>2</v>
      </c>
      <c r="S63" s="283" t="s">
        <v>469</v>
      </c>
      <c r="T63" s="283">
        <v>100</v>
      </c>
      <c r="U63" s="511"/>
      <c r="V63" s="429"/>
      <c r="W63" s="308" t="s">
        <v>592</v>
      </c>
      <c r="X63" s="419"/>
      <c r="Y63" s="419"/>
      <c r="Z63" s="419"/>
      <c r="AA63" s="423"/>
      <c r="AB63" s="419"/>
      <c r="AC63" s="407"/>
      <c r="AD63" s="407"/>
      <c r="AE63" s="297" t="s">
        <v>653</v>
      </c>
      <c r="AF63" s="303" t="s">
        <v>698</v>
      </c>
      <c r="AG63" s="303" t="s">
        <v>650</v>
      </c>
      <c r="AH63" s="303" t="s">
        <v>654</v>
      </c>
      <c r="AI63" s="410"/>
    </row>
    <row r="64" spans="1:35" s="322" customFormat="1" ht="195.75" thickBot="1" x14ac:dyDescent="0.3">
      <c r="A64" s="443"/>
      <c r="B64" s="444"/>
      <c r="C64" s="434">
        <v>13</v>
      </c>
      <c r="D64" s="430" t="s">
        <v>510</v>
      </c>
      <c r="E64" s="430" t="s">
        <v>478</v>
      </c>
      <c r="F64" s="427" t="s">
        <v>321</v>
      </c>
      <c r="G64" s="311" t="s">
        <v>558</v>
      </c>
      <c r="H64" s="416" t="s">
        <v>24</v>
      </c>
      <c r="I64" s="416">
        <v>1.9</v>
      </c>
      <c r="J64" s="416" t="s">
        <v>25</v>
      </c>
      <c r="K64" s="421">
        <v>20.100000000000001</v>
      </c>
      <c r="L64" s="416" t="s">
        <v>702</v>
      </c>
      <c r="M64" s="406">
        <v>38.19</v>
      </c>
      <c r="N64" s="291" t="s">
        <v>645</v>
      </c>
      <c r="O64" s="278" t="s">
        <v>469</v>
      </c>
      <c r="P64" s="278">
        <v>50</v>
      </c>
      <c r="Q64" s="278" t="s">
        <v>469</v>
      </c>
      <c r="R64" s="278">
        <v>2</v>
      </c>
      <c r="S64" s="279" t="s">
        <v>469</v>
      </c>
      <c r="T64" s="279">
        <v>100</v>
      </c>
      <c r="U64" s="456" t="s">
        <v>469</v>
      </c>
      <c r="V64" s="427">
        <v>100</v>
      </c>
      <c r="W64" s="307" t="s">
        <v>592</v>
      </c>
      <c r="X64" s="416" t="s">
        <v>37</v>
      </c>
      <c r="Y64" s="416">
        <v>1</v>
      </c>
      <c r="Z64" s="416" t="s">
        <v>25</v>
      </c>
      <c r="AA64" s="421">
        <v>20.100000000000001</v>
      </c>
      <c r="AB64" s="416" t="s">
        <v>702</v>
      </c>
      <c r="AC64" s="406">
        <v>20.100000000000001</v>
      </c>
      <c r="AD64" s="406" t="s">
        <v>648</v>
      </c>
      <c r="AE64" s="292" t="s">
        <v>653</v>
      </c>
      <c r="AF64" s="302" t="s">
        <v>698</v>
      </c>
      <c r="AG64" s="302" t="s">
        <v>650</v>
      </c>
      <c r="AH64" s="302" t="s">
        <v>654</v>
      </c>
      <c r="AI64" s="408" t="s">
        <v>697</v>
      </c>
    </row>
    <row r="65" spans="1:35" s="322" customFormat="1" ht="105.75" thickBot="1" x14ac:dyDescent="0.3">
      <c r="A65" s="443"/>
      <c r="B65" s="444"/>
      <c r="C65" s="435"/>
      <c r="D65" s="420"/>
      <c r="E65" s="420"/>
      <c r="F65" s="428"/>
      <c r="G65" s="309"/>
      <c r="H65" s="417"/>
      <c r="I65" s="417"/>
      <c r="J65" s="417"/>
      <c r="K65" s="422"/>
      <c r="L65" s="417"/>
      <c r="M65" s="411"/>
      <c r="N65" s="293" t="s">
        <v>640</v>
      </c>
      <c r="O65" s="280" t="s">
        <v>469</v>
      </c>
      <c r="P65" s="280">
        <v>50</v>
      </c>
      <c r="Q65" s="280" t="s">
        <v>469</v>
      </c>
      <c r="R65" s="280">
        <v>2</v>
      </c>
      <c r="S65" s="281" t="s">
        <v>469</v>
      </c>
      <c r="T65" s="281">
        <v>100</v>
      </c>
      <c r="U65" s="457"/>
      <c r="V65" s="428"/>
      <c r="W65" s="306" t="s">
        <v>622</v>
      </c>
      <c r="X65" s="417"/>
      <c r="Y65" s="417"/>
      <c r="Z65" s="417"/>
      <c r="AA65" s="422"/>
      <c r="AB65" s="417"/>
      <c r="AC65" s="411"/>
      <c r="AD65" s="411"/>
      <c r="AE65" s="294" t="s">
        <v>653</v>
      </c>
      <c r="AF65" s="304" t="s">
        <v>698</v>
      </c>
      <c r="AG65" s="304" t="s">
        <v>592</v>
      </c>
      <c r="AH65" s="304" t="s">
        <v>654</v>
      </c>
      <c r="AI65" s="409"/>
    </row>
    <row r="66" spans="1:35" s="322" customFormat="1" ht="96" customHeight="1" thickBot="1" x14ac:dyDescent="0.3">
      <c r="A66" s="443"/>
      <c r="B66" s="444"/>
      <c r="C66" s="435"/>
      <c r="D66" s="420"/>
      <c r="E66" s="420"/>
      <c r="F66" s="420" t="s">
        <v>335</v>
      </c>
      <c r="G66" s="316" t="s">
        <v>575</v>
      </c>
      <c r="H66" s="417"/>
      <c r="I66" s="417"/>
      <c r="J66" s="417"/>
      <c r="K66" s="422"/>
      <c r="L66" s="417"/>
      <c r="M66" s="411"/>
      <c r="N66" s="293" t="s">
        <v>621</v>
      </c>
      <c r="O66" s="280" t="s">
        <v>469</v>
      </c>
      <c r="P66" s="280">
        <v>50</v>
      </c>
      <c r="Q66" s="280" t="s">
        <v>469</v>
      </c>
      <c r="R66" s="280">
        <v>2</v>
      </c>
      <c r="S66" s="281" t="s">
        <v>469</v>
      </c>
      <c r="T66" s="281">
        <v>100</v>
      </c>
      <c r="U66" s="457"/>
      <c r="V66" s="428"/>
      <c r="W66" s="293" t="s">
        <v>590</v>
      </c>
      <c r="X66" s="417"/>
      <c r="Y66" s="417"/>
      <c r="Z66" s="417"/>
      <c r="AA66" s="422"/>
      <c r="AB66" s="417"/>
      <c r="AC66" s="411"/>
      <c r="AD66" s="411"/>
      <c r="AE66" s="294" t="s">
        <v>659</v>
      </c>
      <c r="AF66" s="304" t="s">
        <v>660</v>
      </c>
      <c r="AG66" s="304" t="s">
        <v>590</v>
      </c>
      <c r="AH66" s="304" t="s">
        <v>654</v>
      </c>
      <c r="AI66" s="409"/>
    </row>
    <row r="67" spans="1:35" s="322" customFormat="1" ht="153.75" customHeight="1" thickBot="1" x14ac:dyDescent="0.3">
      <c r="A67" s="443"/>
      <c r="B67" s="444"/>
      <c r="C67" s="435"/>
      <c r="D67" s="420"/>
      <c r="E67" s="420"/>
      <c r="F67" s="420"/>
      <c r="G67" s="316" t="s">
        <v>576</v>
      </c>
      <c r="H67" s="417"/>
      <c r="I67" s="417"/>
      <c r="J67" s="417"/>
      <c r="K67" s="422"/>
      <c r="L67" s="417"/>
      <c r="M67" s="411"/>
      <c r="N67" s="293" t="s">
        <v>596</v>
      </c>
      <c r="O67" s="280" t="s">
        <v>469</v>
      </c>
      <c r="P67" s="280">
        <v>50</v>
      </c>
      <c r="Q67" s="280" t="s">
        <v>469</v>
      </c>
      <c r="R67" s="280">
        <v>2</v>
      </c>
      <c r="S67" s="281" t="s">
        <v>469</v>
      </c>
      <c r="T67" s="281">
        <v>100</v>
      </c>
      <c r="U67" s="457"/>
      <c r="V67" s="428"/>
      <c r="W67" s="293" t="s">
        <v>591</v>
      </c>
      <c r="X67" s="417"/>
      <c r="Y67" s="417"/>
      <c r="Z67" s="417"/>
      <c r="AA67" s="422"/>
      <c r="AB67" s="417"/>
      <c r="AC67" s="411"/>
      <c r="AD67" s="411"/>
      <c r="AE67" s="294" t="s">
        <v>679</v>
      </c>
      <c r="AF67" s="304" t="s">
        <v>658</v>
      </c>
      <c r="AG67" s="304" t="s">
        <v>591</v>
      </c>
      <c r="AH67" s="304" t="s">
        <v>654</v>
      </c>
      <c r="AI67" s="409"/>
    </row>
    <row r="68" spans="1:35" s="322" customFormat="1" ht="145.5" customHeight="1" thickBot="1" x14ac:dyDescent="0.3">
      <c r="A68" s="443"/>
      <c r="B68" s="444"/>
      <c r="C68" s="435"/>
      <c r="D68" s="420"/>
      <c r="E68" s="420"/>
      <c r="F68" s="293" t="s">
        <v>339</v>
      </c>
      <c r="G68" s="316" t="s">
        <v>579</v>
      </c>
      <c r="H68" s="417"/>
      <c r="I68" s="417"/>
      <c r="J68" s="417"/>
      <c r="K68" s="422"/>
      <c r="L68" s="417"/>
      <c r="M68" s="411"/>
      <c r="N68" s="293" t="s">
        <v>562</v>
      </c>
      <c r="O68" s="280" t="s">
        <v>469</v>
      </c>
      <c r="P68" s="280">
        <v>50</v>
      </c>
      <c r="Q68" s="280" t="s">
        <v>469</v>
      </c>
      <c r="R68" s="280">
        <v>2</v>
      </c>
      <c r="S68" s="281" t="s">
        <v>469</v>
      </c>
      <c r="T68" s="281">
        <v>100</v>
      </c>
      <c r="U68" s="457"/>
      <c r="V68" s="428"/>
      <c r="W68" s="293" t="s">
        <v>593</v>
      </c>
      <c r="X68" s="417"/>
      <c r="Y68" s="417"/>
      <c r="Z68" s="417"/>
      <c r="AA68" s="422"/>
      <c r="AB68" s="417"/>
      <c r="AC68" s="411"/>
      <c r="AD68" s="411"/>
      <c r="AE68" s="294" t="s">
        <v>675</v>
      </c>
      <c r="AF68" s="304" t="s">
        <v>655</v>
      </c>
      <c r="AG68" s="304" t="s">
        <v>656</v>
      </c>
      <c r="AH68" s="304" t="s">
        <v>657</v>
      </c>
      <c r="AI68" s="409"/>
    </row>
    <row r="69" spans="1:35" s="322" customFormat="1" ht="168.75" customHeight="1" thickBot="1" x14ac:dyDescent="0.3">
      <c r="A69" s="443"/>
      <c r="B69" s="444"/>
      <c r="C69" s="436"/>
      <c r="D69" s="431"/>
      <c r="E69" s="431"/>
      <c r="F69" s="308" t="s">
        <v>331</v>
      </c>
      <c r="G69" s="295" t="s">
        <v>587</v>
      </c>
      <c r="H69" s="419"/>
      <c r="I69" s="419"/>
      <c r="J69" s="419"/>
      <c r="K69" s="423"/>
      <c r="L69" s="419"/>
      <c r="M69" s="407"/>
      <c r="N69" s="296" t="s">
        <v>598</v>
      </c>
      <c r="O69" s="282" t="s">
        <v>469</v>
      </c>
      <c r="P69" s="282">
        <v>50</v>
      </c>
      <c r="Q69" s="282" t="s">
        <v>469</v>
      </c>
      <c r="R69" s="282">
        <v>2</v>
      </c>
      <c r="S69" s="283" t="s">
        <v>469</v>
      </c>
      <c r="T69" s="283">
        <v>100</v>
      </c>
      <c r="U69" s="511"/>
      <c r="V69" s="429"/>
      <c r="W69" s="296" t="s">
        <v>591</v>
      </c>
      <c r="X69" s="419"/>
      <c r="Y69" s="419"/>
      <c r="Z69" s="419"/>
      <c r="AA69" s="423"/>
      <c r="AB69" s="419"/>
      <c r="AC69" s="407"/>
      <c r="AD69" s="407"/>
      <c r="AE69" s="297" t="s">
        <v>694</v>
      </c>
      <c r="AF69" s="303" t="s">
        <v>699</v>
      </c>
      <c r="AG69" s="303" t="s">
        <v>591</v>
      </c>
      <c r="AH69" s="303" t="s">
        <v>661</v>
      </c>
      <c r="AI69" s="410"/>
    </row>
    <row r="70" spans="1:35" s="322" customFormat="1" ht="168" customHeight="1" thickBot="1" x14ac:dyDescent="0.3">
      <c r="A70" s="443"/>
      <c r="B70" s="444"/>
      <c r="C70" s="432">
        <v>14</v>
      </c>
      <c r="D70" s="430" t="s">
        <v>511</v>
      </c>
      <c r="E70" s="430" t="s">
        <v>478</v>
      </c>
      <c r="F70" s="307" t="s">
        <v>343</v>
      </c>
      <c r="G70" s="290" t="s">
        <v>584</v>
      </c>
      <c r="H70" s="416" t="s">
        <v>24</v>
      </c>
      <c r="I70" s="416">
        <v>1.9</v>
      </c>
      <c r="J70" s="416" t="s">
        <v>25</v>
      </c>
      <c r="K70" s="421">
        <v>20.100000000000001</v>
      </c>
      <c r="L70" s="416" t="s">
        <v>702</v>
      </c>
      <c r="M70" s="406">
        <v>38.19</v>
      </c>
      <c r="N70" s="291" t="s">
        <v>598</v>
      </c>
      <c r="O70" s="278" t="s">
        <v>469</v>
      </c>
      <c r="P70" s="278">
        <v>50</v>
      </c>
      <c r="Q70" s="278" t="s">
        <v>469</v>
      </c>
      <c r="R70" s="278">
        <v>2</v>
      </c>
      <c r="S70" s="279" t="s">
        <v>469</v>
      </c>
      <c r="T70" s="279">
        <v>100</v>
      </c>
      <c r="U70" s="456" t="s">
        <v>469</v>
      </c>
      <c r="V70" s="427">
        <v>100</v>
      </c>
      <c r="W70" s="291" t="s">
        <v>591</v>
      </c>
      <c r="X70" s="416" t="s">
        <v>37</v>
      </c>
      <c r="Y70" s="416">
        <v>1</v>
      </c>
      <c r="Z70" s="416" t="s">
        <v>25</v>
      </c>
      <c r="AA70" s="421">
        <v>20.100000000000001</v>
      </c>
      <c r="AB70" s="416" t="s">
        <v>702</v>
      </c>
      <c r="AC70" s="406">
        <v>20.100000000000001</v>
      </c>
      <c r="AD70" s="406" t="s">
        <v>648</v>
      </c>
      <c r="AE70" s="320" t="s">
        <v>694</v>
      </c>
      <c r="AF70" s="302" t="s">
        <v>699</v>
      </c>
      <c r="AG70" s="302" t="s">
        <v>591</v>
      </c>
      <c r="AH70" s="302" t="s">
        <v>661</v>
      </c>
      <c r="AI70" s="408" t="s">
        <v>697</v>
      </c>
    </row>
    <row r="71" spans="1:35" s="322" customFormat="1" ht="144" customHeight="1" thickBot="1" x14ac:dyDescent="0.3">
      <c r="A71" s="443"/>
      <c r="B71" s="444"/>
      <c r="C71" s="433"/>
      <c r="D71" s="431"/>
      <c r="E71" s="431"/>
      <c r="F71" s="308" t="s">
        <v>341</v>
      </c>
      <c r="G71" s="295" t="s">
        <v>508</v>
      </c>
      <c r="H71" s="419"/>
      <c r="I71" s="419"/>
      <c r="J71" s="419"/>
      <c r="K71" s="423"/>
      <c r="L71" s="419"/>
      <c r="M71" s="407"/>
      <c r="N71" s="296" t="s">
        <v>598</v>
      </c>
      <c r="O71" s="282" t="s">
        <v>469</v>
      </c>
      <c r="P71" s="282">
        <v>50</v>
      </c>
      <c r="Q71" s="282" t="s">
        <v>469</v>
      </c>
      <c r="R71" s="282">
        <v>2</v>
      </c>
      <c r="S71" s="283" t="s">
        <v>469</v>
      </c>
      <c r="T71" s="283">
        <v>100</v>
      </c>
      <c r="U71" s="511"/>
      <c r="V71" s="429"/>
      <c r="W71" s="296" t="s">
        <v>591</v>
      </c>
      <c r="X71" s="419"/>
      <c r="Y71" s="419"/>
      <c r="Z71" s="419"/>
      <c r="AA71" s="423"/>
      <c r="AB71" s="419"/>
      <c r="AC71" s="407"/>
      <c r="AD71" s="407"/>
      <c r="AE71" s="297" t="s">
        <v>694</v>
      </c>
      <c r="AF71" s="303" t="s">
        <v>699</v>
      </c>
      <c r="AG71" s="303" t="s">
        <v>591</v>
      </c>
      <c r="AH71" s="303" t="s">
        <v>661</v>
      </c>
      <c r="AI71" s="410"/>
    </row>
    <row r="72" spans="1:35" x14ac:dyDescent="0.25">
      <c r="A72" s="317"/>
      <c r="B72" s="317"/>
      <c r="C72" s="317"/>
      <c r="D72" s="317"/>
      <c r="E72" s="317"/>
      <c r="F72" s="317"/>
      <c r="G72" s="317"/>
      <c r="H72" s="317"/>
      <c r="I72" s="317"/>
      <c r="J72" s="317"/>
      <c r="K72" s="317"/>
      <c r="L72" s="317"/>
      <c r="M72" s="317"/>
      <c r="N72" s="317"/>
      <c r="O72" s="317"/>
      <c r="P72" s="317"/>
      <c r="Q72" s="317"/>
      <c r="R72" s="317"/>
      <c r="S72" s="317"/>
      <c r="T72" s="317"/>
      <c r="U72" s="317"/>
      <c r="V72" s="317"/>
      <c r="W72" s="317"/>
      <c r="X72" s="317"/>
      <c r="Y72" s="317"/>
      <c r="Z72" s="317"/>
      <c r="AA72" s="317"/>
      <c r="AB72" s="317"/>
      <c r="AC72" s="317"/>
      <c r="AD72" s="317"/>
      <c r="AE72" s="317"/>
      <c r="AF72" s="317"/>
      <c r="AG72" s="317"/>
      <c r="AH72" s="317"/>
      <c r="AI72" s="317"/>
    </row>
    <row r="1048321" spans="7:7" ht="20.25" x14ac:dyDescent="0.25">
      <c r="G1048321" s="319" t="s">
        <v>557</v>
      </c>
    </row>
    <row r="1048322" spans="7:7" ht="20.25" x14ac:dyDescent="0.25">
      <c r="G1048322" s="319" t="s">
        <v>558</v>
      </c>
    </row>
    <row r="1048323" spans="7:7" ht="20.25" x14ac:dyDescent="0.25">
      <c r="G1048323" s="319" t="s">
        <v>569</v>
      </c>
    </row>
    <row r="1048324" spans="7:7" ht="20.25" x14ac:dyDescent="0.25">
      <c r="G1048324" s="319" t="s">
        <v>574</v>
      </c>
    </row>
    <row r="1048325" spans="7:7" ht="20.25" x14ac:dyDescent="0.25">
      <c r="G1048325" s="319" t="s">
        <v>575</v>
      </c>
    </row>
    <row r="1048326" spans="7:7" ht="20.25" x14ac:dyDescent="0.25">
      <c r="G1048326" s="319" t="s">
        <v>576</v>
      </c>
    </row>
    <row r="1048327" spans="7:7" ht="20.25" x14ac:dyDescent="0.25">
      <c r="G1048327" s="319" t="s">
        <v>577</v>
      </c>
    </row>
    <row r="1048328" spans="7:7" ht="20.25" x14ac:dyDescent="0.25">
      <c r="G1048328" s="319" t="s">
        <v>597</v>
      </c>
    </row>
    <row r="1048329" spans="7:7" ht="20.25" x14ac:dyDescent="0.25">
      <c r="G1048329" s="319" t="s">
        <v>578</v>
      </c>
    </row>
    <row r="1048330" spans="7:7" ht="20.25" x14ac:dyDescent="0.25">
      <c r="G1048330" s="319" t="s">
        <v>579</v>
      </c>
    </row>
    <row r="1048331" spans="7:7" ht="20.25" x14ac:dyDescent="0.25">
      <c r="G1048331" s="319" t="s">
        <v>587</v>
      </c>
    </row>
    <row r="1048332" spans="7:7" ht="20.25" x14ac:dyDescent="0.25">
      <c r="G1048332" s="319" t="s">
        <v>580</v>
      </c>
    </row>
    <row r="1048333" spans="7:7" ht="20.25" x14ac:dyDescent="0.25">
      <c r="G1048333" s="319" t="s">
        <v>581</v>
      </c>
    </row>
    <row r="1048334" spans="7:7" ht="20.25" x14ac:dyDescent="0.25">
      <c r="G1048334" s="319" t="s">
        <v>582</v>
      </c>
    </row>
    <row r="1048335" spans="7:7" ht="20.25" x14ac:dyDescent="0.25">
      <c r="G1048335" s="319" t="s">
        <v>583</v>
      </c>
    </row>
    <row r="1048336" spans="7:7" ht="20.25" x14ac:dyDescent="0.25">
      <c r="G1048336" s="319" t="s">
        <v>584</v>
      </c>
    </row>
    <row r="1048337" spans="7:7" ht="20.25" x14ac:dyDescent="0.25">
      <c r="G1048337" s="319" t="s">
        <v>585</v>
      </c>
    </row>
    <row r="1048338" spans="7:7" ht="20.25" x14ac:dyDescent="0.25">
      <c r="G1048338" s="319" t="s">
        <v>586</v>
      </c>
    </row>
  </sheetData>
  <autoFilter ref="A8:AK71" xr:uid="{E4C2929A-0E24-4116-AEDA-54EF7F307FA8}">
    <filterColumn colId="0" showButton="0"/>
    <filterColumn colId="7" showButton="0"/>
    <filterColumn colId="9" showButton="0"/>
    <filterColumn colId="11" showButton="0"/>
    <filterColumn colId="14" showButton="0"/>
    <filterColumn colId="16" showButton="0"/>
    <filterColumn colId="18" showButton="0"/>
    <filterColumn colId="20" showButton="0"/>
    <filterColumn colId="23" showButton="0"/>
    <filterColumn colId="25" showButton="0"/>
    <filterColumn colId="27" showButton="0"/>
  </autoFilter>
  <mergeCells count="327">
    <mergeCell ref="V64:V69"/>
    <mergeCell ref="V70:V71"/>
    <mergeCell ref="U9:U12"/>
    <mergeCell ref="U13:U17"/>
    <mergeCell ref="U18:U21"/>
    <mergeCell ref="U22:U25"/>
    <mergeCell ref="U26:U29"/>
    <mergeCell ref="U30:U33"/>
    <mergeCell ref="U34:U38"/>
    <mergeCell ref="U39:U44"/>
    <mergeCell ref="U45:U47"/>
    <mergeCell ref="U48:U54"/>
    <mergeCell ref="U55:U57"/>
    <mergeCell ref="U58:U63"/>
    <mergeCell ref="U64:U69"/>
    <mergeCell ref="U70:U71"/>
    <mergeCell ref="V9:V12"/>
    <mergeCell ref="V13:V17"/>
    <mergeCell ref="V18:V21"/>
    <mergeCell ref="V22:V25"/>
    <mergeCell ref="J13:J17"/>
    <mergeCell ref="K13:K17"/>
    <mergeCell ref="M13:M17"/>
    <mergeCell ref="X13:X17"/>
    <mergeCell ref="C30:C33"/>
    <mergeCell ref="D30:D33"/>
    <mergeCell ref="C18:C21"/>
    <mergeCell ref="D18:D21"/>
    <mergeCell ref="X18:X21"/>
    <mergeCell ref="C26:C29"/>
    <mergeCell ref="D26:D29"/>
    <mergeCell ref="H26:H29"/>
    <mergeCell ref="J26:J29"/>
    <mergeCell ref="L26:L29"/>
    <mergeCell ref="F15:F17"/>
    <mergeCell ref="L13:L17"/>
    <mergeCell ref="E30:E33"/>
    <mergeCell ref="L30:L33"/>
    <mergeCell ref="H30:H33"/>
    <mergeCell ref="J30:J33"/>
    <mergeCell ref="I30:I33"/>
    <mergeCell ref="A13:B21"/>
    <mergeCell ref="C13:C17"/>
    <mergeCell ref="D13:D17"/>
    <mergeCell ref="C39:C44"/>
    <mergeCell ref="D39:D44"/>
    <mergeCell ref="G10:G11"/>
    <mergeCell ref="F43:F44"/>
    <mergeCell ref="D34:D38"/>
    <mergeCell ref="C34:C38"/>
    <mergeCell ref="E34:E38"/>
    <mergeCell ref="F10:F11"/>
    <mergeCell ref="F27:F28"/>
    <mergeCell ref="G42:G44"/>
    <mergeCell ref="AC13:AC17"/>
    <mergeCell ref="E9:E12"/>
    <mergeCell ref="E13:E17"/>
    <mergeCell ref="E18:E21"/>
    <mergeCell ref="E22:E25"/>
    <mergeCell ref="E26:E29"/>
    <mergeCell ref="H18:H21"/>
    <mergeCell ref="I18:I21"/>
    <mergeCell ref="J18:J21"/>
    <mergeCell ref="K18:K21"/>
    <mergeCell ref="L18:L21"/>
    <mergeCell ref="M18:M21"/>
    <mergeCell ref="Y13:Y17"/>
    <mergeCell ref="Z13:Z17"/>
    <mergeCell ref="AA13:AA17"/>
    <mergeCell ref="AB13:AB17"/>
    <mergeCell ref="G15:G16"/>
    <mergeCell ref="I26:I29"/>
    <mergeCell ref="K26:K29"/>
    <mergeCell ref="M26:M29"/>
    <mergeCell ref="M22:M25"/>
    <mergeCell ref="AC18:AC21"/>
    <mergeCell ref="H13:H17"/>
    <mergeCell ref="I13:I17"/>
    <mergeCell ref="AD6:AD8"/>
    <mergeCell ref="H2:AI2"/>
    <mergeCell ref="H3:AI3"/>
    <mergeCell ref="H4:AI4"/>
    <mergeCell ref="Y9:Y12"/>
    <mergeCell ref="C9:C12"/>
    <mergeCell ref="D9:D12"/>
    <mergeCell ref="H9:H12"/>
    <mergeCell ref="J9:J12"/>
    <mergeCell ref="L9:L12"/>
    <mergeCell ref="X9:X12"/>
    <mergeCell ref="Z9:Z12"/>
    <mergeCell ref="AB9:AB12"/>
    <mergeCell ref="AA9:AA12"/>
    <mergeCell ref="AC9:AC12"/>
    <mergeCell ref="Q6:R8"/>
    <mergeCell ref="O6:P8"/>
    <mergeCell ref="S6:T8"/>
    <mergeCell ref="U6:V8"/>
    <mergeCell ref="J8:K8"/>
    <mergeCell ref="L8:M8"/>
    <mergeCell ref="I9:I12"/>
    <mergeCell ref="K9:K12"/>
    <mergeCell ref="M9:M12"/>
    <mergeCell ref="A2:G2"/>
    <mergeCell ref="A3:G3"/>
    <mergeCell ref="A4:G4"/>
    <mergeCell ref="N6:N8"/>
    <mergeCell ref="A9:B12"/>
    <mergeCell ref="AJ5:AK5"/>
    <mergeCell ref="A6:B8"/>
    <mergeCell ref="C6:C8"/>
    <mergeCell ref="D6:D8"/>
    <mergeCell ref="F6:F8"/>
    <mergeCell ref="G6:G8"/>
    <mergeCell ref="H6:M6"/>
    <mergeCell ref="AJ6:AJ7"/>
    <mergeCell ref="AK6:AK7"/>
    <mergeCell ref="H7:M7"/>
    <mergeCell ref="H8:I8"/>
    <mergeCell ref="AI6:AI8"/>
    <mergeCell ref="X6:AC6"/>
    <mergeCell ref="X7:Y8"/>
    <mergeCell ref="Z7:AA8"/>
    <mergeCell ref="AB7:AC8"/>
    <mergeCell ref="AD5:AI5"/>
    <mergeCell ref="AF6:AF8"/>
    <mergeCell ref="AG6:AG8"/>
    <mergeCell ref="AH6:AH8"/>
    <mergeCell ref="A5:E5"/>
    <mergeCell ref="F5:AC5"/>
    <mergeCell ref="E6:E8"/>
    <mergeCell ref="AE6:AE8"/>
    <mergeCell ref="J34:J38"/>
    <mergeCell ref="L34:L38"/>
    <mergeCell ref="X34:X38"/>
    <mergeCell ref="Z34:Z38"/>
    <mergeCell ref="X30:X33"/>
    <mergeCell ref="AC26:AC29"/>
    <mergeCell ref="M34:M38"/>
    <mergeCell ref="Y30:Y33"/>
    <mergeCell ref="I34:I38"/>
    <mergeCell ref="K34:K38"/>
    <mergeCell ref="F20:F21"/>
    <mergeCell ref="H22:H25"/>
    <mergeCell ref="I22:I25"/>
    <mergeCell ref="J22:J25"/>
    <mergeCell ref="K22:K25"/>
    <mergeCell ref="L22:L25"/>
    <mergeCell ref="AC22:AC25"/>
    <mergeCell ref="X22:X25"/>
    <mergeCell ref="Y22:Y25"/>
    <mergeCell ref="Z22:Z25"/>
    <mergeCell ref="AA22:AA25"/>
    <mergeCell ref="A58:B71"/>
    <mergeCell ref="E48:E54"/>
    <mergeCell ref="H39:H44"/>
    <mergeCell ref="J39:J44"/>
    <mergeCell ref="L39:L44"/>
    <mergeCell ref="Y55:Y57"/>
    <mergeCell ref="Z55:Z57"/>
    <mergeCell ref="C45:C47"/>
    <mergeCell ref="D45:D47"/>
    <mergeCell ref="H45:H47"/>
    <mergeCell ref="J45:J47"/>
    <mergeCell ref="L45:L47"/>
    <mergeCell ref="X45:X47"/>
    <mergeCell ref="Z45:Z47"/>
    <mergeCell ref="E55:E57"/>
    <mergeCell ref="G46:G47"/>
    <mergeCell ref="Y45:Y47"/>
    <mergeCell ref="G39:G40"/>
    <mergeCell ref="E39:E44"/>
    <mergeCell ref="K39:K44"/>
    <mergeCell ref="I39:I44"/>
    <mergeCell ref="M39:M44"/>
    <mergeCell ref="M45:M47"/>
    <mergeCell ref="X39:X44"/>
    <mergeCell ref="A48:B57"/>
    <mergeCell ref="C48:C54"/>
    <mergeCell ref="D48:D54"/>
    <mergeCell ref="G48:G50"/>
    <mergeCell ref="H48:H54"/>
    <mergeCell ref="J48:J54"/>
    <mergeCell ref="L48:L54"/>
    <mergeCell ref="X48:X54"/>
    <mergeCell ref="A22:B47"/>
    <mergeCell ref="C22:C25"/>
    <mergeCell ref="D22:D25"/>
    <mergeCell ref="Z48:Z54"/>
    <mergeCell ref="G51:G54"/>
    <mergeCell ref="C55:C57"/>
    <mergeCell ref="D55:D57"/>
    <mergeCell ref="H55:H57"/>
    <mergeCell ref="I55:I57"/>
    <mergeCell ref="J55:J57"/>
    <mergeCell ref="K55:K57"/>
    <mergeCell ref="L55:L57"/>
    <mergeCell ref="M55:M57"/>
    <mergeCell ref="X55:X57"/>
    <mergeCell ref="K48:K54"/>
    <mergeCell ref="M48:M54"/>
    <mergeCell ref="V48:V54"/>
    <mergeCell ref="V55:V57"/>
    <mergeCell ref="C58:C63"/>
    <mergeCell ref="D58:D63"/>
    <mergeCell ref="H58:H63"/>
    <mergeCell ref="I58:I63"/>
    <mergeCell ref="J58:J63"/>
    <mergeCell ref="K58:K63"/>
    <mergeCell ref="L58:L63"/>
    <mergeCell ref="C64:C69"/>
    <mergeCell ref="D64:D69"/>
    <mergeCell ref="H64:H69"/>
    <mergeCell ref="I64:I69"/>
    <mergeCell ref="J64:J69"/>
    <mergeCell ref="K64:K69"/>
    <mergeCell ref="L64:L69"/>
    <mergeCell ref="E58:E63"/>
    <mergeCell ref="E64:E69"/>
    <mergeCell ref="F66:F67"/>
    <mergeCell ref="F59:F60"/>
    <mergeCell ref="F64:F65"/>
    <mergeCell ref="C70:C71"/>
    <mergeCell ref="D70:D71"/>
    <mergeCell ref="H70:H71"/>
    <mergeCell ref="I70:I71"/>
    <mergeCell ref="J70:J71"/>
    <mergeCell ref="K70:K71"/>
    <mergeCell ref="L70:L71"/>
    <mergeCell ref="M70:M71"/>
    <mergeCell ref="X70:X71"/>
    <mergeCell ref="E70:E71"/>
    <mergeCell ref="AC64:AC69"/>
    <mergeCell ref="AA55:AA57"/>
    <mergeCell ref="AB55:AB57"/>
    <mergeCell ref="AC55:AC57"/>
    <mergeCell ref="AI55:AI57"/>
    <mergeCell ref="M64:M69"/>
    <mergeCell ref="Y70:Y71"/>
    <mergeCell ref="Z70:Z71"/>
    <mergeCell ref="AA70:AA71"/>
    <mergeCell ref="AB70:AB71"/>
    <mergeCell ref="AC70:AC71"/>
    <mergeCell ref="AI70:AI71"/>
    <mergeCell ref="X64:X69"/>
    <mergeCell ref="AC58:AC63"/>
    <mergeCell ref="AI58:AI63"/>
    <mergeCell ref="AA58:AA63"/>
    <mergeCell ref="AB58:AB63"/>
    <mergeCell ref="Y64:Y69"/>
    <mergeCell ref="Z64:Z69"/>
    <mergeCell ref="AA64:AA69"/>
    <mergeCell ref="AB64:AB69"/>
    <mergeCell ref="M58:M63"/>
    <mergeCell ref="X58:X63"/>
    <mergeCell ref="V58:V63"/>
    <mergeCell ref="AB26:AB29"/>
    <mergeCell ref="V26:V29"/>
    <mergeCell ref="V30:V33"/>
    <mergeCell ref="V34:V38"/>
    <mergeCell ref="V39:V44"/>
    <mergeCell ref="Y58:Y63"/>
    <mergeCell ref="Z58:Z63"/>
    <mergeCell ref="AC48:AC54"/>
    <mergeCell ref="E45:E47"/>
    <mergeCell ref="AB45:AB47"/>
    <mergeCell ref="AA45:AA47"/>
    <mergeCell ref="AB48:AB54"/>
    <mergeCell ref="AC45:AC47"/>
    <mergeCell ref="F48:F49"/>
    <mergeCell ref="I45:I47"/>
    <mergeCell ref="I48:I54"/>
    <mergeCell ref="K45:K47"/>
    <mergeCell ref="AA48:AA54"/>
    <mergeCell ref="Y48:Y54"/>
    <mergeCell ref="V45:V47"/>
    <mergeCell ref="AC39:AC44"/>
    <mergeCell ref="Y26:Y29"/>
    <mergeCell ref="AA26:AA29"/>
    <mergeCell ref="H34:H38"/>
    <mergeCell ref="AI39:AI44"/>
    <mergeCell ref="AB22:AB25"/>
    <mergeCell ref="Y18:Y21"/>
    <mergeCell ref="F31:F32"/>
    <mergeCell ref="F35:F36"/>
    <mergeCell ref="Z18:Z21"/>
    <mergeCell ref="AA18:AA21"/>
    <mergeCell ref="AB18:AB21"/>
    <mergeCell ref="AA30:AA33"/>
    <mergeCell ref="AC30:AC33"/>
    <mergeCell ref="Y34:Y38"/>
    <mergeCell ref="AA34:AA38"/>
    <mergeCell ref="AC34:AC38"/>
    <mergeCell ref="AB34:AB38"/>
    <mergeCell ref="K30:K33"/>
    <mergeCell ref="Y39:Y44"/>
    <mergeCell ref="X26:X29"/>
    <mergeCell ref="M30:M33"/>
    <mergeCell ref="Z39:Z44"/>
    <mergeCell ref="AA39:AA44"/>
    <mergeCell ref="AB39:AB44"/>
    <mergeCell ref="Z30:Z33"/>
    <mergeCell ref="AB30:AB33"/>
    <mergeCell ref="Z26:Z29"/>
    <mergeCell ref="AD70:AD71"/>
    <mergeCell ref="AI45:AI47"/>
    <mergeCell ref="AI48:AI54"/>
    <mergeCell ref="AI64:AI69"/>
    <mergeCell ref="AD9:AD12"/>
    <mergeCell ref="AD13:AD17"/>
    <mergeCell ref="AD18:AD21"/>
    <mergeCell ref="AD22:AD25"/>
    <mergeCell ref="AD26:AD29"/>
    <mergeCell ref="AD30:AD33"/>
    <mergeCell ref="AD34:AD38"/>
    <mergeCell ref="AD39:AD44"/>
    <mergeCell ref="AD45:AD47"/>
    <mergeCell ref="AD48:AD54"/>
    <mergeCell ref="AD55:AD57"/>
    <mergeCell ref="AD58:AD63"/>
    <mergeCell ref="AD64:AD69"/>
    <mergeCell ref="AI9:AI12"/>
    <mergeCell ref="AI13:AI17"/>
    <mergeCell ref="AI18:AI21"/>
    <mergeCell ref="AI22:AI25"/>
    <mergeCell ref="AI26:AI29"/>
    <mergeCell ref="AI30:AI33"/>
    <mergeCell ref="AI34:AI38"/>
  </mergeCells>
  <conditionalFormatting sqref="L26:L27 L34:L35 L13:L14 L64:L65 L39">
    <cfRule type="cellIs" dxfId="1312" priority="283" operator="equal">
      <formula>"Extrema"</formula>
    </cfRule>
    <cfRule type="cellIs" dxfId="1311" priority="284" operator="equal">
      <formula>"Alta"</formula>
    </cfRule>
    <cfRule type="cellIs" dxfId="1310" priority="285" operator="equal">
      <formula>"Moderada"</formula>
    </cfRule>
    <cfRule type="cellIs" dxfId="1309" priority="286" operator="equal">
      <formula>"Baja"</formula>
    </cfRule>
  </conditionalFormatting>
  <conditionalFormatting sqref="J26:J27 J34:J35 J13:J14 J64:J65 J39">
    <cfRule type="cellIs" dxfId="1308" priority="280" operator="equal">
      <formula>"Catastrófico"</formula>
    </cfRule>
    <cfRule type="cellIs" dxfId="1307" priority="281" operator="equal">
      <formula>"Mayor"</formula>
    </cfRule>
    <cfRule type="cellIs" dxfId="1306" priority="282" operator="equal">
      <formula>"Moderado"</formula>
    </cfRule>
  </conditionalFormatting>
  <conditionalFormatting sqref="H26:H27 H34:H35 H13:H14 H64:H65 H39">
    <cfRule type="cellIs" dxfId="1305" priority="275" operator="equal">
      <formula>"Improbable"</formula>
    </cfRule>
    <cfRule type="containsText" dxfId="1304" priority="276" operator="containsText" text="Casi Seguro">
      <formula>NOT(ISERROR(SEARCH("Casi Seguro",H13)))</formula>
    </cfRule>
    <cfRule type="containsText" dxfId="1303" priority="277" operator="containsText" text="Posible">
      <formula>NOT(ISERROR(SEARCH("Posible",H13)))</formula>
    </cfRule>
    <cfRule type="cellIs" dxfId="1302" priority="278" operator="equal">
      <formula>"Probable"</formula>
    </cfRule>
    <cfRule type="containsText" dxfId="1301" priority="279" operator="containsText" text="Rara Vez">
      <formula>NOT(ISERROR(SEARCH("Rara Vez",H13)))</formula>
    </cfRule>
  </conditionalFormatting>
  <conditionalFormatting sqref="L9 L58:L61 L70 L22 L45 L18 L48:L49 L55">
    <cfRule type="cellIs" dxfId="1300" priority="271" operator="equal">
      <formula>"Extrema"</formula>
    </cfRule>
    <cfRule type="cellIs" dxfId="1299" priority="272" operator="equal">
      <formula>"Alta"</formula>
    </cfRule>
    <cfRule type="cellIs" dxfId="1298" priority="273" operator="equal">
      <formula>"Moderada"</formula>
    </cfRule>
    <cfRule type="cellIs" dxfId="1297" priority="274" operator="equal">
      <formula>"Baja"</formula>
    </cfRule>
  </conditionalFormatting>
  <conditionalFormatting sqref="J9 J18 J58:J61 J70 J22 J45 J48:J49 J55">
    <cfRule type="cellIs" dxfId="1296" priority="268" operator="equal">
      <formula>"Catastrófico"</formula>
    </cfRule>
    <cfRule type="cellIs" dxfId="1295" priority="269" operator="equal">
      <formula>"Mayor"</formula>
    </cfRule>
    <cfRule type="cellIs" dxfId="1294" priority="270" operator="equal">
      <formula>"Moderado"</formula>
    </cfRule>
  </conditionalFormatting>
  <conditionalFormatting sqref="H9 H18 H55 H58:H61 H70 H22 H45">
    <cfRule type="cellIs" dxfId="1293" priority="263" operator="equal">
      <formula>"Improbable"</formula>
    </cfRule>
    <cfRule type="containsText" dxfId="1292" priority="264" operator="containsText" text="Casi Seguro">
      <formula>NOT(ISERROR(SEARCH("Casi Seguro",H9)))</formula>
    </cfRule>
    <cfRule type="containsText" dxfId="1291" priority="265" operator="containsText" text="Posible">
      <formula>NOT(ISERROR(SEARCH("Posible",H9)))</formula>
    </cfRule>
    <cfRule type="cellIs" dxfId="1290" priority="266" operator="equal">
      <formula>"Probable"</formula>
    </cfRule>
    <cfRule type="containsText" dxfId="1289" priority="267" operator="containsText" text="Rara Vez">
      <formula>NOT(ISERROR(SEARCH("Rara Vez",H9)))</formula>
    </cfRule>
  </conditionalFormatting>
  <conditionalFormatting sqref="H48:H49">
    <cfRule type="cellIs" dxfId="1288" priority="258" operator="equal">
      <formula>"Improbable"</formula>
    </cfRule>
    <cfRule type="containsText" dxfId="1287" priority="259" operator="containsText" text="Casi Seguro">
      <formula>NOT(ISERROR(SEARCH("Casi Seguro",H48)))</formula>
    </cfRule>
    <cfRule type="containsText" dxfId="1286" priority="260" operator="containsText" text="Posible">
      <formula>NOT(ISERROR(SEARCH("Posible",H48)))</formula>
    </cfRule>
    <cfRule type="cellIs" dxfId="1285" priority="261" operator="equal">
      <formula>"Probable"</formula>
    </cfRule>
    <cfRule type="containsText" dxfId="1284" priority="262" operator="containsText" text="Rara Vez">
      <formula>NOT(ISERROR(SEARCH("Rara Vez",H48)))</formula>
    </cfRule>
  </conditionalFormatting>
  <conditionalFormatting sqref="L30:L31">
    <cfRule type="cellIs" dxfId="1283" priority="254" operator="equal">
      <formula>"Extrema"</formula>
    </cfRule>
    <cfRule type="cellIs" dxfId="1282" priority="255" operator="equal">
      <formula>"Alta"</formula>
    </cfRule>
    <cfRule type="cellIs" dxfId="1281" priority="256" operator="equal">
      <formula>"Moderada"</formula>
    </cfRule>
    <cfRule type="cellIs" dxfId="1280" priority="257" operator="equal">
      <formula>"Baja"</formula>
    </cfRule>
  </conditionalFormatting>
  <conditionalFormatting sqref="J30:J31">
    <cfRule type="cellIs" dxfId="1279" priority="251" operator="equal">
      <formula>"Catastrófico"</formula>
    </cfRule>
    <cfRule type="cellIs" dxfId="1278" priority="252" operator="equal">
      <formula>"Mayor"</formula>
    </cfRule>
    <cfRule type="cellIs" dxfId="1277" priority="253" operator="equal">
      <formula>"Moderado"</formula>
    </cfRule>
  </conditionalFormatting>
  <conditionalFormatting sqref="H30:H31">
    <cfRule type="cellIs" dxfId="1276" priority="246" operator="equal">
      <formula>"Improbable"</formula>
    </cfRule>
    <cfRule type="containsText" dxfId="1275" priority="247" operator="containsText" text="Casi Seguro">
      <formula>NOT(ISERROR(SEARCH("Casi Seguro",H30)))</formula>
    </cfRule>
    <cfRule type="containsText" dxfId="1274" priority="248" operator="containsText" text="Posible">
      <formula>NOT(ISERROR(SEARCH("Posible",H30)))</formula>
    </cfRule>
    <cfRule type="cellIs" dxfId="1273" priority="249" operator="equal">
      <formula>"Probable"</formula>
    </cfRule>
    <cfRule type="containsText" dxfId="1272" priority="250" operator="containsText" text="Rara Vez">
      <formula>NOT(ISERROR(SEARCH("Rara Vez",H30)))</formula>
    </cfRule>
  </conditionalFormatting>
  <conditionalFormatting sqref="AB26:AB27 AB34:AB35 AB13:AB14 AB64:AB65 AB39">
    <cfRule type="cellIs" dxfId="1271" priority="160" operator="equal">
      <formula>"Extrema"</formula>
    </cfRule>
    <cfRule type="cellIs" dxfId="1270" priority="161" operator="equal">
      <formula>"Alta"</formula>
    </cfRule>
    <cfRule type="cellIs" dxfId="1269" priority="162" operator="equal">
      <formula>"Moderada"</formula>
    </cfRule>
    <cfRule type="cellIs" dxfId="1268" priority="163" operator="equal">
      <formula>"Baja"</formula>
    </cfRule>
  </conditionalFormatting>
  <conditionalFormatting sqref="Z26:Z27 Z34:Z35 Z13:Z14 Z64:Z65 Z39">
    <cfRule type="cellIs" dxfId="1267" priority="157" operator="equal">
      <formula>"Catastrófico"</formula>
    </cfRule>
    <cfRule type="cellIs" dxfId="1266" priority="158" operator="equal">
      <formula>"Mayor"</formula>
    </cfRule>
    <cfRule type="cellIs" dxfId="1265" priority="159" operator="equal">
      <formula>"Moderado"</formula>
    </cfRule>
  </conditionalFormatting>
  <conditionalFormatting sqref="X26:X27 X34:X35 X13:X14 X64:X65 X39">
    <cfRule type="cellIs" dxfId="1264" priority="152" operator="equal">
      <formula>"Improbable"</formula>
    </cfRule>
    <cfRule type="containsText" dxfId="1263" priority="153" operator="containsText" text="Casi Seguro">
      <formula>NOT(ISERROR(SEARCH("Casi Seguro",X13)))</formula>
    </cfRule>
    <cfRule type="containsText" dxfId="1262" priority="154" operator="containsText" text="Posible">
      <formula>NOT(ISERROR(SEARCH("Posible",X13)))</formula>
    </cfRule>
    <cfRule type="cellIs" dxfId="1261" priority="155" operator="equal">
      <formula>"Probable"</formula>
    </cfRule>
    <cfRule type="containsText" dxfId="1260" priority="156" operator="containsText" text="Rara Vez">
      <formula>NOT(ISERROR(SEARCH("Rara Vez",X13)))</formula>
    </cfRule>
  </conditionalFormatting>
  <conditionalFormatting sqref="AB9 AB58:AB61 AB70 AB22 AB45 AB18 AB48:AB49 AB55">
    <cfRule type="cellIs" dxfId="1259" priority="148" operator="equal">
      <formula>"Extrema"</formula>
    </cfRule>
    <cfRule type="cellIs" dxfId="1258" priority="149" operator="equal">
      <formula>"Alta"</formula>
    </cfRule>
    <cfRule type="cellIs" dxfId="1257" priority="150" operator="equal">
      <formula>"Moderada"</formula>
    </cfRule>
    <cfRule type="cellIs" dxfId="1256" priority="151" operator="equal">
      <formula>"Baja"</formula>
    </cfRule>
  </conditionalFormatting>
  <conditionalFormatting sqref="Z9 Z18 Z58:Z61 Z70 Z22 Z45 Z48:Z49 Z55">
    <cfRule type="cellIs" dxfId="1255" priority="145" operator="equal">
      <formula>"Catastrófico"</formula>
    </cfRule>
    <cfRule type="cellIs" dxfId="1254" priority="146" operator="equal">
      <formula>"Mayor"</formula>
    </cfRule>
    <cfRule type="cellIs" dxfId="1253" priority="147" operator="equal">
      <formula>"Moderado"</formula>
    </cfRule>
  </conditionalFormatting>
  <conditionalFormatting sqref="X9 X18 X55 X58:X61 X70 X22 X45">
    <cfRule type="cellIs" dxfId="1252" priority="140" operator="equal">
      <formula>"Improbable"</formula>
    </cfRule>
    <cfRule type="containsText" dxfId="1251" priority="141" operator="containsText" text="Casi Seguro">
      <formula>NOT(ISERROR(SEARCH("Casi Seguro",X9)))</formula>
    </cfRule>
    <cfRule type="containsText" dxfId="1250" priority="142" operator="containsText" text="Posible">
      <formula>NOT(ISERROR(SEARCH("Posible",X9)))</formula>
    </cfRule>
    <cfRule type="cellIs" dxfId="1249" priority="143" operator="equal">
      <formula>"Probable"</formula>
    </cfRule>
    <cfRule type="containsText" dxfId="1248" priority="144" operator="containsText" text="Rara Vez">
      <formula>NOT(ISERROR(SEARCH("Rara Vez",X9)))</formula>
    </cfRule>
  </conditionalFormatting>
  <conditionalFormatting sqref="X48:X49">
    <cfRule type="cellIs" dxfId="1247" priority="135" operator="equal">
      <formula>"Improbable"</formula>
    </cfRule>
    <cfRule type="containsText" dxfId="1246" priority="136" operator="containsText" text="Casi Seguro">
      <formula>NOT(ISERROR(SEARCH("Casi Seguro",X48)))</formula>
    </cfRule>
    <cfRule type="containsText" dxfId="1245" priority="137" operator="containsText" text="Posible">
      <formula>NOT(ISERROR(SEARCH("Posible",X48)))</formula>
    </cfRule>
    <cfRule type="cellIs" dxfId="1244" priority="138" operator="equal">
      <formula>"Probable"</formula>
    </cfRule>
    <cfRule type="containsText" dxfId="1243" priority="139" operator="containsText" text="Rara Vez">
      <formula>NOT(ISERROR(SEARCH("Rara Vez",X48)))</formula>
    </cfRule>
  </conditionalFormatting>
  <conditionalFormatting sqref="AB30:AB31">
    <cfRule type="cellIs" dxfId="1242" priority="131" operator="equal">
      <formula>"Extrema"</formula>
    </cfRule>
    <cfRule type="cellIs" dxfId="1241" priority="132" operator="equal">
      <formula>"Alta"</formula>
    </cfRule>
    <cfRule type="cellIs" dxfId="1240" priority="133" operator="equal">
      <formula>"Moderada"</formula>
    </cfRule>
    <cfRule type="cellIs" dxfId="1239" priority="134" operator="equal">
      <formula>"Baja"</formula>
    </cfRule>
  </conditionalFormatting>
  <conditionalFormatting sqref="Z30:Z31">
    <cfRule type="cellIs" dxfId="1238" priority="128" operator="equal">
      <formula>"Catastrófico"</formula>
    </cfRule>
    <cfRule type="cellIs" dxfId="1237" priority="129" operator="equal">
      <formula>"Mayor"</formula>
    </cfRule>
    <cfRule type="cellIs" dxfId="1236" priority="130" operator="equal">
      <formula>"Moderado"</formula>
    </cfRule>
  </conditionalFormatting>
  <conditionalFormatting sqref="X30:X31">
    <cfRule type="cellIs" dxfId="1235" priority="123" operator="equal">
      <formula>"Improbable"</formula>
    </cfRule>
    <cfRule type="containsText" dxfId="1234" priority="124" operator="containsText" text="Casi Seguro">
      <formula>NOT(ISERROR(SEARCH("Casi Seguro",X30)))</formula>
    </cfRule>
    <cfRule type="containsText" dxfId="1233" priority="125" operator="containsText" text="Posible">
      <formula>NOT(ISERROR(SEARCH("Posible",X30)))</formula>
    </cfRule>
    <cfRule type="cellIs" dxfId="1232" priority="126" operator="equal">
      <formula>"Probable"</formula>
    </cfRule>
    <cfRule type="containsText" dxfId="1231" priority="127" operator="containsText" text="Rara Vez">
      <formula>NOT(ISERROR(SEARCH("Rara Vez",X30)))</formula>
    </cfRule>
  </conditionalFormatting>
  <conditionalFormatting sqref="T9:T71">
    <cfRule type="containsText" dxfId="1230" priority="70" operator="containsText" text="DÉBIL">
      <formula>NOT(ISERROR(SEARCH("DÉBIL",T9)))</formula>
    </cfRule>
    <cfRule type="containsText" dxfId="1229" priority="71" operator="containsText" text="MODERADO">
      <formula>NOT(ISERROR(SEARCH("MODERADO",T9)))</formula>
    </cfRule>
    <cfRule type="containsText" dxfId="1228" priority="72" operator="containsText" text="FUERTE">
      <formula>NOT(ISERROR(SEARCH("FUERTE",T9)))</formula>
    </cfRule>
    <cfRule type="containsErrors" dxfId="1227" priority="74">
      <formula>ISERROR(T9)</formula>
    </cfRule>
  </conditionalFormatting>
  <conditionalFormatting sqref="U13 U18 U22 U26 U30 U34 U39 U45 U48 U55 U58 U64 U70">
    <cfRule type="containsText" priority="55" operator="containsText" text="#¡VALOR!">
      <formula>NOT(ISERROR(SEARCH("#¡VALOR!",U13)))</formula>
    </cfRule>
    <cfRule type="containsText" dxfId="1226" priority="56" operator="containsText" text="DÉBIL">
      <formula>NOT(ISERROR(SEARCH("DÉBIL",U13)))</formula>
    </cfRule>
    <cfRule type="containsText" dxfId="1225" priority="57" operator="containsText" text="MODERADO">
      <formula>NOT(ISERROR(SEARCH("MODERADO",U13)))</formula>
    </cfRule>
    <cfRule type="containsText" dxfId="1224" priority="58" operator="containsText" text="FUERTE">
      <formula>NOT(ISERROR(SEARCH("FUERTE",U13)))</formula>
    </cfRule>
    <cfRule type="containsErrors" dxfId="1223" priority="60">
      <formula>ISERROR(U13)</formula>
    </cfRule>
  </conditionalFormatting>
  <conditionalFormatting sqref="U9">
    <cfRule type="containsText" priority="49" operator="containsText" text="#¡VALOR!">
      <formula>NOT(ISERROR(SEARCH("#¡VALOR!",U9)))</formula>
    </cfRule>
    <cfRule type="containsText" dxfId="1222" priority="50" operator="containsText" text="DÉBIL">
      <formula>NOT(ISERROR(SEARCH("DÉBIL",U9)))</formula>
    </cfRule>
    <cfRule type="containsText" dxfId="1221" priority="51" operator="containsText" text="MODERADO">
      <formula>NOT(ISERROR(SEARCH("MODERADO",U9)))</formula>
    </cfRule>
    <cfRule type="containsText" dxfId="1220" priority="52" operator="containsText" text="FUERTE">
      <formula>NOT(ISERROR(SEARCH("FUERTE",U9)))</formula>
    </cfRule>
    <cfRule type="containsErrors" dxfId="1219" priority="54">
      <formula>ISERROR(U9)</formula>
    </cfRule>
  </conditionalFormatting>
  <conditionalFormatting sqref="S9">
    <cfRule type="containsText" priority="43" operator="containsText" text="#¡VALOR!">
      <formula>NOT(ISERROR(SEARCH("#¡VALOR!",S9)))</formula>
    </cfRule>
    <cfRule type="containsText" dxfId="1218" priority="44" operator="containsText" text="DÉBIL">
      <formula>NOT(ISERROR(SEARCH("DÉBIL",S9)))</formula>
    </cfRule>
    <cfRule type="containsText" dxfId="1217" priority="45" operator="containsText" text="MODERADO">
      <formula>NOT(ISERROR(SEARCH("MODERADO",S9)))</formula>
    </cfRule>
    <cfRule type="containsText" dxfId="1216" priority="46" operator="containsText" text="FUERTE">
      <formula>NOT(ISERROR(SEARCH("FUERTE",S9)))</formula>
    </cfRule>
    <cfRule type="containsErrors" dxfId="1215" priority="48">
      <formula>ISERROR(S9)</formula>
    </cfRule>
  </conditionalFormatting>
  <conditionalFormatting sqref="S10">
    <cfRule type="containsText" priority="37" operator="containsText" text="#¡VALOR!">
      <formula>NOT(ISERROR(SEARCH("#¡VALOR!",S10)))</formula>
    </cfRule>
    <cfRule type="containsText" dxfId="1214" priority="38" operator="containsText" text="DÉBIL">
      <formula>NOT(ISERROR(SEARCH("DÉBIL",S10)))</formula>
    </cfRule>
    <cfRule type="containsText" dxfId="1213" priority="39" operator="containsText" text="MODERADO">
      <formula>NOT(ISERROR(SEARCH("MODERADO",S10)))</formula>
    </cfRule>
    <cfRule type="containsText" dxfId="1212" priority="40" operator="containsText" text="FUERTE">
      <formula>NOT(ISERROR(SEARCH("FUERTE",S10)))</formula>
    </cfRule>
    <cfRule type="containsErrors" dxfId="1211" priority="42">
      <formula>ISERROR(S10)</formula>
    </cfRule>
  </conditionalFormatting>
  <conditionalFormatting sqref="S11">
    <cfRule type="containsText" priority="31" operator="containsText" text="#¡VALOR!">
      <formula>NOT(ISERROR(SEARCH("#¡VALOR!",S11)))</formula>
    </cfRule>
    <cfRule type="containsText" dxfId="1210" priority="32" operator="containsText" text="DÉBIL">
      <formula>NOT(ISERROR(SEARCH("DÉBIL",S11)))</formula>
    </cfRule>
    <cfRule type="containsText" dxfId="1209" priority="33" operator="containsText" text="MODERADO">
      <formula>NOT(ISERROR(SEARCH("MODERADO",S11)))</formula>
    </cfRule>
    <cfRule type="containsText" dxfId="1208" priority="34" operator="containsText" text="FUERTE">
      <formula>NOT(ISERROR(SEARCH("FUERTE",S11)))</formula>
    </cfRule>
    <cfRule type="containsErrors" dxfId="1207" priority="36">
      <formula>ISERROR(S11)</formula>
    </cfRule>
  </conditionalFormatting>
  <conditionalFormatting sqref="S12">
    <cfRule type="containsText" priority="25" operator="containsText" text="#¡VALOR!">
      <formula>NOT(ISERROR(SEARCH("#¡VALOR!",S12)))</formula>
    </cfRule>
    <cfRule type="containsText" dxfId="1206" priority="26" operator="containsText" text="DÉBIL">
      <formula>NOT(ISERROR(SEARCH("DÉBIL",S12)))</formula>
    </cfRule>
    <cfRule type="containsText" dxfId="1205" priority="27" operator="containsText" text="MODERADO">
      <formula>NOT(ISERROR(SEARCH("MODERADO",S12)))</formula>
    </cfRule>
    <cfRule type="containsText" dxfId="1204" priority="28" operator="containsText" text="FUERTE">
      <formula>NOT(ISERROR(SEARCH("FUERTE",S12)))</formula>
    </cfRule>
    <cfRule type="containsErrors" dxfId="1203" priority="30">
      <formula>ISERROR(S12)</formula>
    </cfRule>
  </conditionalFormatting>
  <conditionalFormatting sqref="S13">
    <cfRule type="containsText" priority="19" operator="containsText" text="#¡VALOR!">
      <formula>NOT(ISERROR(SEARCH("#¡VALOR!",S13)))</formula>
    </cfRule>
    <cfRule type="containsText" dxfId="1202" priority="20" operator="containsText" text="DÉBIL">
      <formula>NOT(ISERROR(SEARCH("DÉBIL",S13)))</formula>
    </cfRule>
    <cfRule type="containsText" dxfId="1201" priority="21" operator="containsText" text="MODERADO">
      <formula>NOT(ISERROR(SEARCH("MODERADO",S13)))</formula>
    </cfRule>
    <cfRule type="containsText" dxfId="1200" priority="22" operator="containsText" text="FUERTE">
      <formula>NOT(ISERROR(SEARCH("FUERTE",S13)))</formula>
    </cfRule>
    <cfRule type="containsErrors" dxfId="1199" priority="24">
      <formula>ISERROR(S13)</formula>
    </cfRule>
  </conditionalFormatting>
  <conditionalFormatting sqref="S14">
    <cfRule type="containsText" priority="13" operator="containsText" text="#¡VALOR!">
      <formula>NOT(ISERROR(SEARCH("#¡VALOR!",S14)))</formula>
    </cfRule>
    <cfRule type="containsText" dxfId="1198" priority="14" operator="containsText" text="DÉBIL">
      <formula>NOT(ISERROR(SEARCH("DÉBIL",S14)))</formula>
    </cfRule>
    <cfRule type="containsText" dxfId="1197" priority="15" operator="containsText" text="MODERADO">
      <formula>NOT(ISERROR(SEARCH("MODERADO",S14)))</formula>
    </cfRule>
    <cfRule type="containsText" dxfId="1196" priority="16" operator="containsText" text="FUERTE">
      <formula>NOT(ISERROR(SEARCH("FUERTE",S14)))</formula>
    </cfRule>
    <cfRule type="containsErrors" dxfId="1195" priority="18">
      <formula>ISERROR(S14)</formula>
    </cfRule>
  </conditionalFormatting>
  <conditionalFormatting sqref="S16:S71">
    <cfRule type="containsText" priority="7" operator="containsText" text="#¡VALOR!">
      <formula>NOT(ISERROR(SEARCH("#¡VALOR!",S16)))</formula>
    </cfRule>
    <cfRule type="containsText" dxfId="1194" priority="8" operator="containsText" text="DÉBIL">
      <formula>NOT(ISERROR(SEARCH("DÉBIL",S16)))</formula>
    </cfRule>
    <cfRule type="containsText" dxfId="1193" priority="9" operator="containsText" text="MODERADO">
      <formula>NOT(ISERROR(SEARCH("MODERADO",S16)))</formula>
    </cfRule>
    <cfRule type="containsText" dxfId="1192" priority="10" operator="containsText" text="FUERTE">
      <formula>NOT(ISERROR(SEARCH("FUERTE",S16)))</formula>
    </cfRule>
    <cfRule type="containsErrors" dxfId="1191" priority="12">
      <formula>ISERROR(S16)</formula>
    </cfRule>
  </conditionalFormatting>
  <conditionalFormatting sqref="S15">
    <cfRule type="containsText" priority="1" operator="containsText" text="#¡VALOR!">
      <formula>NOT(ISERROR(SEARCH("#¡VALOR!",S15)))</formula>
    </cfRule>
    <cfRule type="containsText" dxfId="1190" priority="2" operator="containsText" text="DÉBIL">
      <formula>NOT(ISERROR(SEARCH("DÉBIL",S15)))</formula>
    </cfRule>
    <cfRule type="containsText" dxfId="1189" priority="3" operator="containsText" text="MODERADO">
      <formula>NOT(ISERROR(SEARCH("MODERADO",S15)))</formula>
    </cfRule>
    <cfRule type="containsText" dxfId="1188" priority="4" operator="containsText" text="FUERTE">
      <formula>NOT(ISERROR(SEARCH("FUERTE",S15)))</formula>
    </cfRule>
    <cfRule type="containsErrors" dxfId="1187" priority="6">
      <formula>ISERROR(S15)</formula>
    </cfRule>
  </conditionalFormatting>
  <conditionalFormatting sqref="V9:V71">
    <cfRule type="iconSet" priority="3436">
      <iconSet iconSet="3Symbols2">
        <cfvo type="percent" val="0"/>
        <cfvo type="percent" val="33"/>
        <cfvo type="percent" val="67"/>
      </iconSet>
    </cfRule>
  </conditionalFormatting>
  <dataValidations count="4">
    <dataValidation type="list" allowBlank="1" showInputMessage="1" showErrorMessage="1" sqref="H9 H58:H61 H70 H39 H22 H18 H13:H14 H45 H26:H27 H55 H48:H49 H64:H65 H30:H31 H34:H35 X9 X58:X61 X70 X39 X22 X18 X13:X14 X45 X26:X27 X55 X48:X49 X64:X65 X30:X31 X34:X35" xr:uid="{AC4487D8-4BD6-4C7A-AF90-7F45ADA5B3D0}">
      <formula1>"Rara Vez, Improbable, Posible, Probable, Casi Seguro"</formula1>
    </dataValidation>
    <dataValidation type="list" allowBlank="1" showInputMessage="1" showErrorMessage="1" sqref="J9 J58:J61 J70 J22 J39 J18 J13:J14 J45 J26:J27 J48:J49 J64:J65 J30:J31 J55 J34:J35 Z9 Z58:Z61 Z70 Z22 Z39 Z18 Z13:Z14 Z45 Z26:Z27 Z48:Z49 Z64:Z65 Z30:Z31 Z55 Z34:Z35" xr:uid="{FC84EAC8-184B-47E7-9B73-918AF8B7E0A7}">
      <formula1>"Moderado, Mayor, Catastrófico"</formula1>
    </dataValidation>
    <dataValidation type="list" allowBlank="1" showInputMessage="1" showErrorMessage="1" sqref="G9:G15 G17:G43 G45:G71" xr:uid="{3DAA658F-2240-44D0-B8D3-6E363743898F}">
      <formula1>$G$1048321:$G$1048338</formula1>
    </dataValidation>
    <dataValidation type="list" allowBlank="1" showInputMessage="1" showErrorMessage="1" sqref="AD9 AD13 AD18 AD22 AD26 AD30 AD34 AD39 AD45 AD48 AD55 AD58 AD64 AD70" xr:uid="{79AE8EE9-1309-4E66-9D45-453EFFC2FFBF}">
      <formula1>"Evitar, Reducir, Compartir"</formula1>
    </dataValidation>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73" id="{E58C1540-47C3-46E7-B2DA-53B20B462999}">
            <x14:iconSet custom="1">
              <x14:cfvo type="percent">
                <xm:f>0</xm:f>
              </x14:cfvo>
              <x14:cfvo type="num">
                <xm:f>49</xm:f>
              </x14:cfvo>
              <x14:cfvo type="num" gte="0">
                <xm:f>50</xm:f>
              </x14:cfvo>
              <x14:cfIcon iconSet="3Symbols2" iconId="0"/>
              <x14:cfIcon iconSet="3Signs" iconId="1"/>
              <x14:cfIcon iconSet="3Symbols2" iconId="2"/>
            </x14:iconSet>
          </x14:cfRule>
          <xm:sqref>T9:T71</xm:sqref>
        </x14:conditionalFormatting>
        <x14:conditionalFormatting xmlns:xm="http://schemas.microsoft.com/office/excel/2006/main">
          <x14:cfRule type="iconSet" priority="59" id="{2347D15F-69BF-4200-B7D1-E133225C3B10}">
            <x14:iconSet custom="1">
              <x14:cfvo type="percent">
                <xm:f>0</xm:f>
              </x14:cfvo>
              <x14:cfvo type="num">
                <xm:f>86</xm:f>
              </x14:cfvo>
              <x14:cfvo type="num">
                <xm:f>96</xm:f>
              </x14:cfvo>
              <x14:cfIcon iconSet="3Symbols2" iconId="0"/>
              <x14:cfIcon iconSet="3Signs" iconId="1"/>
              <x14:cfIcon iconSet="3Symbols2" iconId="2"/>
            </x14:iconSet>
          </x14:cfRule>
          <xm:sqref>U13 U18 U22 U26 U30 U34 U39 U45 U48 U55 U58 U64 U70</xm:sqref>
        </x14:conditionalFormatting>
        <x14:conditionalFormatting xmlns:xm="http://schemas.microsoft.com/office/excel/2006/main">
          <x14:cfRule type="iconSet" priority="53" id="{71E96AC7-3EA4-476B-9203-8F9A4E0D4B6E}">
            <x14:iconSet custom="1">
              <x14:cfvo type="percent">
                <xm:f>0</xm:f>
              </x14:cfvo>
              <x14:cfvo type="num">
                <xm:f>86</xm:f>
              </x14:cfvo>
              <x14:cfvo type="num">
                <xm:f>96</xm:f>
              </x14:cfvo>
              <x14:cfIcon iconSet="3Symbols2" iconId="0"/>
              <x14:cfIcon iconSet="3Signs" iconId="1"/>
              <x14:cfIcon iconSet="3Symbols2" iconId="2"/>
            </x14:iconSet>
          </x14:cfRule>
          <xm:sqref>U9</xm:sqref>
        </x14:conditionalFormatting>
        <x14:conditionalFormatting xmlns:xm="http://schemas.microsoft.com/office/excel/2006/main">
          <x14:cfRule type="iconSet" priority="47" id="{397AA91A-87D1-4C85-85CE-1603486867EB}">
            <x14:iconSet custom="1">
              <x14:cfvo type="percent">
                <xm:f>0</xm:f>
              </x14:cfvo>
              <x14:cfvo type="num">
                <xm:f>86</xm:f>
              </x14:cfvo>
              <x14:cfvo type="num">
                <xm:f>96</xm:f>
              </x14:cfvo>
              <x14:cfIcon iconSet="3Symbols2" iconId="0"/>
              <x14:cfIcon iconSet="3Signs" iconId="1"/>
              <x14:cfIcon iconSet="3Symbols2" iconId="2"/>
            </x14:iconSet>
          </x14:cfRule>
          <xm:sqref>S9</xm:sqref>
        </x14:conditionalFormatting>
        <x14:conditionalFormatting xmlns:xm="http://schemas.microsoft.com/office/excel/2006/main">
          <x14:cfRule type="iconSet" priority="41" id="{1EBD38AB-AFE7-4787-8DC3-473AF5B42AA2}">
            <x14:iconSet custom="1">
              <x14:cfvo type="percent">
                <xm:f>0</xm:f>
              </x14:cfvo>
              <x14:cfvo type="num">
                <xm:f>86</xm:f>
              </x14:cfvo>
              <x14:cfvo type="num">
                <xm:f>96</xm:f>
              </x14:cfvo>
              <x14:cfIcon iconSet="3Symbols2" iconId="0"/>
              <x14:cfIcon iconSet="3Signs" iconId="1"/>
              <x14:cfIcon iconSet="3Symbols2" iconId="2"/>
            </x14:iconSet>
          </x14:cfRule>
          <xm:sqref>S10</xm:sqref>
        </x14:conditionalFormatting>
        <x14:conditionalFormatting xmlns:xm="http://schemas.microsoft.com/office/excel/2006/main">
          <x14:cfRule type="iconSet" priority="35" id="{B30BCE7C-1062-4779-8B0C-2228B85988FE}">
            <x14:iconSet custom="1">
              <x14:cfvo type="percent">
                <xm:f>0</xm:f>
              </x14:cfvo>
              <x14:cfvo type="num">
                <xm:f>86</xm:f>
              </x14:cfvo>
              <x14:cfvo type="num">
                <xm:f>96</xm:f>
              </x14:cfvo>
              <x14:cfIcon iconSet="3Symbols2" iconId="0"/>
              <x14:cfIcon iconSet="3Signs" iconId="1"/>
              <x14:cfIcon iconSet="3Symbols2" iconId="2"/>
            </x14:iconSet>
          </x14:cfRule>
          <xm:sqref>S11</xm:sqref>
        </x14:conditionalFormatting>
        <x14:conditionalFormatting xmlns:xm="http://schemas.microsoft.com/office/excel/2006/main">
          <x14:cfRule type="iconSet" priority="29" id="{0EB95705-0B0A-4617-B66C-96A7F7C44FF5}">
            <x14:iconSet custom="1">
              <x14:cfvo type="percent">
                <xm:f>0</xm:f>
              </x14:cfvo>
              <x14:cfvo type="num">
                <xm:f>86</xm:f>
              </x14:cfvo>
              <x14:cfvo type="num">
                <xm:f>96</xm:f>
              </x14:cfvo>
              <x14:cfIcon iconSet="3Symbols2" iconId="0"/>
              <x14:cfIcon iconSet="3Signs" iconId="1"/>
              <x14:cfIcon iconSet="3Symbols2" iconId="2"/>
            </x14:iconSet>
          </x14:cfRule>
          <xm:sqref>S12</xm:sqref>
        </x14:conditionalFormatting>
        <x14:conditionalFormatting xmlns:xm="http://schemas.microsoft.com/office/excel/2006/main">
          <x14:cfRule type="iconSet" priority="23" id="{A376D981-A8CF-4DA8-8B62-AA133068414A}">
            <x14:iconSet custom="1">
              <x14:cfvo type="percent">
                <xm:f>0</xm:f>
              </x14:cfvo>
              <x14:cfvo type="num">
                <xm:f>86</xm:f>
              </x14:cfvo>
              <x14:cfvo type="num">
                <xm:f>96</xm:f>
              </x14:cfvo>
              <x14:cfIcon iconSet="3Symbols2" iconId="0"/>
              <x14:cfIcon iconSet="3Signs" iconId="1"/>
              <x14:cfIcon iconSet="3Symbols2" iconId="2"/>
            </x14:iconSet>
          </x14:cfRule>
          <xm:sqref>S13</xm:sqref>
        </x14:conditionalFormatting>
        <x14:conditionalFormatting xmlns:xm="http://schemas.microsoft.com/office/excel/2006/main">
          <x14:cfRule type="iconSet" priority="17" id="{7376C28E-C1D9-4A31-B538-D557D7B98363}">
            <x14:iconSet custom="1">
              <x14:cfvo type="percent">
                <xm:f>0</xm:f>
              </x14:cfvo>
              <x14:cfvo type="num">
                <xm:f>86</xm:f>
              </x14:cfvo>
              <x14:cfvo type="num">
                <xm:f>96</xm:f>
              </x14:cfvo>
              <x14:cfIcon iconSet="3Symbols2" iconId="0"/>
              <x14:cfIcon iconSet="3Signs" iconId="1"/>
              <x14:cfIcon iconSet="3Symbols2" iconId="2"/>
            </x14:iconSet>
          </x14:cfRule>
          <xm:sqref>S14</xm:sqref>
        </x14:conditionalFormatting>
        <x14:conditionalFormatting xmlns:xm="http://schemas.microsoft.com/office/excel/2006/main">
          <x14:cfRule type="iconSet" priority="11" id="{D5AC62BF-8B86-42DF-8503-EDF97D233168}">
            <x14:iconSet custom="1">
              <x14:cfvo type="percent">
                <xm:f>0</xm:f>
              </x14:cfvo>
              <x14:cfvo type="num">
                <xm:f>86</xm:f>
              </x14:cfvo>
              <x14:cfvo type="num">
                <xm:f>96</xm:f>
              </x14:cfvo>
              <x14:cfIcon iconSet="3Symbols2" iconId="0"/>
              <x14:cfIcon iconSet="3Signs" iconId="1"/>
              <x14:cfIcon iconSet="3Symbols2" iconId="2"/>
            </x14:iconSet>
          </x14:cfRule>
          <xm:sqref>S16:S71</xm:sqref>
        </x14:conditionalFormatting>
        <x14:conditionalFormatting xmlns:xm="http://schemas.microsoft.com/office/excel/2006/main">
          <x14:cfRule type="iconSet" priority="5" id="{6ADB1C66-B028-48BC-9971-68AAFC727684}">
            <x14:iconSet custom="1">
              <x14:cfvo type="percent">
                <xm:f>0</xm:f>
              </x14:cfvo>
              <x14:cfvo type="num">
                <xm:f>86</xm:f>
              </x14:cfvo>
              <x14:cfvo type="num">
                <xm:f>96</xm:f>
              </x14:cfvo>
              <x14:cfIcon iconSet="3Symbols2" iconId="0"/>
              <x14:cfIcon iconSet="3Signs" iconId="1"/>
              <x14:cfIcon iconSet="3Symbols2" iconId="2"/>
            </x14:iconSet>
          </x14:cfRule>
          <xm:sqref>S15</xm:sqref>
        </x14:conditionalFormatting>
        <x14:conditionalFormatting xmlns:xm="http://schemas.microsoft.com/office/excel/2006/main">
          <x14:cfRule type="iconSet" priority="3437" id="{C84F99AD-DFC3-41F5-BF1F-64B7619541CB}">
            <x14:iconSet custom="1">
              <x14:cfvo type="percent">
                <xm:f>0</xm:f>
              </x14:cfvo>
              <x14:cfvo type="num">
                <xm:f>50</xm:f>
              </x14:cfvo>
              <x14:cfvo type="num">
                <xm:f>100</xm:f>
              </x14:cfvo>
              <x14:cfIcon iconSet="3Symbols2" iconId="0"/>
              <x14:cfIcon iconSet="3Triangles" iconId="1"/>
              <x14:cfIcon iconSet="3Symbols2" iconId="2"/>
            </x14:iconSet>
          </x14:cfRule>
          <xm:sqref>V9:V71</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3F2CC2-C07F-4610-A956-A33E840632CD}">
  <dimension ref="A1"/>
  <sheetViews>
    <sheetView workbookViewId="0">
      <selection activeCell="C23" sqref="C23"/>
    </sheetView>
  </sheetViews>
  <sheetFormatPr baseColWidth="10"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06886F-07BA-4E8D-920F-3AC574E70B71}">
  <dimension ref="A1"/>
  <sheetViews>
    <sheetView workbookViewId="0"/>
  </sheetViews>
  <sheetFormatPr baseColWidth="10"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B38A08-F824-4198-98FD-CF46D58D9ED6}">
  <dimension ref="A1:BG280"/>
  <sheetViews>
    <sheetView topLeftCell="A253" zoomScale="55" zoomScaleNormal="55" workbookViewId="0">
      <selection activeCell="A5" sqref="A1:XFD1048576"/>
    </sheetView>
  </sheetViews>
  <sheetFormatPr baseColWidth="10" defaultRowHeight="14.25" x14ac:dyDescent="0.2"/>
  <cols>
    <col min="1" max="1" width="26" style="100" customWidth="1"/>
    <col min="2" max="3" width="38.7109375" style="100" customWidth="1"/>
    <col min="4" max="4" width="17.5703125" style="100" customWidth="1"/>
    <col min="5" max="5" width="23.42578125" style="100" customWidth="1"/>
    <col min="6" max="6" width="3.7109375" style="100" customWidth="1"/>
    <col min="7" max="7" width="4.85546875" style="100" customWidth="1"/>
    <col min="8" max="8" width="4.140625" style="100" customWidth="1"/>
    <col min="9" max="9" width="26" style="100" customWidth="1"/>
    <col min="10" max="11" width="38.7109375" style="100" customWidth="1"/>
    <col min="12" max="12" width="17.5703125" style="100" customWidth="1"/>
    <col min="13" max="13" width="23.42578125" style="100" customWidth="1"/>
    <col min="14" max="14" width="3.7109375" style="100" customWidth="1"/>
    <col min="15" max="15" width="4.85546875" style="100" customWidth="1"/>
    <col min="16" max="16" width="4.140625" style="100" customWidth="1"/>
    <col min="17" max="17" width="26" style="100" customWidth="1"/>
    <col min="18" max="19" width="38.7109375" style="100" customWidth="1"/>
    <col min="20" max="20" width="17.5703125" style="100" customWidth="1"/>
    <col min="21" max="21" width="23.42578125" style="100" customWidth="1"/>
    <col min="22" max="22" width="3.7109375" style="100" customWidth="1"/>
    <col min="23" max="23" width="4.85546875" style="100" customWidth="1"/>
    <col min="24" max="24" width="4.140625" style="100" customWidth="1"/>
    <col min="25" max="25" width="26" style="100" customWidth="1"/>
    <col min="26" max="27" width="38.7109375" style="100" customWidth="1"/>
    <col min="28" max="28" width="17.5703125" style="100" customWidth="1"/>
    <col min="29" max="29" width="23.42578125" style="100" customWidth="1"/>
    <col min="30" max="30" width="3.7109375" style="100" customWidth="1"/>
    <col min="31" max="31" width="4.85546875" style="100" customWidth="1"/>
    <col min="32" max="32" width="4.140625" style="100" customWidth="1"/>
    <col min="33" max="33" width="26" style="100" customWidth="1"/>
    <col min="34" max="35" width="38.7109375" style="100" customWidth="1"/>
    <col min="36" max="36" width="17.5703125" style="100" customWidth="1"/>
    <col min="37" max="37" width="23.42578125" style="100" customWidth="1"/>
    <col min="38" max="38" width="3.7109375" style="100" customWidth="1"/>
    <col min="39" max="39" width="4.85546875" style="100" customWidth="1"/>
    <col min="40" max="40" width="4.140625" style="100" customWidth="1"/>
    <col min="41" max="41" width="26" style="100" customWidth="1"/>
    <col min="42" max="43" width="38.7109375" style="100" customWidth="1"/>
    <col min="44" max="44" width="17.5703125" style="100" customWidth="1"/>
    <col min="45" max="45" width="23.42578125" style="100" customWidth="1"/>
    <col min="46" max="46" width="3.7109375" style="100" customWidth="1"/>
    <col min="47" max="47" width="4.85546875" style="100" customWidth="1"/>
    <col min="48" max="53" width="11.42578125" style="100"/>
    <col min="54" max="54" width="13.7109375" style="100" bestFit="1" customWidth="1"/>
    <col min="55" max="16384" width="11.42578125" style="100"/>
  </cols>
  <sheetData>
    <row r="1" spans="1:59" ht="15" thickBot="1" x14ac:dyDescent="0.25">
      <c r="F1" s="105"/>
      <c r="G1" s="514"/>
      <c r="H1" s="105"/>
      <c r="N1" s="105"/>
      <c r="O1" s="514"/>
      <c r="P1" s="105"/>
      <c r="V1" s="105"/>
      <c r="W1" s="514"/>
      <c r="X1" s="105"/>
      <c r="AD1" s="105"/>
      <c r="AE1" s="514"/>
      <c r="AF1" s="105"/>
      <c r="AL1" s="105"/>
      <c r="AM1" s="514"/>
      <c r="AN1" s="105"/>
      <c r="AT1" s="105"/>
      <c r="AU1" s="514"/>
    </row>
    <row r="2" spans="1:59" ht="62.25" customHeight="1" thickBot="1" x14ac:dyDescent="0.25">
      <c r="A2" s="107" t="s">
        <v>367</v>
      </c>
      <c r="B2" s="537" t="str">
        <f>'MRC CONTRATACIÓN - COVID19'!D9</f>
        <v>Posibilidad de contratar terceros  sin un análisis adecuado, racional, razonable, idóneo, mesurado y ponderado de los bienes, obras o servicios requeridos que de manera efectiva revelen  una necesidad real a cambio de un beneficio particular.</v>
      </c>
      <c r="C2" s="538"/>
      <c r="D2" s="538"/>
      <c r="E2" s="539"/>
      <c r="F2" s="105"/>
      <c r="G2" s="514"/>
      <c r="H2" s="105"/>
      <c r="I2" s="107" t="s">
        <v>367</v>
      </c>
      <c r="J2" s="537" t="str">
        <f>$B2</f>
        <v>Posibilidad de contratar terceros  sin un análisis adecuado, racional, razonable, idóneo, mesurado y ponderado de los bienes, obras o servicios requeridos que de manera efectiva revelen  una necesidad real a cambio de un beneficio particular.</v>
      </c>
      <c r="K2" s="538"/>
      <c r="L2" s="538"/>
      <c r="M2" s="539"/>
      <c r="N2" s="105"/>
      <c r="O2" s="514"/>
      <c r="P2" s="105"/>
      <c r="Q2" s="107" t="s">
        <v>367</v>
      </c>
      <c r="R2" s="537" t="str">
        <f>$B2</f>
        <v>Posibilidad de contratar terceros  sin un análisis adecuado, racional, razonable, idóneo, mesurado y ponderado de los bienes, obras o servicios requeridos que de manera efectiva revelen  una necesidad real a cambio de un beneficio particular.</v>
      </c>
      <c r="S2" s="538"/>
      <c r="T2" s="538"/>
      <c r="U2" s="539"/>
      <c r="V2" s="105"/>
      <c r="W2" s="514"/>
      <c r="X2" s="105"/>
      <c r="Y2" s="107" t="s">
        <v>367</v>
      </c>
      <c r="Z2" s="537" t="str">
        <f>$B2</f>
        <v>Posibilidad de contratar terceros  sin un análisis adecuado, racional, razonable, idóneo, mesurado y ponderado de los bienes, obras o servicios requeridos que de manera efectiva revelen  una necesidad real a cambio de un beneficio particular.</v>
      </c>
      <c r="AA2" s="538"/>
      <c r="AB2" s="538"/>
      <c r="AC2" s="539"/>
      <c r="AD2" s="105"/>
      <c r="AE2" s="514"/>
      <c r="AF2" s="105"/>
      <c r="AG2" s="107" t="s">
        <v>367</v>
      </c>
      <c r="AH2" s="537" t="str">
        <f>$B2</f>
        <v>Posibilidad de contratar terceros  sin un análisis adecuado, racional, razonable, idóneo, mesurado y ponderado de los bienes, obras o servicios requeridos que de manera efectiva revelen  una necesidad real a cambio de un beneficio particular.</v>
      </c>
      <c r="AI2" s="538"/>
      <c r="AJ2" s="538"/>
      <c r="AK2" s="539"/>
      <c r="AL2" s="105"/>
      <c r="AM2" s="514"/>
      <c r="AN2" s="105"/>
      <c r="AO2" s="107" t="s">
        <v>367</v>
      </c>
      <c r="AP2" s="537" t="str">
        <f>$B2</f>
        <v>Posibilidad de contratar terceros  sin un análisis adecuado, racional, razonable, idóneo, mesurado y ponderado de los bienes, obras o servicios requeridos que de manera efectiva revelen  una necesidad real a cambio de un beneficio particular.</v>
      </c>
      <c r="AQ2" s="538"/>
      <c r="AR2" s="538"/>
      <c r="AS2" s="539"/>
      <c r="AT2" s="105"/>
      <c r="AU2" s="514"/>
    </row>
    <row r="3" spans="1:59" ht="18.75" thickBot="1" x14ac:dyDescent="0.25">
      <c r="A3" s="542" t="s">
        <v>352</v>
      </c>
      <c r="B3" s="543"/>
      <c r="C3" s="543"/>
      <c r="D3" s="543"/>
      <c r="E3" s="544"/>
      <c r="F3" s="105"/>
      <c r="G3" s="514"/>
      <c r="H3" s="105"/>
      <c r="I3" s="542" t="s">
        <v>352</v>
      </c>
      <c r="J3" s="543"/>
      <c r="K3" s="543"/>
      <c r="L3" s="543"/>
      <c r="M3" s="544"/>
      <c r="N3" s="105"/>
      <c r="O3" s="514"/>
      <c r="P3" s="105"/>
      <c r="Q3" s="542" t="s">
        <v>352</v>
      </c>
      <c r="R3" s="543"/>
      <c r="S3" s="543"/>
      <c r="T3" s="543"/>
      <c r="U3" s="544"/>
      <c r="V3" s="105"/>
      <c r="W3" s="514"/>
      <c r="X3" s="105"/>
      <c r="Y3" s="542" t="s">
        <v>352</v>
      </c>
      <c r="Z3" s="543"/>
      <c r="AA3" s="543"/>
      <c r="AB3" s="543"/>
      <c r="AC3" s="544"/>
      <c r="AD3" s="105"/>
      <c r="AE3" s="514"/>
      <c r="AF3" s="105"/>
      <c r="AG3" s="542" t="s">
        <v>352</v>
      </c>
      <c r="AH3" s="543"/>
      <c r="AI3" s="543"/>
      <c r="AJ3" s="543"/>
      <c r="AK3" s="544"/>
      <c r="AL3" s="105"/>
      <c r="AM3" s="514"/>
      <c r="AN3" s="105"/>
      <c r="AO3" s="542" t="s">
        <v>352</v>
      </c>
      <c r="AP3" s="543"/>
      <c r="AQ3" s="543"/>
      <c r="AR3" s="543"/>
      <c r="AS3" s="544"/>
      <c r="AT3" s="105"/>
      <c r="AU3" s="514"/>
    </row>
    <row r="4" spans="1:59" ht="36.75" thickBot="1" x14ac:dyDescent="0.3">
      <c r="A4" s="98" t="s">
        <v>353</v>
      </c>
      <c r="B4" s="99" t="s">
        <v>354</v>
      </c>
      <c r="C4" s="99" t="s">
        <v>355</v>
      </c>
      <c r="D4" s="99" t="s">
        <v>356</v>
      </c>
      <c r="E4" s="99" t="s">
        <v>357</v>
      </c>
      <c r="F4" s="105"/>
      <c r="G4" s="514"/>
      <c r="H4" s="105"/>
      <c r="I4" s="98" t="s">
        <v>353</v>
      </c>
      <c r="J4" s="99" t="s">
        <v>354</v>
      </c>
      <c r="K4" s="99" t="s">
        <v>355</v>
      </c>
      <c r="L4" s="99" t="s">
        <v>356</v>
      </c>
      <c r="M4" s="99" t="s">
        <v>357</v>
      </c>
      <c r="N4" s="105"/>
      <c r="O4" s="514"/>
      <c r="P4" s="105"/>
      <c r="Q4" s="98" t="s">
        <v>353</v>
      </c>
      <c r="R4" s="99" t="s">
        <v>354</v>
      </c>
      <c r="S4" s="99" t="s">
        <v>355</v>
      </c>
      <c r="T4" s="99" t="s">
        <v>356</v>
      </c>
      <c r="U4" s="99" t="s">
        <v>357</v>
      </c>
      <c r="V4" s="105"/>
      <c r="W4" s="514"/>
      <c r="X4" s="105"/>
      <c r="Y4" s="98" t="s">
        <v>353</v>
      </c>
      <c r="Z4" s="99" t="s">
        <v>354</v>
      </c>
      <c r="AA4" s="99" t="s">
        <v>355</v>
      </c>
      <c r="AB4" s="99" t="s">
        <v>356</v>
      </c>
      <c r="AC4" s="99" t="s">
        <v>357</v>
      </c>
      <c r="AD4" s="105"/>
      <c r="AE4" s="514"/>
      <c r="AF4" s="105"/>
      <c r="AG4" s="98" t="s">
        <v>353</v>
      </c>
      <c r="AH4" s="99" t="s">
        <v>354</v>
      </c>
      <c r="AI4" s="99" t="s">
        <v>355</v>
      </c>
      <c r="AJ4" s="99" t="s">
        <v>356</v>
      </c>
      <c r="AK4" s="99" t="s">
        <v>357</v>
      </c>
      <c r="AL4" s="105"/>
      <c r="AM4" s="514"/>
      <c r="AN4" s="105"/>
      <c r="AO4" s="98" t="s">
        <v>353</v>
      </c>
      <c r="AP4" s="99" t="s">
        <v>354</v>
      </c>
      <c r="AQ4" s="99" t="s">
        <v>355</v>
      </c>
      <c r="AR4" s="99" t="s">
        <v>356</v>
      </c>
      <c r="AS4" s="99" t="s">
        <v>357</v>
      </c>
      <c r="AT4" s="105"/>
      <c r="AU4" s="514"/>
      <c r="AZ4" s="100">
        <v>1</v>
      </c>
      <c r="BA4" s="100">
        <v>2</v>
      </c>
      <c r="BB4" s="100">
        <v>0</v>
      </c>
      <c r="BC4" s="100">
        <v>1</v>
      </c>
      <c r="BD4" s="100">
        <v>5</v>
      </c>
      <c r="BE4" s="100">
        <v>1</v>
      </c>
      <c r="BF4" s="264">
        <f>AVERAGE(BA4,BC4,BD4,BE4)</f>
        <v>2.25</v>
      </c>
      <c r="BG4" s="100">
        <f>AVERAGE(BA4:BE4)</f>
        <v>1.8</v>
      </c>
    </row>
    <row r="5" spans="1:59" s="110" customFormat="1" ht="35.25" customHeight="1" x14ac:dyDescent="0.25">
      <c r="A5" s="529" t="s">
        <v>307</v>
      </c>
      <c r="B5" s="534" t="s">
        <v>364</v>
      </c>
      <c r="C5" s="535" t="s">
        <v>398</v>
      </c>
      <c r="D5" s="536">
        <v>5</v>
      </c>
      <c r="E5" s="536"/>
      <c r="F5" s="108"/>
      <c r="G5" s="514"/>
      <c r="H5" s="108"/>
      <c r="I5" s="529" t="s">
        <v>307</v>
      </c>
      <c r="J5" s="534" t="s">
        <v>364</v>
      </c>
      <c r="K5" s="535" t="s">
        <v>398</v>
      </c>
      <c r="L5" s="536">
        <v>5</v>
      </c>
      <c r="M5" s="536"/>
      <c r="N5" s="108"/>
      <c r="O5" s="514"/>
      <c r="P5" s="108"/>
      <c r="Q5" s="529" t="s">
        <v>307</v>
      </c>
      <c r="R5" s="534" t="s">
        <v>364</v>
      </c>
      <c r="S5" s="535" t="s">
        <v>398</v>
      </c>
      <c r="T5" s="536">
        <v>5</v>
      </c>
      <c r="U5" s="536"/>
      <c r="V5" s="108"/>
      <c r="W5" s="514"/>
      <c r="X5" s="108"/>
      <c r="Y5" s="529" t="s">
        <v>307</v>
      </c>
      <c r="Z5" s="534" t="s">
        <v>364</v>
      </c>
      <c r="AA5" s="535" t="s">
        <v>398</v>
      </c>
      <c r="AB5" s="536">
        <v>5</v>
      </c>
      <c r="AC5" s="536" t="s">
        <v>509</v>
      </c>
      <c r="AD5" s="108"/>
      <c r="AE5" s="514"/>
      <c r="AF5" s="108"/>
      <c r="AG5" s="529" t="s">
        <v>307</v>
      </c>
      <c r="AH5" s="534" t="s">
        <v>364</v>
      </c>
      <c r="AI5" s="535" t="s">
        <v>398</v>
      </c>
      <c r="AJ5" s="536">
        <v>5</v>
      </c>
      <c r="AK5" s="536"/>
      <c r="AL5" s="108"/>
      <c r="AM5" s="514"/>
      <c r="AN5" s="108"/>
      <c r="AO5" s="529" t="s">
        <v>307</v>
      </c>
      <c r="AP5" s="534" t="s">
        <v>364</v>
      </c>
      <c r="AQ5" s="535" t="s">
        <v>398</v>
      </c>
      <c r="AR5" s="536">
        <v>5</v>
      </c>
      <c r="AS5" s="536"/>
      <c r="AT5" s="108"/>
      <c r="AU5" s="514"/>
      <c r="AZ5" s="110">
        <v>2</v>
      </c>
      <c r="BA5" s="110">
        <v>1</v>
      </c>
      <c r="BB5" s="110">
        <v>0</v>
      </c>
      <c r="BC5" s="110">
        <v>1</v>
      </c>
      <c r="BD5" s="110">
        <v>5</v>
      </c>
      <c r="BE5" s="110">
        <v>1</v>
      </c>
      <c r="BF5" s="264">
        <f t="shared" ref="BF5:BF17" si="0">AVERAGE(BA5,BC5,BD5,BE5)</f>
        <v>2</v>
      </c>
      <c r="BG5" s="100">
        <f t="shared" ref="BG5:BG17" si="1">AVERAGE(BA5:BE5)</f>
        <v>1.6</v>
      </c>
    </row>
    <row r="6" spans="1:59" s="110" customFormat="1" ht="35.25" customHeight="1" x14ac:dyDescent="0.25">
      <c r="A6" s="540"/>
      <c r="B6" s="518"/>
      <c r="C6" s="520"/>
      <c r="D6" s="522"/>
      <c r="E6" s="522"/>
      <c r="F6" s="108"/>
      <c r="G6" s="514"/>
      <c r="H6" s="108"/>
      <c r="I6" s="540"/>
      <c r="J6" s="518"/>
      <c r="K6" s="520"/>
      <c r="L6" s="522"/>
      <c r="M6" s="522"/>
      <c r="N6" s="108"/>
      <c r="O6" s="514"/>
      <c r="P6" s="108"/>
      <c r="Q6" s="540"/>
      <c r="R6" s="518"/>
      <c r="S6" s="520"/>
      <c r="T6" s="522"/>
      <c r="U6" s="522"/>
      <c r="V6" s="108"/>
      <c r="W6" s="514"/>
      <c r="X6" s="108"/>
      <c r="Y6" s="540"/>
      <c r="Z6" s="518"/>
      <c r="AA6" s="520"/>
      <c r="AB6" s="522"/>
      <c r="AC6" s="522"/>
      <c r="AD6" s="108"/>
      <c r="AE6" s="514"/>
      <c r="AF6" s="108"/>
      <c r="AG6" s="540"/>
      <c r="AH6" s="518"/>
      <c r="AI6" s="520"/>
      <c r="AJ6" s="522"/>
      <c r="AK6" s="522"/>
      <c r="AL6" s="108"/>
      <c r="AM6" s="514"/>
      <c r="AN6" s="108"/>
      <c r="AO6" s="540"/>
      <c r="AP6" s="518"/>
      <c r="AQ6" s="520"/>
      <c r="AR6" s="522"/>
      <c r="AS6" s="522"/>
      <c r="AT6" s="108"/>
      <c r="AU6" s="514"/>
      <c r="AZ6" s="110">
        <v>3</v>
      </c>
      <c r="BA6" s="110">
        <v>1</v>
      </c>
      <c r="BB6" s="110">
        <v>0</v>
      </c>
      <c r="BC6" s="110">
        <v>1</v>
      </c>
      <c r="BD6" s="110">
        <v>5</v>
      </c>
      <c r="BE6" s="110">
        <v>1</v>
      </c>
      <c r="BF6" s="264">
        <f t="shared" si="0"/>
        <v>2</v>
      </c>
      <c r="BG6" s="100">
        <f t="shared" si="1"/>
        <v>1.6</v>
      </c>
    </row>
    <row r="7" spans="1:59" s="110" customFormat="1" ht="35.25" customHeight="1" x14ac:dyDescent="0.25">
      <c r="A7" s="529" t="s">
        <v>26</v>
      </c>
      <c r="B7" s="517" t="s">
        <v>362</v>
      </c>
      <c r="C7" s="519" t="s">
        <v>391</v>
      </c>
      <c r="D7" s="521">
        <v>4</v>
      </c>
      <c r="E7" s="521"/>
      <c r="F7" s="108"/>
      <c r="G7" s="514"/>
      <c r="H7" s="108"/>
      <c r="I7" s="529" t="s">
        <v>26</v>
      </c>
      <c r="J7" s="517" t="s">
        <v>362</v>
      </c>
      <c r="K7" s="519" t="s">
        <v>391</v>
      </c>
      <c r="L7" s="521">
        <v>4</v>
      </c>
      <c r="M7" s="521"/>
      <c r="N7" s="108"/>
      <c r="O7" s="514"/>
      <c r="P7" s="108"/>
      <c r="Q7" s="529" t="s">
        <v>26</v>
      </c>
      <c r="R7" s="517" t="s">
        <v>362</v>
      </c>
      <c r="S7" s="519" t="s">
        <v>391</v>
      </c>
      <c r="T7" s="521">
        <v>4</v>
      </c>
      <c r="U7" s="521"/>
      <c r="V7" s="108"/>
      <c r="W7" s="514"/>
      <c r="X7" s="108"/>
      <c r="Y7" s="529" t="s">
        <v>26</v>
      </c>
      <c r="Z7" s="517" t="s">
        <v>362</v>
      </c>
      <c r="AA7" s="519" t="s">
        <v>391</v>
      </c>
      <c r="AB7" s="521">
        <v>4</v>
      </c>
      <c r="AC7" s="521"/>
      <c r="AD7" s="108"/>
      <c r="AE7" s="514"/>
      <c r="AF7" s="108"/>
      <c r="AG7" s="529" t="s">
        <v>26</v>
      </c>
      <c r="AH7" s="517" t="s">
        <v>362</v>
      </c>
      <c r="AI7" s="519" t="s">
        <v>391</v>
      </c>
      <c r="AJ7" s="521">
        <v>4</v>
      </c>
      <c r="AK7" s="521"/>
      <c r="AL7" s="108"/>
      <c r="AM7" s="514"/>
      <c r="AN7" s="108"/>
      <c r="AO7" s="529" t="s">
        <v>26</v>
      </c>
      <c r="AP7" s="517" t="s">
        <v>362</v>
      </c>
      <c r="AQ7" s="519" t="s">
        <v>391</v>
      </c>
      <c r="AR7" s="521">
        <v>4</v>
      </c>
      <c r="AS7" s="521"/>
      <c r="AT7" s="108"/>
      <c r="AU7" s="514"/>
      <c r="AZ7" s="110">
        <v>4</v>
      </c>
      <c r="BA7" s="110">
        <v>1</v>
      </c>
      <c r="BB7" s="110">
        <v>0</v>
      </c>
      <c r="BC7" s="110">
        <v>1</v>
      </c>
      <c r="BD7" s="110">
        <v>5</v>
      </c>
      <c r="BE7" s="110">
        <v>1</v>
      </c>
      <c r="BF7" s="264">
        <f t="shared" si="0"/>
        <v>2</v>
      </c>
      <c r="BG7" s="100">
        <f t="shared" si="1"/>
        <v>1.6</v>
      </c>
    </row>
    <row r="8" spans="1:59" s="110" customFormat="1" ht="35.25" customHeight="1" x14ac:dyDescent="0.25">
      <c r="A8" s="540"/>
      <c r="B8" s="518"/>
      <c r="C8" s="520"/>
      <c r="D8" s="522"/>
      <c r="E8" s="522"/>
      <c r="F8" s="108"/>
      <c r="G8" s="514"/>
      <c r="H8" s="108"/>
      <c r="I8" s="540"/>
      <c r="J8" s="518"/>
      <c r="K8" s="520"/>
      <c r="L8" s="522"/>
      <c r="M8" s="522"/>
      <c r="N8" s="108"/>
      <c r="O8" s="514"/>
      <c r="P8" s="108"/>
      <c r="Q8" s="540"/>
      <c r="R8" s="518"/>
      <c r="S8" s="520"/>
      <c r="T8" s="522"/>
      <c r="U8" s="522"/>
      <c r="V8" s="108"/>
      <c r="W8" s="514"/>
      <c r="X8" s="108"/>
      <c r="Y8" s="540"/>
      <c r="Z8" s="518"/>
      <c r="AA8" s="520"/>
      <c r="AB8" s="522"/>
      <c r="AC8" s="522"/>
      <c r="AD8" s="108"/>
      <c r="AE8" s="514"/>
      <c r="AF8" s="108"/>
      <c r="AG8" s="540"/>
      <c r="AH8" s="518"/>
      <c r="AI8" s="520"/>
      <c r="AJ8" s="522"/>
      <c r="AK8" s="522"/>
      <c r="AL8" s="108"/>
      <c r="AM8" s="514"/>
      <c r="AN8" s="108"/>
      <c r="AO8" s="540"/>
      <c r="AP8" s="518"/>
      <c r="AQ8" s="520"/>
      <c r="AR8" s="522"/>
      <c r="AS8" s="522"/>
      <c r="AT8" s="108"/>
      <c r="AU8" s="514"/>
      <c r="AZ8" s="110">
        <v>5</v>
      </c>
      <c r="BA8" s="110">
        <v>1</v>
      </c>
      <c r="BB8" s="110">
        <v>0</v>
      </c>
      <c r="BC8" s="110">
        <v>1</v>
      </c>
      <c r="BD8" s="110">
        <v>5</v>
      </c>
      <c r="BE8" s="110">
        <v>1</v>
      </c>
      <c r="BF8" s="264">
        <f t="shared" si="0"/>
        <v>2</v>
      </c>
      <c r="BG8" s="100">
        <f t="shared" si="1"/>
        <v>1.6</v>
      </c>
    </row>
    <row r="9" spans="1:59" s="110" customFormat="1" ht="35.25" customHeight="1" x14ac:dyDescent="0.25">
      <c r="A9" s="529" t="s">
        <v>27</v>
      </c>
      <c r="B9" s="517" t="s">
        <v>365</v>
      </c>
      <c r="C9" s="519" t="s">
        <v>396</v>
      </c>
      <c r="D9" s="521">
        <v>3</v>
      </c>
      <c r="E9" s="521"/>
      <c r="F9" s="108"/>
      <c r="G9" s="514"/>
      <c r="H9" s="108"/>
      <c r="I9" s="529" t="s">
        <v>27</v>
      </c>
      <c r="J9" s="517" t="s">
        <v>365</v>
      </c>
      <c r="K9" s="519" t="s">
        <v>396</v>
      </c>
      <c r="L9" s="521">
        <v>3</v>
      </c>
      <c r="M9" s="521"/>
      <c r="N9" s="108"/>
      <c r="O9" s="514"/>
      <c r="P9" s="108"/>
      <c r="Q9" s="529" t="s">
        <v>27</v>
      </c>
      <c r="R9" s="517" t="s">
        <v>365</v>
      </c>
      <c r="S9" s="519" t="s">
        <v>396</v>
      </c>
      <c r="T9" s="521">
        <v>3</v>
      </c>
      <c r="U9" s="521"/>
      <c r="V9" s="108"/>
      <c r="W9" s="514"/>
      <c r="X9" s="108"/>
      <c r="Y9" s="529" t="s">
        <v>27</v>
      </c>
      <c r="Z9" s="517" t="s">
        <v>365</v>
      </c>
      <c r="AA9" s="519" t="s">
        <v>396</v>
      </c>
      <c r="AB9" s="521">
        <v>3</v>
      </c>
      <c r="AC9" s="521"/>
      <c r="AD9" s="108"/>
      <c r="AE9" s="514"/>
      <c r="AF9" s="108"/>
      <c r="AG9" s="529" t="s">
        <v>27</v>
      </c>
      <c r="AH9" s="517" t="s">
        <v>365</v>
      </c>
      <c r="AI9" s="519" t="s">
        <v>396</v>
      </c>
      <c r="AJ9" s="521">
        <v>3</v>
      </c>
      <c r="AK9" s="521"/>
      <c r="AL9" s="108"/>
      <c r="AM9" s="514"/>
      <c r="AN9" s="108"/>
      <c r="AO9" s="529" t="s">
        <v>27</v>
      </c>
      <c r="AP9" s="517" t="s">
        <v>365</v>
      </c>
      <c r="AQ9" s="519" t="s">
        <v>396</v>
      </c>
      <c r="AR9" s="521">
        <v>3</v>
      </c>
      <c r="AS9" s="521"/>
      <c r="AT9" s="108"/>
      <c r="AU9" s="514"/>
      <c r="AZ9" s="110">
        <v>6</v>
      </c>
      <c r="BA9" s="110">
        <v>1</v>
      </c>
      <c r="BB9" s="110">
        <v>0</v>
      </c>
      <c r="BC9" s="110">
        <v>1</v>
      </c>
      <c r="BD9" s="110">
        <v>4</v>
      </c>
      <c r="BE9" s="110">
        <v>2</v>
      </c>
      <c r="BF9" s="264">
        <f t="shared" si="0"/>
        <v>2</v>
      </c>
      <c r="BG9" s="100">
        <f t="shared" si="1"/>
        <v>1.6</v>
      </c>
    </row>
    <row r="10" spans="1:59" s="110" customFormat="1" ht="35.25" customHeight="1" x14ac:dyDescent="0.25">
      <c r="A10" s="540"/>
      <c r="B10" s="518"/>
      <c r="C10" s="520"/>
      <c r="D10" s="522"/>
      <c r="E10" s="522"/>
      <c r="F10" s="108"/>
      <c r="G10" s="514"/>
      <c r="H10" s="108"/>
      <c r="I10" s="540"/>
      <c r="J10" s="518"/>
      <c r="K10" s="520"/>
      <c r="L10" s="522"/>
      <c r="M10" s="522"/>
      <c r="N10" s="108"/>
      <c r="O10" s="514"/>
      <c r="P10" s="108"/>
      <c r="Q10" s="540"/>
      <c r="R10" s="518"/>
      <c r="S10" s="520"/>
      <c r="T10" s="522"/>
      <c r="U10" s="522"/>
      <c r="V10" s="108"/>
      <c r="W10" s="514"/>
      <c r="X10" s="108"/>
      <c r="Y10" s="540"/>
      <c r="Z10" s="518"/>
      <c r="AA10" s="520"/>
      <c r="AB10" s="522"/>
      <c r="AC10" s="522"/>
      <c r="AD10" s="108"/>
      <c r="AE10" s="514"/>
      <c r="AF10" s="108"/>
      <c r="AG10" s="540"/>
      <c r="AH10" s="518"/>
      <c r="AI10" s="520"/>
      <c r="AJ10" s="522"/>
      <c r="AK10" s="522"/>
      <c r="AL10" s="108"/>
      <c r="AM10" s="514"/>
      <c r="AN10" s="108"/>
      <c r="AO10" s="540"/>
      <c r="AP10" s="518"/>
      <c r="AQ10" s="520"/>
      <c r="AR10" s="522"/>
      <c r="AS10" s="522"/>
      <c r="AT10" s="108"/>
      <c r="AU10" s="514"/>
      <c r="AZ10" s="110">
        <v>7</v>
      </c>
      <c r="BA10" s="110">
        <v>1</v>
      </c>
      <c r="BB10" s="110">
        <v>0</v>
      </c>
      <c r="BC10" s="110">
        <v>1</v>
      </c>
      <c r="BD10" s="110">
        <v>5</v>
      </c>
      <c r="BE10" s="110">
        <v>1</v>
      </c>
      <c r="BF10" s="264">
        <f t="shared" si="0"/>
        <v>2</v>
      </c>
      <c r="BG10" s="100">
        <f t="shared" si="1"/>
        <v>1.6</v>
      </c>
    </row>
    <row r="11" spans="1:59" s="110" customFormat="1" ht="35.25" customHeight="1" x14ac:dyDescent="0.25">
      <c r="A11" s="529" t="s">
        <v>24</v>
      </c>
      <c r="B11" s="517" t="s">
        <v>365</v>
      </c>
      <c r="C11" s="519" t="s">
        <v>397</v>
      </c>
      <c r="D11" s="521">
        <v>2</v>
      </c>
      <c r="E11" s="521" t="s">
        <v>509</v>
      </c>
      <c r="F11" s="108"/>
      <c r="G11" s="514"/>
      <c r="H11" s="108"/>
      <c r="I11" s="529" t="s">
        <v>24</v>
      </c>
      <c r="J11" s="517" t="s">
        <v>365</v>
      </c>
      <c r="K11" s="519" t="s">
        <v>397</v>
      </c>
      <c r="L11" s="521">
        <v>2</v>
      </c>
      <c r="M11" s="521"/>
      <c r="N11" s="108"/>
      <c r="O11" s="514"/>
      <c r="P11" s="108"/>
      <c r="Q11" s="529" t="s">
        <v>24</v>
      </c>
      <c r="R11" s="517" t="s">
        <v>365</v>
      </c>
      <c r="S11" s="519" t="s">
        <v>397</v>
      </c>
      <c r="T11" s="521">
        <v>2</v>
      </c>
      <c r="U11" s="521"/>
      <c r="V11" s="108"/>
      <c r="W11" s="514"/>
      <c r="X11" s="108"/>
      <c r="Y11" s="529" t="s">
        <v>24</v>
      </c>
      <c r="Z11" s="517" t="s">
        <v>365</v>
      </c>
      <c r="AA11" s="519" t="s">
        <v>397</v>
      </c>
      <c r="AB11" s="521">
        <v>2</v>
      </c>
      <c r="AC11" s="521"/>
      <c r="AD11" s="108"/>
      <c r="AE11" s="514"/>
      <c r="AF11" s="108"/>
      <c r="AG11" s="529" t="s">
        <v>24</v>
      </c>
      <c r="AH11" s="517" t="s">
        <v>365</v>
      </c>
      <c r="AI11" s="519" t="s">
        <v>397</v>
      </c>
      <c r="AJ11" s="521">
        <v>2</v>
      </c>
      <c r="AK11" s="521"/>
      <c r="AL11" s="108"/>
      <c r="AM11" s="514"/>
      <c r="AN11" s="108"/>
      <c r="AO11" s="529" t="s">
        <v>24</v>
      </c>
      <c r="AP11" s="517" t="s">
        <v>365</v>
      </c>
      <c r="AQ11" s="519" t="s">
        <v>397</v>
      </c>
      <c r="AR11" s="521">
        <v>2</v>
      </c>
      <c r="AS11" s="521" t="s">
        <v>509</v>
      </c>
      <c r="AT11" s="108"/>
      <c r="AU11" s="514"/>
      <c r="AZ11" s="110">
        <v>8</v>
      </c>
      <c r="BA11" s="110">
        <v>1</v>
      </c>
      <c r="BB11" s="110">
        <v>0</v>
      </c>
      <c r="BC11" s="110">
        <v>1</v>
      </c>
      <c r="BD11" s="110">
        <v>5</v>
      </c>
      <c r="BE11" s="110">
        <v>1</v>
      </c>
      <c r="BF11" s="264">
        <f t="shared" si="0"/>
        <v>2</v>
      </c>
      <c r="BG11" s="100">
        <f t="shared" si="1"/>
        <v>1.6</v>
      </c>
    </row>
    <row r="12" spans="1:59" s="110" customFormat="1" ht="35.25" customHeight="1" x14ac:dyDescent="0.25">
      <c r="A12" s="540"/>
      <c r="B12" s="518"/>
      <c r="C12" s="520"/>
      <c r="D12" s="522"/>
      <c r="E12" s="522"/>
      <c r="F12" s="108"/>
      <c r="G12" s="514"/>
      <c r="H12" s="108"/>
      <c r="I12" s="540"/>
      <c r="J12" s="518"/>
      <c r="K12" s="520"/>
      <c r="L12" s="522"/>
      <c r="M12" s="522"/>
      <c r="N12" s="108"/>
      <c r="O12" s="514"/>
      <c r="P12" s="108"/>
      <c r="Q12" s="540"/>
      <c r="R12" s="518"/>
      <c r="S12" s="520"/>
      <c r="T12" s="522"/>
      <c r="U12" s="522"/>
      <c r="V12" s="108"/>
      <c r="W12" s="514"/>
      <c r="X12" s="108"/>
      <c r="Y12" s="540"/>
      <c r="Z12" s="518"/>
      <c r="AA12" s="520"/>
      <c r="AB12" s="522"/>
      <c r="AC12" s="522"/>
      <c r="AD12" s="108"/>
      <c r="AE12" s="514"/>
      <c r="AF12" s="108"/>
      <c r="AG12" s="540"/>
      <c r="AH12" s="518"/>
      <c r="AI12" s="520"/>
      <c r="AJ12" s="522"/>
      <c r="AK12" s="522"/>
      <c r="AL12" s="108"/>
      <c r="AM12" s="514"/>
      <c r="AN12" s="108"/>
      <c r="AO12" s="540"/>
      <c r="AP12" s="518"/>
      <c r="AQ12" s="520"/>
      <c r="AR12" s="522"/>
      <c r="AS12" s="522"/>
      <c r="AT12" s="108"/>
      <c r="AU12" s="514"/>
      <c r="AZ12" s="110">
        <v>9</v>
      </c>
      <c r="BA12" s="110">
        <v>1</v>
      </c>
      <c r="BB12" s="110">
        <v>0</v>
      </c>
      <c r="BC12" s="110">
        <v>1</v>
      </c>
      <c r="BD12" s="110">
        <v>5</v>
      </c>
      <c r="BE12" s="110">
        <v>2</v>
      </c>
      <c r="BF12" s="264">
        <f t="shared" si="0"/>
        <v>2.25</v>
      </c>
      <c r="BG12" s="100">
        <f t="shared" si="1"/>
        <v>1.8</v>
      </c>
    </row>
    <row r="13" spans="1:59" s="110" customFormat="1" ht="35.25" customHeight="1" x14ac:dyDescent="0.25">
      <c r="A13" s="529" t="s">
        <v>37</v>
      </c>
      <c r="B13" s="517" t="s">
        <v>363</v>
      </c>
      <c r="C13" s="519" t="s">
        <v>394</v>
      </c>
      <c r="D13" s="521">
        <v>1</v>
      </c>
      <c r="E13" s="521"/>
      <c r="F13" s="108"/>
      <c r="G13" s="514"/>
      <c r="H13" s="108"/>
      <c r="I13" s="529" t="s">
        <v>37</v>
      </c>
      <c r="J13" s="517" t="s">
        <v>363</v>
      </c>
      <c r="K13" s="519" t="s">
        <v>394</v>
      </c>
      <c r="L13" s="521">
        <v>1</v>
      </c>
      <c r="M13" s="521"/>
      <c r="N13" s="108"/>
      <c r="O13" s="514"/>
      <c r="P13" s="108"/>
      <c r="Q13" s="529" t="s">
        <v>37</v>
      </c>
      <c r="R13" s="517" t="s">
        <v>363</v>
      </c>
      <c r="S13" s="519" t="s">
        <v>394</v>
      </c>
      <c r="T13" s="521">
        <v>1</v>
      </c>
      <c r="U13" s="521" t="s">
        <v>509</v>
      </c>
      <c r="V13" s="108"/>
      <c r="W13" s="514"/>
      <c r="X13" s="108"/>
      <c r="Y13" s="529" t="s">
        <v>37</v>
      </c>
      <c r="Z13" s="517" t="s">
        <v>363</v>
      </c>
      <c r="AA13" s="519" t="s">
        <v>394</v>
      </c>
      <c r="AB13" s="521">
        <v>1</v>
      </c>
      <c r="AC13" s="521"/>
      <c r="AD13" s="108"/>
      <c r="AE13" s="514"/>
      <c r="AF13" s="108"/>
      <c r="AG13" s="529" t="s">
        <v>37</v>
      </c>
      <c r="AH13" s="517" t="s">
        <v>363</v>
      </c>
      <c r="AI13" s="519" t="s">
        <v>394</v>
      </c>
      <c r="AJ13" s="521">
        <v>1</v>
      </c>
      <c r="AK13" s="521" t="s">
        <v>509</v>
      </c>
      <c r="AL13" s="108"/>
      <c r="AM13" s="514"/>
      <c r="AN13" s="108"/>
      <c r="AO13" s="529" t="s">
        <v>37</v>
      </c>
      <c r="AP13" s="517" t="s">
        <v>363</v>
      </c>
      <c r="AQ13" s="519" t="s">
        <v>394</v>
      </c>
      <c r="AR13" s="521">
        <v>1</v>
      </c>
      <c r="AS13" s="521"/>
      <c r="AT13" s="108"/>
      <c r="AU13" s="514"/>
      <c r="AZ13" s="110">
        <v>10</v>
      </c>
      <c r="BA13" s="110">
        <v>1</v>
      </c>
      <c r="BB13" s="110">
        <v>0</v>
      </c>
      <c r="BC13" s="110">
        <v>1</v>
      </c>
      <c r="BD13" s="110">
        <v>4</v>
      </c>
      <c r="BE13" s="110">
        <v>1</v>
      </c>
      <c r="BF13" s="264">
        <f t="shared" si="0"/>
        <v>1.75</v>
      </c>
      <c r="BG13" s="100">
        <f t="shared" si="1"/>
        <v>1.4</v>
      </c>
    </row>
    <row r="14" spans="1:59" s="110" customFormat="1" ht="51.75" customHeight="1" thickBot="1" x14ac:dyDescent="0.3">
      <c r="A14" s="530"/>
      <c r="B14" s="531"/>
      <c r="C14" s="532"/>
      <c r="D14" s="533"/>
      <c r="E14" s="533"/>
      <c r="F14" s="108"/>
      <c r="G14" s="514"/>
      <c r="H14" s="108"/>
      <c r="I14" s="530"/>
      <c r="J14" s="531"/>
      <c r="K14" s="532"/>
      <c r="L14" s="533"/>
      <c r="M14" s="533"/>
      <c r="N14" s="108"/>
      <c r="O14" s="514"/>
      <c r="P14" s="108"/>
      <c r="Q14" s="530"/>
      <c r="R14" s="531"/>
      <c r="S14" s="532"/>
      <c r="T14" s="533"/>
      <c r="U14" s="533"/>
      <c r="V14" s="108"/>
      <c r="W14" s="514"/>
      <c r="X14" s="108"/>
      <c r="Y14" s="530"/>
      <c r="Z14" s="531"/>
      <c r="AA14" s="532"/>
      <c r="AB14" s="533"/>
      <c r="AC14" s="533"/>
      <c r="AD14" s="108"/>
      <c r="AE14" s="514"/>
      <c r="AF14" s="108"/>
      <c r="AG14" s="530"/>
      <c r="AH14" s="531"/>
      <c r="AI14" s="532"/>
      <c r="AJ14" s="533"/>
      <c r="AK14" s="533"/>
      <c r="AL14" s="108"/>
      <c r="AM14" s="514"/>
      <c r="AN14" s="108"/>
      <c r="AO14" s="530"/>
      <c r="AP14" s="531"/>
      <c r="AQ14" s="532"/>
      <c r="AR14" s="533"/>
      <c r="AS14" s="533"/>
      <c r="AT14" s="108"/>
      <c r="AU14" s="514"/>
      <c r="AZ14" s="110">
        <v>11</v>
      </c>
      <c r="BA14" s="110">
        <v>1</v>
      </c>
      <c r="BB14" s="110">
        <v>0</v>
      </c>
      <c r="BC14" s="110">
        <v>1</v>
      </c>
      <c r="BD14" s="110">
        <v>4</v>
      </c>
      <c r="BE14" s="110">
        <v>1</v>
      </c>
      <c r="BF14" s="264">
        <f t="shared" si="0"/>
        <v>1.75</v>
      </c>
      <c r="BG14" s="100">
        <f t="shared" si="1"/>
        <v>1.4</v>
      </c>
    </row>
    <row r="15" spans="1:59" ht="15" x14ac:dyDescent="0.25">
      <c r="A15" s="105"/>
      <c r="B15" s="105"/>
      <c r="C15" s="105"/>
      <c r="D15" s="105"/>
      <c r="E15" s="105"/>
      <c r="F15" s="105"/>
      <c r="G15" s="514"/>
      <c r="H15" s="105"/>
      <c r="I15" s="105"/>
      <c r="J15" s="105"/>
      <c r="K15" s="105"/>
      <c r="L15" s="105"/>
      <c r="M15" s="105"/>
      <c r="N15" s="105"/>
      <c r="O15" s="514"/>
      <c r="P15" s="105"/>
      <c r="Q15" s="105"/>
      <c r="R15" s="105"/>
      <c r="S15" s="105"/>
      <c r="T15" s="105"/>
      <c r="U15" s="105"/>
      <c r="V15" s="105"/>
      <c r="W15" s="514"/>
      <c r="X15" s="105"/>
      <c r="Y15" s="105"/>
      <c r="Z15" s="105"/>
      <c r="AA15" s="105"/>
      <c r="AB15" s="105"/>
      <c r="AC15" s="105"/>
      <c r="AD15" s="105"/>
      <c r="AE15" s="514"/>
      <c r="AF15" s="105"/>
      <c r="AG15" s="105"/>
      <c r="AH15" s="105"/>
      <c r="AI15" s="105"/>
      <c r="AJ15" s="105"/>
      <c r="AK15" s="105"/>
      <c r="AL15" s="105"/>
      <c r="AM15" s="514"/>
      <c r="AN15" s="105"/>
      <c r="AO15" s="105"/>
      <c r="AP15" s="105"/>
      <c r="AQ15" s="105"/>
      <c r="AR15" s="105"/>
      <c r="AS15" s="105"/>
      <c r="AT15" s="105"/>
      <c r="AU15" s="514"/>
      <c r="AZ15" s="100">
        <v>12</v>
      </c>
      <c r="BA15" s="100">
        <v>1</v>
      </c>
      <c r="BB15" s="100">
        <v>0</v>
      </c>
      <c r="BC15" s="100">
        <v>1</v>
      </c>
      <c r="BD15" s="100">
        <v>4</v>
      </c>
      <c r="BE15" s="100">
        <v>1</v>
      </c>
      <c r="BF15" s="264">
        <f t="shared" si="0"/>
        <v>1.75</v>
      </c>
      <c r="BG15" s="100">
        <f t="shared" si="1"/>
        <v>1.4</v>
      </c>
    </row>
    <row r="16" spans="1:59" ht="15" x14ac:dyDescent="0.25">
      <c r="A16" s="105"/>
      <c r="B16" s="105"/>
      <c r="C16" s="105"/>
      <c r="D16" s="105"/>
      <c r="E16" s="105"/>
      <c r="F16" s="105"/>
      <c r="G16" s="514"/>
      <c r="H16" s="105"/>
      <c r="I16" s="105"/>
      <c r="J16" s="105"/>
      <c r="K16" s="105"/>
      <c r="L16" s="105"/>
      <c r="M16" s="105"/>
      <c r="N16" s="105"/>
      <c r="O16" s="514"/>
      <c r="P16" s="105"/>
      <c r="Q16" s="105"/>
      <c r="R16" s="105"/>
      <c r="S16" s="105"/>
      <c r="T16" s="105"/>
      <c r="U16" s="105"/>
      <c r="V16" s="105"/>
      <c r="W16" s="514"/>
      <c r="X16" s="105"/>
      <c r="Y16" s="105"/>
      <c r="Z16" s="105"/>
      <c r="AA16" s="105"/>
      <c r="AB16" s="105"/>
      <c r="AC16" s="105"/>
      <c r="AD16" s="105"/>
      <c r="AE16" s="514"/>
      <c r="AF16" s="105"/>
      <c r="AG16" s="105"/>
      <c r="AH16" s="105"/>
      <c r="AI16" s="105"/>
      <c r="AJ16" s="105"/>
      <c r="AK16" s="105"/>
      <c r="AL16" s="105"/>
      <c r="AM16" s="514"/>
      <c r="AN16" s="105"/>
      <c r="AO16" s="105"/>
      <c r="AP16" s="105"/>
      <c r="AQ16" s="105"/>
      <c r="AR16" s="105"/>
      <c r="AS16" s="105"/>
      <c r="AT16" s="105"/>
      <c r="AU16" s="514"/>
      <c r="AZ16" s="100">
        <v>13</v>
      </c>
      <c r="BA16" s="100">
        <v>1</v>
      </c>
      <c r="BB16" s="100">
        <v>2</v>
      </c>
      <c r="BC16" s="100">
        <v>1</v>
      </c>
      <c r="BD16" s="100">
        <v>4</v>
      </c>
      <c r="BE16" s="100">
        <v>1</v>
      </c>
      <c r="BF16" s="264">
        <f>AVERAGE(BA16:BE16)</f>
        <v>1.8</v>
      </c>
      <c r="BG16" s="100">
        <f t="shared" si="1"/>
        <v>1.8</v>
      </c>
    </row>
    <row r="17" spans="1:59" ht="18" x14ac:dyDescent="0.25">
      <c r="A17" s="234" t="s">
        <v>600</v>
      </c>
      <c r="B17" s="234"/>
      <c r="C17" s="234"/>
      <c r="D17" s="235" t="s">
        <v>611</v>
      </c>
      <c r="E17" s="111"/>
      <c r="F17" s="105"/>
      <c r="G17" s="514"/>
      <c r="H17" s="108"/>
      <c r="I17" s="234" t="s">
        <v>605</v>
      </c>
      <c r="J17" s="234"/>
      <c r="K17" s="234"/>
      <c r="L17" s="235" t="s">
        <v>612</v>
      </c>
      <c r="M17" s="111"/>
      <c r="N17" s="105"/>
      <c r="O17" s="514"/>
      <c r="P17" s="108"/>
      <c r="Q17" s="234" t="s">
        <v>609</v>
      </c>
      <c r="R17" s="234"/>
      <c r="S17" s="234"/>
      <c r="T17" s="235" t="s">
        <v>613</v>
      </c>
      <c r="U17" s="111"/>
      <c r="V17" s="105"/>
      <c r="W17" s="514"/>
      <c r="X17" s="108"/>
      <c r="Y17" s="234" t="s">
        <v>606</v>
      </c>
      <c r="Z17" s="234"/>
      <c r="AA17" s="234"/>
      <c r="AB17" s="235" t="s">
        <v>620</v>
      </c>
      <c r="AC17" s="111"/>
      <c r="AD17" s="105"/>
      <c r="AE17" s="514"/>
      <c r="AF17" s="108"/>
      <c r="AG17" s="234" t="s">
        <v>623</v>
      </c>
      <c r="AH17" s="234"/>
      <c r="AI17" s="234"/>
      <c r="AJ17" s="235" t="s">
        <v>624</v>
      </c>
      <c r="AK17" s="111"/>
      <c r="AL17" s="105"/>
      <c r="AM17" s="514"/>
      <c r="AN17" s="108"/>
      <c r="AO17" s="105"/>
      <c r="AP17" s="105"/>
      <c r="AQ17" s="105"/>
      <c r="AR17" s="111"/>
      <c r="AS17" s="111"/>
      <c r="AT17" s="105"/>
      <c r="AU17" s="514"/>
      <c r="AZ17" s="100">
        <v>14</v>
      </c>
      <c r="BA17" s="100">
        <v>1</v>
      </c>
      <c r="BB17" s="100">
        <v>0</v>
      </c>
      <c r="BC17" s="100">
        <v>1</v>
      </c>
      <c r="BD17" s="100">
        <v>4</v>
      </c>
      <c r="BE17" s="100">
        <v>1</v>
      </c>
      <c r="BF17" s="264">
        <f t="shared" si="0"/>
        <v>1.75</v>
      </c>
      <c r="BG17" s="100">
        <f t="shared" si="1"/>
        <v>1.4</v>
      </c>
    </row>
    <row r="18" spans="1:59" ht="18" x14ac:dyDescent="0.25">
      <c r="A18" s="112" t="s">
        <v>358</v>
      </c>
      <c r="B18" s="112"/>
      <c r="C18" s="113"/>
      <c r="D18" s="113" t="s">
        <v>610</v>
      </c>
      <c r="E18" s="113"/>
      <c r="F18" s="105"/>
      <c r="G18" s="514"/>
      <c r="H18" s="108"/>
      <c r="I18" s="112" t="s">
        <v>358</v>
      </c>
      <c r="J18" s="112"/>
      <c r="K18" s="113"/>
      <c r="L18" s="113" t="s">
        <v>610</v>
      </c>
      <c r="M18" s="113"/>
      <c r="N18" s="105"/>
      <c r="O18" s="514"/>
      <c r="P18" s="108"/>
      <c r="Q18" s="112" t="s">
        <v>358</v>
      </c>
      <c r="R18" s="112"/>
      <c r="S18" s="113"/>
      <c r="T18" s="113" t="s">
        <v>610</v>
      </c>
      <c r="U18" s="113"/>
      <c r="V18" s="105"/>
      <c r="W18" s="514"/>
      <c r="X18" s="108"/>
      <c r="Y18" s="112" t="s">
        <v>358</v>
      </c>
      <c r="Z18" s="112"/>
      <c r="AA18" s="113"/>
      <c r="AB18" s="113" t="s">
        <v>610</v>
      </c>
      <c r="AC18" s="113"/>
      <c r="AD18" s="105"/>
      <c r="AE18" s="514"/>
      <c r="AF18" s="108"/>
      <c r="AG18" s="112" t="s">
        <v>358</v>
      </c>
      <c r="AH18" s="112"/>
      <c r="AI18" s="113"/>
      <c r="AJ18" s="113" t="s">
        <v>610</v>
      </c>
      <c r="AK18" s="113"/>
      <c r="AL18" s="105"/>
      <c r="AM18" s="514"/>
      <c r="AN18" s="108"/>
      <c r="AO18" s="112" t="s">
        <v>358</v>
      </c>
      <c r="AP18" s="112"/>
      <c r="AQ18" s="113"/>
      <c r="AR18" s="113" t="s">
        <v>359</v>
      </c>
      <c r="AS18" s="113"/>
      <c r="AT18" s="105"/>
      <c r="AU18" s="514"/>
    </row>
    <row r="19" spans="1:59" x14ac:dyDescent="0.2">
      <c r="A19" s="105"/>
      <c r="B19" s="105"/>
      <c r="C19" s="105"/>
      <c r="D19" s="105"/>
      <c r="E19" s="105"/>
      <c r="F19" s="105"/>
      <c r="G19" s="514"/>
      <c r="H19" s="108"/>
      <c r="I19" s="105"/>
      <c r="J19" s="105"/>
      <c r="K19" s="105"/>
      <c r="L19" s="105"/>
      <c r="M19" s="105"/>
      <c r="N19" s="105"/>
      <c r="O19" s="514"/>
      <c r="P19" s="108"/>
      <c r="Q19" s="105"/>
      <c r="R19" s="105"/>
      <c r="S19" s="105"/>
      <c r="T19" s="105"/>
      <c r="U19" s="105"/>
      <c r="V19" s="105"/>
      <c r="W19" s="514"/>
      <c r="X19" s="108"/>
      <c r="Y19" s="105"/>
      <c r="Z19" s="105"/>
      <c r="AA19" s="105"/>
      <c r="AB19" s="105"/>
      <c r="AC19" s="105"/>
      <c r="AD19" s="105"/>
      <c r="AE19" s="514"/>
      <c r="AF19" s="108"/>
      <c r="AG19" s="105"/>
      <c r="AH19" s="105"/>
      <c r="AI19" s="105"/>
      <c r="AJ19" s="105"/>
      <c r="AK19" s="105"/>
      <c r="AL19" s="105"/>
      <c r="AM19" s="514"/>
      <c r="AN19" s="108"/>
      <c r="AO19" s="105"/>
      <c r="AP19" s="105"/>
      <c r="AQ19" s="105"/>
      <c r="AR19" s="105"/>
      <c r="AS19" s="105"/>
      <c r="AT19" s="105"/>
      <c r="AU19" s="514"/>
    </row>
    <row r="20" spans="1:59" x14ac:dyDescent="0.2">
      <c r="A20" s="514"/>
      <c r="B20" s="514"/>
      <c r="C20" s="514"/>
      <c r="D20" s="514"/>
      <c r="E20" s="514"/>
      <c r="F20" s="514"/>
      <c r="G20" s="514"/>
      <c r="H20" s="514"/>
      <c r="I20" s="514"/>
      <c r="J20" s="514"/>
      <c r="K20" s="514"/>
      <c r="L20" s="514"/>
      <c r="M20" s="514"/>
      <c r="N20" s="514"/>
      <c r="O20" s="514"/>
      <c r="P20" s="514"/>
      <c r="Q20" s="514"/>
      <c r="R20" s="514"/>
      <c r="S20" s="514"/>
      <c r="T20" s="514"/>
      <c r="U20" s="514"/>
      <c r="V20" s="514"/>
      <c r="W20" s="514"/>
      <c r="X20" s="514"/>
      <c r="Y20" s="514"/>
      <c r="Z20" s="514"/>
      <c r="AA20" s="514"/>
      <c r="AB20" s="514"/>
      <c r="AC20" s="514"/>
      <c r="AD20" s="514"/>
      <c r="AE20" s="514"/>
      <c r="AF20" s="514"/>
      <c r="AG20" s="514"/>
      <c r="AH20" s="514"/>
      <c r="AI20" s="514"/>
      <c r="AJ20" s="514"/>
      <c r="AK20" s="514"/>
      <c r="AL20" s="514"/>
      <c r="AM20" s="514"/>
      <c r="AN20" s="514"/>
      <c r="AO20" s="514"/>
      <c r="AP20" s="514"/>
      <c r="AQ20" s="514"/>
      <c r="AR20" s="514"/>
      <c r="AS20" s="514"/>
      <c r="AT20" s="106"/>
      <c r="AU20" s="514"/>
    </row>
    <row r="21" spans="1:59" ht="15" thickBot="1" x14ac:dyDescent="0.25">
      <c r="A21" s="105"/>
      <c r="B21" s="105"/>
      <c r="C21" s="105"/>
      <c r="D21" s="105"/>
      <c r="E21" s="105"/>
      <c r="F21" s="105"/>
      <c r="G21" s="514"/>
      <c r="H21" s="105"/>
      <c r="I21" s="105"/>
      <c r="J21" s="105"/>
      <c r="K21" s="105"/>
      <c r="L21" s="105"/>
      <c r="M21" s="105"/>
      <c r="N21" s="105"/>
      <c r="O21" s="514"/>
      <c r="P21" s="105"/>
      <c r="Q21" s="105"/>
      <c r="R21" s="105"/>
      <c r="S21" s="105"/>
      <c r="T21" s="105"/>
      <c r="U21" s="105"/>
      <c r="V21" s="105"/>
      <c r="W21" s="514"/>
      <c r="X21" s="105"/>
      <c r="Y21" s="105"/>
      <c r="Z21" s="105"/>
      <c r="AA21" s="105"/>
      <c r="AB21" s="105"/>
      <c r="AC21" s="105"/>
      <c r="AD21" s="105"/>
      <c r="AE21" s="514"/>
      <c r="AF21" s="105"/>
      <c r="AG21" s="105"/>
      <c r="AH21" s="105"/>
      <c r="AI21" s="105"/>
      <c r="AJ21" s="105"/>
      <c r="AK21" s="105"/>
      <c r="AL21" s="105"/>
      <c r="AM21" s="514"/>
      <c r="AN21" s="105"/>
      <c r="AO21" s="105"/>
      <c r="AP21" s="105"/>
      <c r="AQ21" s="105"/>
      <c r="AR21" s="105"/>
      <c r="AS21" s="105"/>
      <c r="AT21" s="105"/>
      <c r="AU21" s="514"/>
    </row>
    <row r="22" spans="1:59" ht="62.25" customHeight="1" thickBot="1" x14ac:dyDescent="0.25">
      <c r="A22" s="114" t="s">
        <v>360</v>
      </c>
      <c r="B22" s="523" t="str">
        <f>'MRC CONTRATACIÓN - COVID19'!D13</f>
        <v>Posibilidad de omitir soporte jurídico  del objeto contractual que se va a llevar a cabo, para la contratación con terceros, a cambio de un beneficio particular</v>
      </c>
      <c r="C22" s="524"/>
      <c r="D22" s="524"/>
      <c r="E22" s="525"/>
      <c r="F22" s="105"/>
      <c r="G22" s="514"/>
      <c r="H22" s="105"/>
      <c r="I22" s="114" t="s">
        <v>360</v>
      </c>
      <c r="J22" s="523" t="str">
        <f>$B22</f>
        <v>Posibilidad de omitir soporte jurídico  del objeto contractual que se va a llevar a cabo, para la contratación con terceros, a cambio de un beneficio particular</v>
      </c>
      <c r="K22" s="524"/>
      <c r="L22" s="524"/>
      <c r="M22" s="525"/>
      <c r="N22" s="105"/>
      <c r="O22" s="514"/>
      <c r="P22" s="105"/>
      <c r="Q22" s="114" t="s">
        <v>360</v>
      </c>
      <c r="R22" s="523" t="str">
        <f>$B22</f>
        <v>Posibilidad de omitir soporte jurídico  del objeto contractual que se va a llevar a cabo, para la contratación con terceros, a cambio de un beneficio particular</v>
      </c>
      <c r="S22" s="524"/>
      <c r="T22" s="524"/>
      <c r="U22" s="525"/>
      <c r="V22" s="105"/>
      <c r="W22" s="514"/>
      <c r="X22" s="105"/>
      <c r="Y22" s="114" t="s">
        <v>360</v>
      </c>
      <c r="Z22" s="523" t="str">
        <f>$B22</f>
        <v>Posibilidad de omitir soporte jurídico  del objeto contractual que se va a llevar a cabo, para la contratación con terceros, a cambio de un beneficio particular</v>
      </c>
      <c r="AA22" s="524"/>
      <c r="AB22" s="524"/>
      <c r="AC22" s="525"/>
      <c r="AD22" s="105"/>
      <c r="AE22" s="514"/>
      <c r="AF22" s="105"/>
      <c r="AG22" s="114" t="s">
        <v>360</v>
      </c>
      <c r="AH22" s="523" t="str">
        <f>$B22</f>
        <v>Posibilidad de omitir soporte jurídico  del objeto contractual que se va a llevar a cabo, para la contratación con terceros, a cambio de un beneficio particular</v>
      </c>
      <c r="AI22" s="524"/>
      <c r="AJ22" s="524"/>
      <c r="AK22" s="525"/>
      <c r="AL22" s="105"/>
      <c r="AM22" s="514"/>
      <c r="AN22" s="105"/>
      <c r="AO22" s="114" t="s">
        <v>360</v>
      </c>
      <c r="AP22" s="523" t="str">
        <f>$B22</f>
        <v>Posibilidad de omitir soporte jurídico  del objeto contractual que se va a llevar a cabo, para la contratación con terceros, a cambio de un beneficio particular</v>
      </c>
      <c r="AQ22" s="524"/>
      <c r="AR22" s="524"/>
      <c r="AS22" s="525"/>
      <c r="AT22" s="105"/>
      <c r="AU22" s="514"/>
    </row>
    <row r="23" spans="1:59" ht="18.75" thickBot="1" x14ac:dyDescent="0.25">
      <c r="A23" s="526" t="s">
        <v>352</v>
      </c>
      <c r="B23" s="527"/>
      <c r="C23" s="527"/>
      <c r="D23" s="527"/>
      <c r="E23" s="528"/>
      <c r="F23" s="105"/>
      <c r="G23" s="514"/>
      <c r="H23" s="108"/>
      <c r="I23" s="526" t="s">
        <v>352</v>
      </c>
      <c r="J23" s="527"/>
      <c r="K23" s="527"/>
      <c r="L23" s="527"/>
      <c r="M23" s="528"/>
      <c r="N23" s="105"/>
      <c r="O23" s="514"/>
      <c r="P23" s="108"/>
      <c r="Q23" s="526" t="s">
        <v>352</v>
      </c>
      <c r="R23" s="527"/>
      <c r="S23" s="527"/>
      <c r="T23" s="527"/>
      <c r="U23" s="528"/>
      <c r="V23" s="105"/>
      <c r="W23" s="514"/>
      <c r="X23" s="108"/>
      <c r="Y23" s="526" t="s">
        <v>352</v>
      </c>
      <c r="Z23" s="527"/>
      <c r="AA23" s="527"/>
      <c r="AB23" s="527"/>
      <c r="AC23" s="528"/>
      <c r="AD23" s="105"/>
      <c r="AE23" s="514"/>
      <c r="AF23" s="108"/>
      <c r="AG23" s="526" t="s">
        <v>352</v>
      </c>
      <c r="AH23" s="527"/>
      <c r="AI23" s="527"/>
      <c r="AJ23" s="527"/>
      <c r="AK23" s="528"/>
      <c r="AL23" s="105"/>
      <c r="AM23" s="514"/>
      <c r="AN23" s="108"/>
      <c r="AO23" s="526" t="s">
        <v>352</v>
      </c>
      <c r="AP23" s="527"/>
      <c r="AQ23" s="527"/>
      <c r="AR23" s="527"/>
      <c r="AS23" s="528"/>
      <c r="AT23" s="105"/>
      <c r="AU23" s="514"/>
    </row>
    <row r="24" spans="1:59" ht="36.75" thickBot="1" x14ac:dyDescent="0.25">
      <c r="A24" s="101" t="s">
        <v>353</v>
      </c>
      <c r="B24" s="102" t="s">
        <v>354</v>
      </c>
      <c r="C24" s="102" t="s">
        <v>355</v>
      </c>
      <c r="D24" s="102" t="s">
        <v>356</v>
      </c>
      <c r="E24" s="102" t="s">
        <v>357</v>
      </c>
      <c r="F24" s="105"/>
      <c r="G24" s="514"/>
      <c r="H24" s="108"/>
      <c r="I24" s="101" t="s">
        <v>353</v>
      </c>
      <c r="J24" s="102" t="s">
        <v>354</v>
      </c>
      <c r="K24" s="102" t="s">
        <v>355</v>
      </c>
      <c r="L24" s="102" t="s">
        <v>356</v>
      </c>
      <c r="M24" s="102" t="s">
        <v>357</v>
      </c>
      <c r="N24" s="105"/>
      <c r="O24" s="514"/>
      <c r="P24" s="108"/>
      <c r="Q24" s="101" t="s">
        <v>353</v>
      </c>
      <c r="R24" s="102" t="s">
        <v>354</v>
      </c>
      <c r="S24" s="102" t="s">
        <v>355</v>
      </c>
      <c r="T24" s="102" t="s">
        <v>356</v>
      </c>
      <c r="U24" s="102" t="s">
        <v>357</v>
      </c>
      <c r="V24" s="105"/>
      <c r="W24" s="514"/>
      <c r="X24" s="108"/>
      <c r="Y24" s="101" t="s">
        <v>353</v>
      </c>
      <c r="Z24" s="102" t="s">
        <v>354</v>
      </c>
      <c r="AA24" s="102" t="s">
        <v>355</v>
      </c>
      <c r="AB24" s="102" t="s">
        <v>356</v>
      </c>
      <c r="AC24" s="102" t="s">
        <v>357</v>
      </c>
      <c r="AD24" s="105"/>
      <c r="AE24" s="514"/>
      <c r="AF24" s="108"/>
      <c r="AG24" s="101" t="s">
        <v>353</v>
      </c>
      <c r="AH24" s="102" t="s">
        <v>354</v>
      </c>
      <c r="AI24" s="102" t="s">
        <v>355</v>
      </c>
      <c r="AJ24" s="102" t="s">
        <v>356</v>
      </c>
      <c r="AK24" s="102" t="s">
        <v>357</v>
      </c>
      <c r="AL24" s="105"/>
      <c r="AM24" s="514"/>
      <c r="AN24" s="108"/>
      <c r="AO24" s="101" t="s">
        <v>353</v>
      </c>
      <c r="AP24" s="102" t="s">
        <v>354</v>
      </c>
      <c r="AQ24" s="102" t="s">
        <v>355</v>
      </c>
      <c r="AR24" s="102" t="s">
        <v>356</v>
      </c>
      <c r="AS24" s="102" t="s">
        <v>357</v>
      </c>
      <c r="AT24" s="105"/>
      <c r="AU24" s="514"/>
    </row>
    <row r="25" spans="1:59" s="110" customFormat="1" ht="35.25" customHeight="1" x14ac:dyDescent="0.2">
      <c r="A25" s="515" t="s">
        <v>307</v>
      </c>
      <c r="B25" s="534" t="s">
        <v>364</v>
      </c>
      <c r="C25" s="535" t="s">
        <v>398</v>
      </c>
      <c r="D25" s="536">
        <v>5</v>
      </c>
      <c r="E25" s="536"/>
      <c r="F25" s="108"/>
      <c r="G25" s="514"/>
      <c r="H25" s="108"/>
      <c r="I25" s="515" t="s">
        <v>307</v>
      </c>
      <c r="J25" s="534" t="s">
        <v>364</v>
      </c>
      <c r="K25" s="535" t="s">
        <v>398</v>
      </c>
      <c r="L25" s="536">
        <v>5</v>
      </c>
      <c r="M25" s="536"/>
      <c r="N25" s="108"/>
      <c r="O25" s="514"/>
      <c r="P25" s="108"/>
      <c r="Q25" s="515" t="s">
        <v>307</v>
      </c>
      <c r="R25" s="534" t="s">
        <v>364</v>
      </c>
      <c r="S25" s="535" t="s">
        <v>398</v>
      </c>
      <c r="T25" s="536">
        <v>5</v>
      </c>
      <c r="U25" s="536"/>
      <c r="V25" s="108"/>
      <c r="W25" s="514"/>
      <c r="X25" s="108"/>
      <c r="Y25" s="515" t="s">
        <v>307</v>
      </c>
      <c r="Z25" s="534" t="s">
        <v>364</v>
      </c>
      <c r="AA25" s="535" t="s">
        <v>398</v>
      </c>
      <c r="AB25" s="536">
        <v>5</v>
      </c>
      <c r="AC25" s="536" t="s">
        <v>509</v>
      </c>
      <c r="AD25" s="108"/>
      <c r="AE25" s="514"/>
      <c r="AF25" s="108"/>
      <c r="AG25" s="515" t="s">
        <v>307</v>
      </c>
      <c r="AH25" s="534" t="s">
        <v>364</v>
      </c>
      <c r="AI25" s="535" t="s">
        <v>398</v>
      </c>
      <c r="AJ25" s="536">
        <v>5</v>
      </c>
      <c r="AK25" s="536"/>
      <c r="AL25" s="108"/>
      <c r="AM25" s="514"/>
      <c r="AN25" s="108"/>
      <c r="AO25" s="515" t="s">
        <v>307</v>
      </c>
      <c r="AP25" s="534" t="s">
        <v>364</v>
      </c>
      <c r="AQ25" s="535" t="s">
        <v>398</v>
      </c>
      <c r="AR25" s="536">
        <v>5</v>
      </c>
      <c r="AS25" s="536"/>
      <c r="AT25" s="108"/>
      <c r="AU25" s="514"/>
    </row>
    <row r="26" spans="1:59" s="110" customFormat="1" ht="35.25" customHeight="1" x14ac:dyDescent="0.2">
      <c r="A26" s="516"/>
      <c r="B26" s="518"/>
      <c r="C26" s="520"/>
      <c r="D26" s="522"/>
      <c r="E26" s="522"/>
      <c r="F26" s="108"/>
      <c r="G26" s="514"/>
      <c r="H26" s="108"/>
      <c r="I26" s="516"/>
      <c r="J26" s="518"/>
      <c r="K26" s="520"/>
      <c r="L26" s="522"/>
      <c r="M26" s="522"/>
      <c r="N26" s="108"/>
      <c r="O26" s="514"/>
      <c r="P26" s="108"/>
      <c r="Q26" s="516"/>
      <c r="R26" s="518"/>
      <c r="S26" s="520"/>
      <c r="T26" s="522"/>
      <c r="U26" s="522"/>
      <c r="V26" s="108"/>
      <c r="W26" s="514"/>
      <c r="X26" s="108"/>
      <c r="Y26" s="516"/>
      <c r="Z26" s="518"/>
      <c r="AA26" s="520"/>
      <c r="AB26" s="522"/>
      <c r="AC26" s="522"/>
      <c r="AD26" s="108"/>
      <c r="AE26" s="514"/>
      <c r="AF26" s="108"/>
      <c r="AG26" s="516"/>
      <c r="AH26" s="518"/>
      <c r="AI26" s="520"/>
      <c r="AJ26" s="522"/>
      <c r="AK26" s="522"/>
      <c r="AL26" s="108"/>
      <c r="AM26" s="514"/>
      <c r="AN26" s="108"/>
      <c r="AO26" s="516"/>
      <c r="AP26" s="518"/>
      <c r="AQ26" s="520"/>
      <c r="AR26" s="522"/>
      <c r="AS26" s="522"/>
      <c r="AT26" s="108"/>
      <c r="AU26" s="514"/>
    </row>
    <row r="27" spans="1:59" s="110" customFormat="1" ht="35.25" customHeight="1" x14ac:dyDescent="0.2">
      <c r="A27" s="515" t="s">
        <v>26</v>
      </c>
      <c r="B27" s="517" t="s">
        <v>362</v>
      </c>
      <c r="C27" s="519" t="s">
        <v>391</v>
      </c>
      <c r="D27" s="521">
        <v>4</v>
      </c>
      <c r="E27" s="521"/>
      <c r="F27" s="108"/>
      <c r="G27" s="514"/>
      <c r="H27" s="105"/>
      <c r="I27" s="515" t="s">
        <v>26</v>
      </c>
      <c r="J27" s="517" t="s">
        <v>362</v>
      </c>
      <c r="K27" s="519" t="s">
        <v>391</v>
      </c>
      <c r="L27" s="521">
        <v>4</v>
      </c>
      <c r="M27" s="521"/>
      <c r="N27" s="108"/>
      <c r="O27" s="514"/>
      <c r="P27" s="105"/>
      <c r="Q27" s="515" t="s">
        <v>26</v>
      </c>
      <c r="R27" s="517" t="s">
        <v>362</v>
      </c>
      <c r="S27" s="519" t="s">
        <v>391</v>
      </c>
      <c r="T27" s="521">
        <v>4</v>
      </c>
      <c r="U27" s="521"/>
      <c r="V27" s="108"/>
      <c r="W27" s="514"/>
      <c r="X27" s="105"/>
      <c r="Y27" s="515" t="s">
        <v>26</v>
      </c>
      <c r="Z27" s="517" t="s">
        <v>362</v>
      </c>
      <c r="AA27" s="519" t="s">
        <v>391</v>
      </c>
      <c r="AB27" s="521">
        <v>4</v>
      </c>
      <c r="AC27" s="521"/>
      <c r="AD27" s="108"/>
      <c r="AE27" s="514"/>
      <c r="AF27" s="105"/>
      <c r="AG27" s="515" t="s">
        <v>26</v>
      </c>
      <c r="AH27" s="517" t="s">
        <v>362</v>
      </c>
      <c r="AI27" s="519" t="s">
        <v>391</v>
      </c>
      <c r="AJ27" s="521">
        <v>4</v>
      </c>
      <c r="AK27" s="521"/>
      <c r="AL27" s="108"/>
      <c r="AM27" s="514"/>
      <c r="AN27" s="105"/>
      <c r="AO27" s="515" t="s">
        <v>26</v>
      </c>
      <c r="AP27" s="517" t="s">
        <v>362</v>
      </c>
      <c r="AQ27" s="519" t="s">
        <v>391</v>
      </c>
      <c r="AR27" s="521">
        <v>4</v>
      </c>
      <c r="AS27" s="521"/>
      <c r="AT27" s="108"/>
      <c r="AU27" s="514"/>
    </row>
    <row r="28" spans="1:59" s="110" customFormat="1" ht="35.25" customHeight="1" x14ac:dyDescent="0.2">
      <c r="A28" s="516"/>
      <c r="B28" s="518"/>
      <c r="C28" s="520"/>
      <c r="D28" s="522"/>
      <c r="E28" s="522"/>
      <c r="F28" s="108"/>
      <c r="G28" s="514"/>
      <c r="H28" s="105"/>
      <c r="I28" s="516"/>
      <c r="J28" s="518"/>
      <c r="K28" s="520"/>
      <c r="L28" s="522"/>
      <c r="M28" s="522"/>
      <c r="N28" s="108"/>
      <c r="O28" s="514"/>
      <c r="P28" s="105"/>
      <c r="Q28" s="516"/>
      <c r="R28" s="518"/>
      <c r="S28" s="520"/>
      <c r="T28" s="522"/>
      <c r="U28" s="522"/>
      <c r="V28" s="108"/>
      <c r="W28" s="514"/>
      <c r="X28" s="105"/>
      <c r="Y28" s="516"/>
      <c r="Z28" s="518"/>
      <c r="AA28" s="520"/>
      <c r="AB28" s="522"/>
      <c r="AC28" s="522"/>
      <c r="AD28" s="108"/>
      <c r="AE28" s="514"/>
      <c r="AF28" s="105"/>
      <c r="AG28" s="516"/>
      <c r="AH28" s="518"/>
      <c r="AI28" s="520"/>
      <c r="AJ28" s="522"/>
      <c r="AK28" s="522"/>
      <c r="AL28" s="108"/>
      <c r="AM28" s="514"/>
      <c r="AN28" s="105"/>
      <c r="AO28" s="516"/>
      <c r="AP28" s="518"/>
      <c r="AQ28" s="520"/>
      <c r="AR28" s="522"/>
      <c r="AS28" s="522"/>
      <c r="AT28" s="108"/>
      <c r="AU28" s="514"/>
    </row>
    <row r="29" spans="1:59" s="110" customFormat="1" ht="35.25" customHeight="1" x14ac:dyDescent="0.2">
      <c r="A29" s="515" t="s">
        <v>27</v>
      </c>
      <c r="B29" s="517" t="s">
        <v>365</v>
      </c>
      <c r="C29" s="519" t="s">
        <v>396</v>
      </c>
      <c r="D29" s="521">
        <v>3</v>
      </c>
      <c r="E29" s="521"/>
      <c r="F29" s="108"/>
      <c r="G29" s="514"/>
      <c r="H29" s="108"/>
      <c r="I29" s="515" t="s">
        <v>27</v>
      </c>
      <c r="J29" s="517" t="s">
        <v>365</v>
      </c>
      <c r="K29" s="519" t="s">
        <v>396</v>
      </c>
      <c r="L29" s="521">
        <v>3</v>
      </c>
      <c r="M29" s="521"/>
      <c r="N29" s="108"/>
      <c r="O29" s="514"/>
      <c r="P29" s="108"/>
      <c r="Q29" s="515" t="s">
        <v>27</v>
      </c>
      <c r="R29" s="517" t="s">
        <v>365</v>
      </c>
      <c r="S29" s="519" t="s">
        <v>396</v>
      </c>
      <c r="T29" s="521">
        <v>3</v>
      </c>
      <c r="U29" s="521"/>
      <c r="V29" s="108"/>
      <c r="W29" s="514"/>
      <c r="X29" s="108"/>
      <c r="Y29" s="515" t="s">
        <v>27</v>
      </c>
      <c r="Z29" s="517" t="s">
        <v>365</v>
      </c>
      <c r="AA29" s="519" t="s">
        <v>396</v>
      </c>
      <c r="AB29" s="521">
        <v>3</v>
      </c>
      <c r="AC29" s="521"/>
      <c r="AD29" s="108"/>
      <c r="AE29" s="514"/>
      <c r="AF29" s="108"/>
      <c r="AG29" s="515" t="s">
        <v>27</v>
      </c>
      <c r="AH29" s="517" t="s">
        <v>365</v>
      </c>
      <c r="AI29" s="519" t="s">
        <v>396</v>
      </c>
      <c r="AJ29" s="521">
        <v>3</v>
      </c>
      <c r="AK29" s="521"/>
      <c r="AL29" s="108"/>
      <c r="AM29" s="514"/>
      <c r="AN29" s="108"/>
      <c r="AO29" s="515" t="s">
        <v>27</v>
      </c>
      <c r="AP29" s="517" t="s">
        <v>365</v>
      </c>
      <c r="AQ29" s="519" t="s">
        <v>396</v>
      </c>
      <c r="AR29" s="521">
        <v>3</v>
      </c>
      <c r="AS29" s="521"/>
      <c r="AT29" s="108"/>
      <c r="AU29" s="514"/>
    </row>
    <row r="30" spans="1:59" s="110" customFormat="1" ht="35.25" customHeight="1" x14ac:dyDescent="0.2">
      <c r="A30" s="516"/>
      <c r="B30" s="518"/>
      <c r="C30" s="520"/>
      <c r="D30" s="522"/>
      <c r="E30" s="522"/>
      <c r="F30" s="108"/>
      <c r="G30" s="514"/>
      <c r="H30" s="108"/>
      <c r="I30" s="516"/>
      <c r="J30" s="518"/>
      <c r="K30" s="520"/>
      <c r="L30" s="522"/>
      <c r="M30" s="522"/>
      <c r="N30" s="108"/>
      <c r="O30" s="514"/>
      <c r="P30" s="108"/>
      <c r="Q30" s="516"/>
      <c r="R30" s="518"/>
      <c r="S30" s="520"/>
      <c r="T30" s="522"/>
      <c r="U30" s="522"/>
      <c r="V30" s="108"/>
      <c r="W30" s="514"/>
      <c r="X30" s="108"/>
      <c r="Y30" s="516"/>
      <c r="Z30" s="518"/>
      <c r="AA30" s="520"/>
      <c r="AB30" s="522"/>
      <c r="AC30" s="522"/>
      <c r="AD30" s="108"/>
      <c r="AE30" s="514"/>
      <c r="AF30" s="108"/>
      <c r="AG30" s="516"/>
      <c r="AH30" s="518"/>
      <c r="AI30" s="520"/>
      <c r="AJ30" s="522"/>
      <c r="AK30" s="522"/>
      <c r="AL30" s="108"/>
      <c r="AM30" s="514"/>
      <c r="AN30" s="108"/>
      <c r="AO30" s="516"/>
      <c r="AP30" s="518"/>
      <c r="AQ30" s="520"/>
      <c r="AR30" s="522"/>
      <c r="AS30" s="522"/>
      <c r="AT30" s="108"/>
      <c r="AU30" s="514"/>
    </row>
    <row r="31" spans="1:59" s="110" customFormat="1" ht="35.25" customHeight="1" x14ac:dyDescent="0.2">
      <c r="A31" s="515" t="s">
        <v>24</v>
      </c>
      <c r="B31" s="517" t="s">
        <v>365</v>
      </c>
      <c r="C31" s="519" t="s">
        <v>397</v>
      </c>
      <c r="D31" s="521">
        <v>2</v>
      </c>
      <c r="E31" s="521"/>
      <c r="F31" s="108"/>
      <c r="G31" s="514"/>
      <c r="H31" s="108"/>
      <c r="I31" s="515" t="s">
        <v>24</v>
      </c>
      <c r="J31" s="517" t="s">
        <v>365</v>
      </c>
      <c r="K31" s="519" t="s">
        <v>397</v>
      </c>
      <c r="L31" s="521">
        <v>2</v>
      </c>
      <c r="M31" s="521"/>
      <c r="N31" s="108"/>
      <c r="O31" s="514"/>
      <c r="P31" s="108"/>
      <c r="Q31" s="515" t="s">
        <v>24</v>
      </c>
      <c r="R31" s="517" t="s">
        <v>365</v>
      </c>
      <c r="S31" s="519" t="s">
        <v>397</v>
      </c>
      <c r="T31" s="521">
        <v>2</v>
      </c>
      <c r="U31" s="521"/>
      <c r="V31" s="108"/>
      <c r="W31" s="514"/>
      <c r="X31" s="108"/>
      <c r="Y31" s="515" t="s">
        <v>24</v>
      </c>
      <c r="Z31" s="517" t="s">
        <v>365</v>
      </c>
      <c r="AA31" s="519" t="s">
        <v>397</v>
      </c>
      <c r="AB31" s="521">
        <v>2</v>
      </c>
      <c r="AC31" s="521"/>
      <c r="AD31" s="108"/>
      <c r="AE31" s="514"/>
      <c r="AF31" s="108"/>
      <c r="AG31" s="515" t="s">
        <v>24</v>
      </c>
      <c r="AH31" s="517" t="s">
        <v>365</v>
      </c>
      <c r="AI31" s="519" t="s">
        <v>397</v>
      </c>
      <c r="AJ31" s="521">
        <v>2</v>
      </c>
      <c r="AK31" s="521"/>
      <c r="AL31" s="108"/>
      <c r="AM31" s="514"/>
      <c r="AN31" s="108"/>
      <c r="AO31" s="515" t="s">
        <v>24</v>
      </c>
      <c r="AP31" s="517" t="s">
        <v>365</v>
      </c>
      <c r="AQ31" s="519" t="s">
        <v>397</v>
      </c>
      <c r="AR31" s="521">
        <v>2</v>
      </c>
      <c r="AS31" s="521" t="s">
        <v>509</v>
      </c>
      <c r="AT31" s="108"/>
      <c r="AU31" s="514"/>
    </row>
    <row r="32" spans="1:59" s="110" customFormat="1" ht="35.25" customHeight="1" x14ac:dyDescent="0.2">
      <c r="A32" s="516"/>
      <c r="B32" s="518"/>
      <c r="C32" s="520"/>
      <c r="D32" s="522"/>
      <c r="E32" s="522"/>
      <c r="F32" s="108"/>
      <c r="G32" s="514"/>
      <c r="H32" s="108"/>
      <c r="I32" s="516"/>
      <c r="J32" s="518"/>
      <c r="K32" s="520"/>
      <c r="L32" s="522"/>
      <c r="M32" s="522"/>
      <c r="N32" s="108"/>
      <c r="O32" s="514"/>
      <c r="P32" s="108"/>
      <c r="Q32" s="516"/>
      <c r="R32" s="518"/>
      <c r="S32" s="520"/>
      <c r="T32" s="522"/>
      <c r="U32" s="522"/>
      <c r="V32" s="108"/>
      <c r="W32" s="514"/>
      <c r="X32" s="108"/>
      <c r="Y32" s="516"/>
      <c r="Z32" s="518"/>
      <c r="AA32" s="520"/>
      <c r="AB32" s="522"/>
      <c r="AC32" s="522"/>
      <c r="AD32" s="108"/>
      <c r="AE32" s="514"/>
      <c r="AF32" s="108"/>
      <c r="AG32" s="516"/>
      <c r="AH32" s="518"/>
      <c r="AI32" s="520"/>
      <c r="AJ32" s="522"/>
      <c r="AK32" s="522"/>
      <c r="AL32" s="108"/>
      <c r="AM32" s="514"/>
      <c r="AN32" s="108"/>
      <c r="AO32" s="516"/>
      <c r="AP32" s="518"/>
      <c r="AQ32" s="520"/>
      <c r="AR32" s="522"/>
      <c r="AS32" s="522"/>
      <c r="AT32" s="108"/>
      <c r="AU32" s="514"/>
    </row>
    <row r="33" spans="1:47" s="110" customFormat="1" ht="35.25" customHeight="1" x14ac:dyDescent="0.2">
      <c r="A33" s="515" t="s">
        <v>37</v>
      </c>
      <c r="B33" s="517" t="s">
        <v>363</v>
      </c>
      <c r="C33" s="519" t="s">
        <v>394</v>
      </c>
      <c r="D33" s="521">
        <v>1</v>
      </c>
      <c r="E33" s="521" t="s">
        <v>509</v>
      </c>
      <c r="F33" s="108"/>
      <c r="G33" s="514"/>
      <c r="H33" s="105"/>
      <c r="I33" s="515" t="s">
        <v>37</v>
      </c>
      <c r="J33" s="517" t="s">
        <v>363</v>
      </c>
      <c r="K33" s="519" t="s">
        <v>394</v>
      </c>
      <c r="L33" s="521">
        <v>1</v>
      </c>
      <c r="M33" s="521"/>
      <c r="N33" s="108"/>
      <c r="O33" s="514"/>
      <c r="P33" s="105"/>
      <c r="Q33" s="515" t="s">
        <v>37</v>
      </c>
      <c r="R33" s="517" t="s">
        <v>363</v>
      </c>
      <c r="S33" s="519" t="s">
        <v>394</v>
      </c>
      <c r="T33" s="521">
        <v>1</v>
      </c>
      <c r="U33" s="521" t="s">
        <v>509</v>
      </c>
      <c r="V33" s="108"/>
      <c r="W33" s="514"/>
      <c r="X33" s="105"/>
      <c r="Y33" s="515" t="s">
        <v>37</v>
      </c>
      <c r="Z33" s="517" t="s">
        <v>363</v>
      </c>
      <c r="AA33" s="519" t="s">
        <v>394</v>
      </c>
      <c r="AB33" s="521">
        <v>1</v>
      </c>
      <c r="AC33" s="521"/>
      <c r="AD33" s="108"/>
      <c r="AE33" s="514"/>
      <c r="AF33" s="105"/>
      <c r="AG33" s="515" t="s">
        <v>37</v>
      </c>
      <c r="AH33" s="517" t="s">
        <v>363</v>
      </c>
      <c r="AI33" s="519" t="s">
        <v>394</v>
      </c>
      <c r="AJ33" s="521">
        <v>1</v>
      </c>
      <c r="AK33" s="521" t="s">
        <v>509</v>
      </c>
      <c r="AL33" s="108"/>
      <c r="AM33" s="514"/>
      <c r="AN33" s="105"/>
      <c r="AO33" s="515" t="s">
        <v>37</v>
      </c>
      <c r="AP33" s="517" t="s">
        <v>363</v>
      </c>
      <c r="AQ33" s="519" t="s">
        <v>394</v>
      </c>
      <c r="AR33" s="521">
        <v>1</v>
      </c>
      <c r="AS33" s="521"/>
      <c r="AT33" s="108"/>
      <c r="AU33" s="514"/>
    </row>
    <row r="34" spans="1:47" s="110" customFormat="1" ht="35.25" customHeight="1" thickBot="1" x14ac:dyDescent="0.25">
      <c r="A34" s="541"/>
      <c r="B34" s="531"/>
      <c r="C34" s="532"/>
      <c r="D34" s="533"/>
      <c r="E34" s="533"/>
      <c r="F34" s="108"/>
      <c r="G34" s="514"/>
      <c r="H34" s="105"/>
      <c r="I34" s="541"/>
      <c r="J34" s="531"/>
      <c r="K34" s="532"/>
      <c r="L34" s="533"/>
      <c r="M34" s="533"/>
      <c r="N34" s="108"/>
      <c r="O34" s="514"/>
      <c r="P34" s="105"/>
      <c r="Q34" s="541"/>
      <c r="R34" s="531"/>
      <c r="S34" s="532"/>
      <c r="T34" s="533"/>
      <c r="U34" s="533"/>
      <c r="V34" s="108"/>
      <c r="W34" s="514"/>
      <c r="X34" s="105"/>
      <c r="Y34" s="541"/>
      <c r="Z34" s="531"/>
      <c r="AA34" s="532"/>
      <c r="AB34" s="533"/>
      <c r="AC34" s="533"/>
      <c r="AD34" s="108"/>
      <c r="AE34" s="514"/>
      <c r="AF34" s="105"/>
      <c r="AG34" s="541"/>
      <c r="AH34" s="531"/>
      <c r="AI34" s="532"/>
      <c r="AJ34" s="533"/>
      <c r="AK34" s="533"/>
      <c r="AL34" s="108"/>
      <c r="AM34" s="514"/>
      <c r="AN34" s="105"/>
      <c r="AO34" s="541"/>
      <c r="AP34" s="531"/>
      <c r="AQ34" s="532"/>
      <c r="AR34" s="533"/>
      <c r="AS34" s="533"/>
      <c r="AT34" s="108"/>
      <c r="AU34" s="514"/>
    </row>
    <row r="35" spans="1:47" x14ac:dyDescent="0.2">
      <c r="A35" s="105"/>
      <c r="B35" s="105"/>
      <c r="C35" s="105"/>
      <c r="D35" s="105"/>
      <c r="E35" s="105"/>
      <c r="F35" s="105"/>
      <c r="G35" s="514"/>
      <c r="H35" s="108"/>
      <c r="I35" s="105"/>
      <c r="J35" s="105"/>
      <c r="K35" s="105"/>
      <c r="L35" s="105"/>
      <c r="M35" s="105"/>
      <c r="N35" s="105"/>
      <c r="O35" s="514"/>
      <c r="P35" s="108"/>
      <c r="Q35" s="105"/>
      <c r="R35" s="105"/>
      <c r="S35" s="105"/>
      <c r="T35" s="105"/>
      <c r="U35" s="105"/>
      <c r="V35" s="105"/>
      <c r="W35" s="514"/>
      <c r="X35" s="108"/>
      <c r="Y35" s="105"/>
      <c r="Z35" s="105"/>
      <c r="AA35" s="105"/>
      <c r="AB35" s="105"/>
      <c r="AC35" s="105"/>
      <c r="AD35" s="105"/>
      <c r="AE35" s="514"/>
      <c r="AF35" s="108"/>
      <c r="AG35" s="105"/>
      <c r="AH35" s="105"/>
      <c r="AI35" s="105"/>
      <c r="AJ35" s="105"/>
      <c r="AK35" s="105"/>
      <c r="AL35" s="105"/>
      <c r="AM35" s="514"/>
      <c r="AN35" s="108"/>
      <c r="AO35" s="105"/>
      <c r="AP35" s="105"/>
      <c r="AQ35" s="105"/>
      <c r="AR35" s="105"/>
      <c r="AS35" s="105"/>
      <c r="AT35" s="105"/>
      <c r="AU35" s="514"/>
    </row>
    <row r="36" spans="1:47" x14ac:dyDescent="0.2">
      <c r="A36" s="105"/>
      <c r="B36" s="105"/>
      <c r="C36" s="105"/>
      <c r="D36" s="105"/>
      <c r="E36" s="105"/>
      <c r="F36" s="105"/>
      <c r="G36" s="514"/>
      <c r="H36" s="108"/>
      <c r="I36" s="105"/>
      <c r="J36" s="105"/>
      <c r="K36" s="105"/>
      <c r="L36" s="105"/>
      <c r="M36" s="105"/>
      <c r="N36" s="105"/>
      <c r="O36" s="514"/>
      <c r="P36" s="108"/>
      <c r="Q36" s="105"/>
      <c r="R36" s="105"/>
      <c r="S36" s="105"/>
      <c r="T36" s="105"/>
      <c r="U36" s="105"/>
      <c r="V36" s="105"/>
      <c r="W36" s="514"/>
      <c r="X36" s="108"/>
      <c r="Y36" s="105"/>
      <c r="Z36" s="105"/>
      <c r="AA36" s="105"/>
      <c r="AB36" s="105"/>
      <c r="AC36" s="105"/>
      <c r="AD36" s="105"/>
      <c r="AE36" s="514"/>
      <c r="AF36" s="108"/>
      <c r="AG36" s="105"/>
      <c r="AH36" s="105"/>
      <c r="AI36" s="105"/>
      <c r="AJ36" s="105"/>
      <c r="AK36" s="105"/>
      <c r="AL36" s="105"/>
      <c r="AM36" s="514"/>
      <c r="AN36" s="108"/>
      <c r="AO36" s="105"/>
      <c r="AP36" s="105"/>
      <c r="AQ36" s="105"/>
      <c r="AR36" s="105"/>
      <c r="AS36" s="105"/>
      <c r="AT36" s="105"/>
      <c r="AU36" s="514"/>
    </row>
    <row r="37" spans="1:47" ht="18" x14ac:dyDescent="0.25">
      <c r="A37" s="234" t="s">
        <v>600</v>
      </c>
      <c r="B37" s="234"/>
      <c r="C37" s="234"/>
      <c r="D37" s="235" t="s">
        <v>611</v>
      </c>
      <c r="E37" s="111"/>
      <c r="F37" s="105"/>
      <c r="G37" s="514"/>
      <c r="H37" s="108"/>
      <c r="I37" s="105" t="s">
        <v>605</v>
      </c>
      <c r="J37" s="105"/>
      <c r="K37" s="105"/>
      <c r="L37" s="111" t="s">
        <v>612</v>
      </c>
      <c r="M37" s="111"/>
      <c r="N37" s="105"/>
      <c r="O37" s="514"/>
      <c r="P37" s="108"/>
      <c r="Q37" s="105" t="s">
        <v>609</v>
      </c>
      <c r="R37" s="105"/>
      <c r="S37" s="105"/>
      <c r="T37" s="111" t="s">
        <v>613</v>
      </c>
      <c r="U37" s="111"/>
      <c r="V37" s="105"/>
      <c r="W37" s="514"/>
      <c r="X37" s="108"/>
      <c r="Y37" s="105" t="s">
        <v>606</v>
      </c>
      <c r="Z37" s="105"/>
      <c r="AA37" s="105"/>
      <c r="AB37" s="111" t="s">
        <v>620</v>
      </c>
      <c r="AC37" s="111"/>
      <c r="AD37" s="105"/>
      <c r="AE37" s="514"/>
      <c r="AF37" s="108"/>
      <c r="AG37" s="234" t="s">
        <v>623</v>
      </c>
      <c r="AH37" s="234"/>
      <c r="AI37" s="234"/>
      <c r="AJ37" s="235" t="s">
        <v>624</v>
      </c>
      <c r="AK37" s="111"/>
      <c r="AL37" s="105"/>
      <c r="AM37" s="514"/>
      <c r="AN37" s="108"/>
      <c r="AO37" s="105"/>
      <c r="AP37" s="105"/>
      <c r="AQ37" s="105"/>
      <c r="AR37" s="111"/>
      <c r="AS37" s="111"/>
      <c r="AT37" s="105"/>
      <c r="AU37" s="514"/>
    </row>
    <row r="38" spans="1:47" ht="18" x14ac:dyDescent="0.25">
      <c r="A38" s="112" t="s">
        <v>358</v>
      </c>
      <c r="B38" s="112"/>
      <c r="C38" s="113"/>
      <c r="D38" s="113" t="s">
        <v>610</v>
      </c>
      <c r="E38" s="113"/>
      <c r="F38" s="105"/>
      <c r="G38" s="514"/>
      <c r="H38" s="108"/>
      <c r="I38" s="112" t="s">
        <v>358</v>
      </c>
      <c r="J38" s="112"/>
      <c r="K38" s="113"/>
      <c r="L38" s="113" t="s">
        <v>610</v>
      </c>
      <c r="M38" s="113"/>
      <c r="N38" s="105"/>
      <c r="O38" s="514"/>
      <c r="P38" s="108"/>
      <c r="Q38" s="112" t="s">
        <v>358</v>
      </c>
      <c r="R38" s="112"/>
      <c r="S38" s="113"/>
      <c r="T38" s="113" t="s">
        <v>610</v>
      </c>
      <c r="U38" s="113"/>
      <c r="V38" s="105"/>
      <c r="W38" s="514"/>
      <c r="X38" s="108"/>
      <c r="Y38" s="112" t="s">
        <v>358</v>
      </c>
      <c r="Z38" s="112"/>
      <c r="AA38" s="113"/>
      <c r="AB38" s="113" t="s">
        <v>610</v>
      </c>
      <c r="AC38" s="113"/>
      <c r="AD38" s="105"/>
      <c r="AE38" s="514"/>
      <c r="AF38" s="108"/>
      <c r="AG38" s="112" t="s">
        <v>358</v>
      </c>
      <c r="AH38" s="112"/>
      <c r="AI38" s="113"/>
      <c r="AJ38" s="113" t="s">
        <v>610</v>
      </c>
      <c r="AK38" s="113"/>
      <c r="AL38" s="105"/>
      <c r="AM38" s="514"/>
      <c r="AN38" s="108"/>
      <c r="AO38" s="112" t="s">
        <v>358</v>
      </c>
      <c r="AP38" s="112"/>
      <c r="AQ38" s="113"/>
      <c r="AR38" s="113" t="s">
        <v>359</v>
      </c>
      <c r="AS38" s="113"/>
      <c r="AT38" s="105"/>
      <c r="AU38" s="514"/>
    </row>
    <row r="39" spans="1:47" x14ac:dyDescent="0.2">
      <c r="A39" s="105"/>
      <c r="B39" s="105"/>
      <c r="C39" s="105"/>
      <c r="D39" s="105"/>
      <c r="E39" s="105"/>
      <c r="F39" s="105"/>
      <c r="G39" s="514"/>
      <c r="H39" s="105"/>
      <c r="I39" s="105"/>
      <c r="J39" s="105"/>
      <c r="K39" s="105"/>
      <c r="L39" s="105"/>
      <c r="M39" s="105"/>
      <c r="N39" s="105"/>
      <c r="O39" s="514"/>
      <c r="P39" s="105"/>
      <c r="Q39" s="105"/>
      <c r="R39" s="105"/>
      <c r="S39" s="105"/>
      <c r="T39" s="105"/>
      <c r="U39" s="105"/>
      <c r="V39" s="105"/>
      <c r="W39" s="514"/>
      <c r="X39" s="105"/>
      <c r="Y39" s="105"/>
      <c r="Z39" s="105"/>
      <c r="AA39" s="105"/>
      <c r="AB39" s="105"/>
      <c r="AC39" s="105"/>
      <c r="AD39" s="105"/>
      <c r="AE39" s="514"/>
      <c r="AF39" s="105"/>
      <c r="AG39" s="105"/>
      <c r="AH39" s="105"/>
      <c r="AI39" s="105"/>
      <c r="AJ39" s="105"/>
      <c r="AK39" s="105"/>
      <c r="AL39" s="105"/>
      <c r="AM39" s="514"/>
      <c r="AN39" s="105"/>
      <c r="AO39" s="105"/>
      <c r="AP39" s="105"/>
      <c r="AQ39" s="105"/>
      <c r="AR39" s="105"/>
      <c r="AS39" s="105"/>
      <c r="AT39" s="105"/>
      <c r="AU39" s="514"/>
    </row>
    <row r="40" spans="1:47" x14ac:dyDescent="0.2">
      <c r="A40" s="514"/>
      <c r="B40" s="514"/>
      <c r="C40" s="514"/>
      <c r="D40" s="514"/>
      <c r="E40" s="514"/>
      <c r="F40" s="514"/>
      <c r="G40" s="514"/>
      <c r="H40" s="514"/>
      <c r="I40" s="514"/>
      <c r="J40" s="514"/>
      <c r="K40" s="514"/>
      <c r="L40" s="514"/>
      <c r="M40" s="514"/>
      <c r="N40" s="106"/>
      <c r="O40" s="514"/>
      <c r="P40" s="514"/>
      <c r="Q40" s="514"/>
      <c r="R40" s="514"/>
      <c r="S40" s="514"/>
      <c r="T40" s="514"/>
      <c r="U40" s="514"/>
      <c r="V40" s="106"/>
      <c r="W40" s="514"/>
      <c r="X40" s="514"/>
      <c r="Y40" s="514"/>
      <c r="Z40" s="514"/>
      <c r="AA40" s="514"/>
      <c r="AB40" s="514"/>
      <c r="AC40" s="514"/>
      <c r="AD40" s="106"/>
      <c r="AE40" s="514"/>
      <c r="AF40" s="514"/>
      <c r="AG40" s="514"/>
      <c r="AH40" s="514"/>
      <c r="AI40" s="514"/>
      <c r="AJ40" s="514"/>
      <c r="AK40" s="514"/>
      <c r="AL40" s="106"/>
      <c r="AM40" s="514"/>
      <c r="AN40" s="514"/>
      <c r="AO40" s="514"/>
      <c r="AP40" s="514"/>
      <c r="AQ40" s="514"/>
      <c r="AR40" s="514"/>
      <c r="AS40" s="514"/>
      <c r="AT40" s="106"/>
      <c r="AU40" s="514"/>
    </row>
    <row r="41" spans="1:47" ht="15" thickBot="1" x14ac:dyDescent="0.25">
      <c r="A41" s="115"/>
      <c r="B41" s="105"/>
      <c r="C41" s="105"/>
      <c r="D41" s="105"/>
      <c r="E41" s="105"/>
      <c r="F41" s="105"/>
      <c r="G41" s="514"/>
      <c r="H41" s="105"/>
      <c r="N41" s="105"/>
      <c r="O41" s="514"/>
      <c r="P41" s="105"/>
      <c r="V41" s="105"/>
      <c r="W41" s="514"/>
      <c r="X41" s="105"/>
      <c r="AD41" s="105"/>
      <c r="AE41" s="514"/>
      <c r="AF41" s="105"/>
      <c r="AL41" s="105"/>
      <c r="AM41" s="514"/>
      <c r="AN41" s="105"/>
      <c r="AT41" s="105"/>
      <c r="AU41" s="514"/>
    </row>
    <row r="42" spans="1:47" ht="83.25" customHeight="1" thickBot="1" x14ac:dyDescent="0.25">
      <c r="A42" s="107" t="s">
        <v>361</v>
      </c>
      <c r="B42" s="537" t="str">
        <f>'MRC CONTRATACIÓN - COVID19'!D18</f>
        <v>Posibilidad de celebrar contratos con terceros omitiendo, eliminando o manipulando los documentos soportes de los estudios previos realizados en desarrollo de la declaratoria de urgencia manifiesta, la relación directa y conexidad entre la mitigación de la pandemia y la necesidad de la contratación, a cambio de un beneficio particular.</v>
      </c>
      <c r="C42" s="538"/>
      <c r="D42" s="538"/>
      <c r="E42" s="539"/>
      <c r="F42" s="105"/>
      <c r="G42" s="514"/>
      <c r="H42" s="105"/>
      <c r="I42" s="107" t="s">
        <v>361</v>
      </c>
      <c r="J42" s="523" t="str">
        <f>$B42</f>
        <v>Posibilidad de celebrar contratos con terceros omitiendo, eliminando o manipulando los documentos soportes de los estudios previos realizados en desarrollo de la declaratoria de urgencia manifiesta, la relación directa y conexidad entre la mitigación de la pandemia y la necesidad de la contratación, a cambio de un beneficio particular.</v>
      </c>
      <c r="K42" s="524"/>
      <c r="L42" s="524"/>
      <c r="M42" s="525"/>
      <c r="N42" s="105"/>
      <c r="O42" s="514"/>
      <c r="P42" s="105"/>
      <c r="Q42" s="107" t="s">
        <v>361</v>
      </c>
      <c r="R42" s="523" t="str">
        <f>$B42</f>
        <v>Posibilidad de celebrar contratos con terceros omitiendo, eliminando o manipulando los documentos soportes de los estudios previos realizados en desarrollo de la declaratoria de urgencia manifiesta, la relación directa y conexidad entre la mitigación de la pandemia y la necesidad de la contratación, a cambio de un beneficio particular.</v>
      </c>
      <c r="S42" s="524"/>
      <c r="T42" s="524"/>
      <c r="U42" s="525"/>
      <c r="V42" s="105"/>
      <c r="W42" s="514"/>
      <c r="X42" s="105"/>
      <c r="Y42" s="107" t="s">
        <v>361</v>
      </c>
      <c r="Z42" s="523" t="str">
        <f>$B42</f>
        <v>Posibilidad de celebrar contratos con terceros omitiendo, eliminando o manipulando los documentos soportes de los estudios previos realizados en desarrollo de la declaratoria de urgencia manifiesta, la relación directa y conexidad entre la mitigación de la pandemia y la necesidad de la contratación, a cambio de un beneficio particular.</v>
      </c>
      <c r="AA42" s="524"/>
      <c r="AB42" s="524"/>
      <c r="AC42" s="525"/>
      <c r="AD42" s="105"/>
      <c r="AE42" s="514"/>
      <c r="AF42" s="105"/>
      <c r="AG42" s="107" t="s">
        <v>361</v>
      </c>
      <c r="AH42" s="523" t="str">
        <f>$B42</f>
        <v>Posibilidad de celebrar contratos con terceros omitiendo, eliminando o manipulando los documentos soportes de los estudios previos realizados en desarrollo de la declaratoria de urgencia manifiesta, la relación directa y conexidad entre la mitigación de la pandemia y la necesidad de la contratación, a cambio de un beneficio particular.</v>
      </c>
      <c r="AI42" s="524"/>
      <c r="AJ42" s="524"/>
      <c r="AK42" s="525"/>
      <c r="AL42" s="105"/>
      <c r="AM42" s="514"/>
      <c r="AN42" s="105"/>
      <c r="AO42" s="107" t="s">
        <v>361</v>
      </c>
      <c r="AP42" s="523" t="str">
        <f>$B42</f>
        <v>Posibilidad de celebrar contratos con terceros omitiendo, eliminando o manipulando los documentos soportes de los estudios previos realizados en desarrollo de la declaratoria de urgencia manifiesta, la relación directa y conexidad entre la mitigación de la pandemia y la necesidad de la contratación, a cambio de un beneficio particular.</v>
      </c>
      <c r="AQ42" s="524"/>
      <c r="AR42" s="524"/>
      <c r="AS42" s="525"/>
      <c r="AT42" s="105"/>
      <c r="AU42" s="514"/>
    </row>
    <row r="43" spans="1:47" ht="18.75" customHeight="1" thickBot="1" x14ac:dyDescent="0.25">
      <c r="A43" s="542" t="s">
        <v>352</v>
      </c>
      <c r="B43" s="543"/>
      <c r="C43" s="543"/>
      <c r="D43" s="543"/>
      <c r="E43" s="544"/>
      <c r="F43" s="105"/>
      <c r="G43" s="514"/>
      <c r="H43" s="105"/>
      <c r="I43" s="542" t="s">
        <v>352</v>
      </c>
      <c r="J43" s="543"/>
      <c r="K43" s="543"/>
      <c r="L43" s="543"/>
      <c r="M43" s="544"/>
      <c r="N43" s="105"/>
      <c r="O43" s="514"/>
      <c r="P43" s="105"/>
      <c r="Q43" s="542" t="s">
        <v>352</v>
      </c>
      <c r="R43" s="543"/>
      <c r="S43" s="543"/>
      <c r="T43" s="543"/>
      <c r="U43" s="544"/>
      <c r="V43" s="105"/>
      <c r="W43" s="514"/>
      <c r="X43" s="105"/>
      <c r="Y43" s="542" t="s">
        <v>352</v>
      </c>
      <c r="Z43" s="543"/>
      <c r="AA43" s="543"/>
      <c r="AB43" s="543"/>
      <c r="AC43" s="544"/>
      <c r="AD43" s="105"/>
      <c r="AE43" s="514"/>
      <c r="AF43" s="105"/>
      <c r="AG43" s="542" t="s">
        <v>352</v>
      </c>
      <c r="AH43" s="543"/>
      <c r="AI43" s="543"/>
      <c r="AJ43" s="543"/>
      <c r="AK43" s="544"/>
      <c r="AL43" s="105"/>
      <c r="AM43" s="514"/>
      <c r="AN43" s="105"/>
      <c r="AO43" s="542" t="s">
        <v>352</v>
      </c>
      <c r="AP43" s="543"/>
      <c r="AQ43" s="543"/>
      <c r="AR43" s="543"/>
      <c r="AS43" s="544"/>
      <c r="AT43" s="105"/>
      <c r="AU43" s="514"/>
    </row>
    <row r="44" spans="1:47" ht="36.75" thickBot="1" x14ac:dyDescent="0.25">
      <c r="A44" s="98" t="s">
        <v>353</v>
      </c>
      <c r="B44" s="99" t="s">
        <v>354</v>
      </c>
      <c r="C44" s="99" t="s">
        <v>355</v>
      </c>
      <c r="D44" s="99" t="s">
        <v>356</v>
      </c>
      <c r="E44" s="99" t="s">
        <v>357</v>
      </c>
      <c r="F44" s="105"/>
      <c r="G44" s="514"/>
      <c r="H44" s="105"/>
      <c r="I44" s="98" t="s">
        <v>353</v>
      </c>
      <c r="J44" s="99" t="s">
        <v>354</v>
      </c>
      <c r="K44" s="99" t="s">
        <v>355</v>
      </c>
      <c r="L44" s="99" t="s">
        <v>356</v>
      </c>
      <c r="M44" s="99" t="s">
        <v>357</v>
      </c>
      <c r="N44" s="105"/>
      <c r="O44" s="514"/>
      <c r="P44" s="105"/>
      <c r="Q44" s="98" t="s">
        <v>353</v>
      </c>
      <c r="R44" s="99" t="s">
        <v>354</v>
      </c>
      <c r="S44" s="99" t="s">
        <v>355</v>
      </c>
      <c r="T44" s="99" t="s">
        <v>356</v>
      </c>
      <c r="U44" s="99" t="s">
        <v>357</v>
      </c>
      <c r="V44" s="105"/>
      <c r="W44" s="514"/>
      <c r="X44" s="105"/>
      <c r="Y44" s="98" t="s">
        <v>353</v>
      </c>
      <c r="Z44" s="99" t="s">
        <v>354</v>
      </c>
      <c r="AA44" s="99" t="s">
        <v>355</v>
      </c>
      <c r="AB44" s="99" t="s">
        <v>356</v>
      </c>
      <c r="AC44" s="99" t="s">
        <v>357</v>
      </c>
      <c r="AD44" s="105"/>
      <c r="AE44" s="514"/>
      <c r="AF44" s="105"/>
      <c r="AG44" s="98" t="s">
        <v>353</v>
      </c>
      <c r="AH44" s="99" t="s">
        <v>354</v>
      </c>
      <c r="AI44" s="99" t="s">
        <v>355</v>
      </c>
      <c r="AJ44" s="99" t="s">
        <v>356</v>
      </c>
      <c r="AK44" s="99" t="s">
        <v>357</v>
      </c>
      <c r="AL44" s="105"/>
      <c r="AM44" s="514"/>
      <c r="AN44" s="105"/>
      <c r="AO44" s="98" t="s">
        <v>353</v>
      </c>
      <c r="AP44" s="99" t="s">
        <v>354</v>
      </c>
      <c r="AQ44" s="99" t="s">
        <v>355</v>
      </c>
      <c r="AR44" s="99" t="s">
        <v>356</v>
      </c>
      <c r="AS44" s="99" t="s">
        <v>357</v>
      </c>
      <c r="AT44" s="105"/>
      <c r="AU44" s="514"/>
    </row>
    <row r="45" spans="1:47" s="110" customFormat="1" ht="35.25" customHeight="1" x14ac:dyDescent="0.2">
      <c r="A45" s="529" t="s">
        <v>307</v>
      </c>
      <c r="B45" s="534" t="s">
        <v>364</v>
      </c>
      <c r="C45" s="535" t="s">
        <v>398</v>
      </c>
      <c r="D45" s="536">
        <v>5</v>
      </c>
      <c r="E45" s="536"/>
      <c r="F45" s="108"/>
      <c r="G45" s="514"/>
      <c r="H45" s="108"/>
      <c r="I45" s="529" t="s">
        <v>307</v>
      </c>
      <c r="J45" s="534" t="s">
        <v>364</v>
      </c>
      <c r="K45" s="535" t="s">
        <v>398</v>
      </c>
      <c r="L45" s="536">
        <v>5</v>
      </c>
      <c r="M45" s="536"/>
      <c r="N45" s="108"/>
      <c r="O45" s="514"/>
      <c r="P45" s="108"/>
      <c r="Q45" s="529" t="s">
        <v>307</v>
      </c>
      <c r="R45" s="534" t="s">
        <v>364</v>
      </c>
      <c r="S45" s="535" t="s">
        <v>398</v>
      </c>
      <c r="T45" s="536">
        <v>5</v>
      </c>
      <c r="U45" s="536"/>
      <c r="V45" s="108"/>
      <c r="W45" s="514"/>
      <c r="X45" s="108"/>
      <c r="Y45" s="529" t="s">
        <v>307</v>
      </c>
      <c r="Z45" s="534" t="s">
        <v>364</v>
      </c>
      <c r="AA45" s="535" t="s">
        <v>398</v>
      </c>
      <c r="AB45" s="536">
        <v>5</v>
      </c>
      <c r="AC45" s="536" t="s">
        <v>509</v>
      </c>
      <c r="AD45" s="108"/>
      <c r="AE45" s="514"/>
      <c r="AF45" s="108"/>
      <c r="AG45" s="529" t="s">
        <v>307</v>
      </c>
      <c r="AH45" s="534" t="s">
        <v>364</v>
      </c>
      <c r="AI45" s="535" t="s">
        <v>398</v>
      </c>
      <c r="AJ45" s="536">
        <v>5</v>
      </c>
      <c r="AK45" s="536"/>
      <c r="AL45" s="108"/>
      <c r="AM45" s="514"/>
      <c r="AN45" s="108"/>
      <c r="AO45" s="529" t="s">
        <v>307</v>
      </c>
      <c r="AP45" s="534" t="s">
        <v>364</v>
      </c>
      <c r="AQ45" s="535" t="s">
        <v>398</v>
      </c>
      <c r="AR45" s="536">
        <v>5</v>
      </c>
      <c r="AS45" s="536"/>
      <c r="AT45" s="108"/>
      <c r="AU45" s="514"/>
    </row>
    <row r="46" spans="1:47" s="110" customFormat="1" ht="35.25" customHeight="1" x14ac:dyDescent="0.2">
      <c r="A46" s="540"/>
      <c r="B46" s="518"/>
      <c r="C46" s="520"/>
      <c r="D46" s="522"/>
      <c r="E46" s="522"/>
      <c r="F46" s="108"/>
      <c r="G46" s="514"/>
      <c r="H46" s="108"/>
      <c r="I46" s="540"/>
      <c r="J46" s="518"/>
      <c r="K46" s="520"/>
      <c r="L46" s="522"/>
      <c r="M46" s="522"/>
      <c r="N46" s="108"/>
      <c r="O46" s="514"/>
      <c r="P46" s="108"/>
      <c r="Q46" s="540"/>
      <c r="R46" s="518"/>
      <c r="S46" s="520"/>
      <c r="T46" s="522"/>
      <c r="U46" s="522"/>
      <c r="V46" s="108"/>
      <c r="W46" s="514"/>
      <c r="X46" s="108"/>
      <c r="Y46" s="540"/>
      <c r="Z46" s="518"/>
      <c r="AA46" s="520"/>
      <c r="AB46" s="522"/>
      <c r="AC46" s="522"/>
      <c r="AD46" s="108"/>
      <c r="AE46" s="514"/>
      <c r="AF46" s="108"/>
      <c r="AG46" s="540"/>
      <c r="AH46" s="518"/>
      <c r="AI46" s="520"/>
      <c r="AJ46" s="522"/>
      <c r="AK46" s="522"/>
      <c r="AL46" s="108"/>
      <c r="AM46" s="514"/>
      <c r="AN46" s="108"/>
      <c r="AO46" s="540"/>
      <c r="AP46" s="518"/>
      <c r="AQ46" s="520"/>
      <c r="AR46" s="522"/>
      <c r="AS46" s="522"/>
      <c r="AT46" s="108"/>
      <c r="AU46" s="514"/>
    </row>
    <row r="47" spans="1:47" s="110" customFormat="1" ht="35.25" customHeight="1" x14ac:dyDescent="0.2">
      <c r="A47" s="529" t="s">
        <v>26</v>
      </c>
      <c r="B47" s="517" t="s">
        <v>362</v>
      </c>
      <c r="C47" s="519" t="s">
        <v>391</v>
      </c>
      <c r="D47" s="521">
        <v>4</v>
      </c>
      <c r="E47" s="521"/>
      <c r="F47" s="108"/>
      <c r="G47" s="514"/>
      <c r="H47" s="108"/>
      <c r="I47" s="529" t="s">
        <v>26</v>
      </c>
      <c r="J47" s="517" t="s">
        <v>362</v>
      </c>
      <c r="K47" s="519" t="s">
        <v>391</v>
      </c>
      <c r="L47" s="521">
        <v>4</v>
      </c>
      <c r="M47" s="521"/>
      <c r="N47" s="108"/>
      <c r="O47" s="514"/>
      <c r="P47" s="108"/>
      <c r="Q47" s="529" t="s">
        <v>26</v>
      </c>
      <c r="R47" s="517" t="s">
        <v>362</v>
      </c>
      <c r="S47" s="519" t="s">
        <v>391</v>
      </c>
      <c r="T47" s="521">
        <v>4</v>
      </c>
      <c r="U47" s="521"/>
      <c r="V47" s="108"/>
      <c r="W47" s="514"/>
      <c r="X47" s="108"/>
      <c r="Y47" s="529" t="s">
        <v>26</v>
      </c>
      <c r="Z47" s="517" t="s">
        <v>362</v>
      </c>
      <c r="AA47" s="519" t="s">
        <v>391</v>
      </c>
      <c r="AB47" s="521">
        <v>4</v>
      </c>
      <c r="AC47" s="521"/>
      <c r="AD47" s="108"/>
      <c r="AE47" s="514"/>
      <c r="AF47" s="108"/>
      <c r="AG47" s="529" t="s">
        <v>26</v>
      </c>
      <c r="AH47" s="517" t="s">
        <v>362</v>
      </c>
      <c r="AI47" s="519" t="s">
        <v>391</v>
      </c>
      <c r="AJ47" s="521">
        <v>4</v>
      </c>
      <c r="AK47" s="521"/>
      <c r="AL47" s="108"/>
      <c r="AM47" s="514"/>
      <c r="AN47" s="108"/>
      <c r="AO47" s="529" t="s">
        <v>26</v>
      </c>
      <c r="AP47" s="517" t="s">
        <v>362</v>
      </c>
      <c r="AQ47" s="519" t="s">
        <v>391</v>
      </c>
      <c r="AR47" s="521">
        <v>4</v>
      </c>
      <c r="AS47" s="521"/>
      <c r="AT47" s="108"/>
      <c r="AU47" s="514"/>
    </row>
    <row r="48" spans="1:47" s="110" customFormat="1" ht="35.25" customHeight="1" x14ac:dyDescent="0.2">
      <c r="A48" s="540"/>
      <c r="B48" s="518"/>
      <c r="C48" s="520"/>
      <c r="D48" s="522"/>
      <c r="E48" s="522"/>
      <c r="F48" s="108"/>
      <c r="G48" s="514"/>
      <c r="H48" s="108"/>
      <c r="I48" s="540"/>
      <c r="J48" s="518"/>
      <c r="K48" s="520"/>
      <c r="L48" s="522"/>
      <c r="M48" s="522"/>
      <c r="N48" s="108"/>
      <c r="O48" s="514"/>
      <c r="P48" s="108"/>
      <c r="Q48" s="540"/>
      <c r="R48" s="518"/>
      <c r="S48" s="520"/>
      <c r="T48" s="522"/>
      <c r="U48" s="522"/>
      <c r="V48" s="108"/>
      <c r="W48" s="514"/>
      <c r="X48" s="108"/>
      <c r="Y48" s="540"/>
      <c r="Z48" s="518"/>
      <c r="AA48" s="520"/>
      <c r="AB48" s="522"/>
      <c r="AC48" s="522"/>
      <c r="AD48" s="108"/>
      <c r="AE48" s="514"/>
      <c r="AF48" s="108"/>
      <c r="AG48" s="540"/>
      <c r="AH48" s="518"/>
      <c r="AI48" s="520"/>
      <c r="AJ48" s="522"/>
      <c r="AK48" s="522"/>
      <c r="AL48" s="108"/>
      <c r="AM48" s="514"/>
      <c r="AN48" s="108"/>
      <c r="AO48" s="540"/>
      <c r="AP48" s="518"/>
      <c r="AQ48" s="520"/>
      <c r="AR48" s="522"/>
      <c r="AS48" s="522"/>
      <c r="AT48" s="108"/>
      <c r="AU48" s="514"/>
    </row>
    <row r="49" spans="1:47" s="110" customFormat="1" ht="35.25" customHeight="1" x14ac:dyDescent="0.2">
      <c r="A49" s="529" t="s">
        <v>27</v>
      </c>
      <c r="B49" s="517" t="s">
        <v>365</v>
      </c>
      <c r="C49" s="519" t="s">
        <v>396</v>
      </c>
      <c r="D49" s="521">
        <v>3</v>
      </c>
      <c r="E49" s="521"/>
      <c r="F49" s="108"/>
      <c r="G49" s="514"/>
      <c r="H49" s="108"/>
      <c r="I49" s="529" t="s">
        <v>27</v>
      </c>
      <c r="J49" s="517" t="s">
        <v>365</v>
      </c>
      <c r="K49" s="519" t="s">
        <v>396</v>
      </c>
      <c r="L49" s="521">
        <v>3</v>
      </c>
      <c r="M49" s="521"/>
      <c r="N49" s="108"/>
      <c r="O49" s="514"/>
      <c r="P49" s="108"/>
      <c r="Q49" s="529" t="s">
        <v>27</v>
      </c>
      <c r="R49" s="517" t="s">
        <v>365</v>
      </c>
      <c r="S49" s="519" t="s">
        <v>396</v>
      </c>
      <c r="T49" s="521">
        <v>3</v>
      </c>
      <c r="U49" s="521"/>
      <c r="V49" s="108"/>
      <c r="W49" s="514"/>
      <c r="X49" s="108"/>
      <c r="Y49" s="529" t="s">
        <v>27</v>
      </c>
      <c r="Z49" s="517" t="s">
        <v>365</v>
      </c>
      <c r="AA49" s="519" t="s">
        <v>396</v>
      </c>
      <c r="AB49" s="521">
        <v>3</v>
      </c>
      <c r="AC49" s="521"/>
      <c r="AD49" s="108"/>
      <c r="AE49" s="514"/>
      <c r="AF49" s="108"/>
      <c r="AG49" s="529" t="s">
        <v>27</v>
      </c>
      <c r="AH49" s="517" t="s">
        <v>365</v>
      </c>
      <c r="AI49" s="519" t="s">
        <v>396</v>
      </c>
      <c r="AJ49" s="521">
        <v>3</v>
      </c>
      <c r="AK49" s="521"/>
      <c r="AL49" s="108"/>
      <c r="AM49" s="514"/>
      <c r="AN49" s="108"/>
      <c r="AO49" s="529" t="s">
        <v>27</v>
      </c>
      <c r="AP49" s="517" t="s">
        <v>365</v>
      </c>
      <c r="AQ49" s="519" t="s">
        <v>396</v>
      </c>
      <c r="AR49" s="521">
        <v>3</v>
      </c>
      <c r="AS49" s="521"/>
      <c r="AT49" s="108"/>
      <c r="AU49" s="514"/>
    </row>
    <row r="50" spans="1:47" s="110" customFormat="1" ht="35.25" customHeight="1" x14ac:dyDescent="0.2">
      <c r="A50" s="540"/>
      <c r="B50" s="518"/>
      <c r="C50" s="520"/>
      <c r="D50" s="522"/>
      <c r="E50" s="522"/>
      <c r="F50" s="108"/>
      <c r="G50" s="514"/>
      <c r="H50" s="108"/>
      <c r="I50" s="540"/>
      <c r="J50" s="518"/>
      <c r="K50" s="520"/>
      <c r="L50" s="522"/>
      <c r="M50" s="522"/>
      <c r="N50" s="108"/>
      <c r="O50" s="514"/>
      <c r="P50" s="108"/>
      <c r="Q50" s="540"/>
      <c r="R50" s="518"/>
      <c r="S50" s="520"/>
      <c r="T50" s="522"/>
      <c r="U50" s="522"/>
      <c r="V50" s="108"/>
      <c r="W50" s="514"/>
      <c r="X50" s="108"/>
      <c r="Y50" s="540"/>
      <c r="Z50" s="518"/>
      <c r="AA50" s="520"/>
      <c r="AB50" s="522"/>
      <c r="AC50" s="522"/>
      <c r="AD50" s="108"/>
      <c r="AE50" s="514"/>
      <c r="AF50" s="108"/>
      <c r="AG50" s="540"/>
      <c r="AH50" s="518"/>
      <c r="AI50" s="520"/>
      <c r="AJ50" s="522"/>
      <c r="AK50" s="522"/>
      <c r="AL50" s="108"/>
      <c r="AM50" s="514"/>
      <c r="AN50" s="108"/>
      <c r="AO50" s="540"/>
      <c r="AP50" s="518"/>
      <c r="AQ50" s="520"/>
      <c r="AR50" s="522"/>
      <c r="AS50" s="522"/>
      <c r="AT50" s="108"/>
      <c r="AU50" s="514"/>
    </row>
    <row r="51" spans="1:47" s="110" customFormat="1" ht="35.25" customHeight="1" x14ac:dyDescent="0.2">
      <c r="A51" s="529" t="s">
        <v>24</v>
      </c>
      <c r="B51" s="517" t="s">
        <v>365</v>
      </c>
      <c r="C51" s="519" t="s">
        <v>397</v>
      </c>
      <c r="D51" s="521">
        <v>2</v>
      </c>
      <c r="E51" s="521"/>
      <c r="F51" s="108"/>
      <c r="G51" s="514"/>
      <c r="H51" s="108"/>
      <c r="I51" s="529" t="s">
        <v>24</v>
      </c>
      <c r="J51" s="517" t="s">
        <v>365</v>
      </c>
      <c r="K51" s="519" t="s">
        <v>397</v>
      </c>
      <c r="L51" s="521">
        <v>2</v>
      </c>
      <c r="M51" s="521"/>
      <c r="N51" s="108"/>
      <c r="O51" s="514"/>
      <c r="P51" s="108"/>
      <c r="Q51" s="529" t="s">
        <v>24</v>
      </c>
      <c r="R51" s="517" t="s">
        <v>365</v>
      </c>
      <c r="S51" s="519" t="s">
        <v>397</v>
      </c>
      <c r="T51" s="521">
        <v>2</v>
      </c>
      <c r="U51" s="521"/>
      <c r="V51" s="108"/>
      <c r="W51" s="514"/>
      <c r="X51" s="108"/>
      <c r="Y51" s="529" t="s">
        <v>24</v>
      </c>
      <c r="Z51" s="517" t="s">
        <v>365</v>
      </c>
      <c r="AA51" s="519" t="s">
        <v>397</v>
      </c>
      <c r="AB51" s="521">
        <v>2</v>
      </c>
      <c r="AC51" s="521"/>
      <c r="AD51" s="108"/>
      <c r="AE51" s="514"/>
      <c r="AF51" s="108"/>
      <c r="AG51" s="529" t="s">
        <v>24</v>
      </c>
      <c r="AH51" s="517" t="s">
        <v>365</v>
      </c>
      <c r="AI51" s="519" t="s">
        <v>397</v>
      </c>
      <c r="AJ51" s="521">
        <v>2</v>
      </c>
      <c r="AK51" s="521"/>
      <c r="AL51" s="108"/>
      <c r="AM51" s="514"/>
      <c r="AN51" s="108"/>
      <c r="AO51" s="529" t="s">
        <v>24</v>
      </c>
      <c r="AP51" s="517" t="s">
        <v>365</v>
      </c>
      <c r="AQ51" s="519" t="s">
        <v>397</v>
      </c>
      <c r="AR51" s="521">
        <v>2</v>
      </c>
      <c r="AS51" s="521" t="s">
        <v>509</v>
      </c>
      <c r="AT51" s="108"/>
      <c r="AU51" s="514"/>
    </row>
    <row r="52" spans="1:47" s="110" customFormat="1" ht="35.25" customHeight="1" x14ac:dyDescent="0.2">
      <c r="A52" s="540"/>
      <c r="B52" s="518"/>
      <c r="C52" s="520"/>
      <c r="D52" s="522"/>
      <c r="E52" s="522"/>
      <c r="F52" s="108"/>
      <c r="G52" s="514"/>
      <c r="H52" s="108"/>
      <c r="I52" s="540"/>
      <c r="J52" s="518"/>
      <c r="K52" s="520"/>
      <c r="L52" s="522"/>
      <c r="M52" s="522"/>
      <c r="N52" s="108"/>
      <c r="O52" s="514"/>
      <c r="P52" s="108"/>
      <c r="Q52" s="540"/>
      <c r="R52" s="518"/>
      <c r="S52" s="520"/>
      <c r="T52" s="522"/>
      <c r="U52" s="522"/>
      <c r="V52" s="108"/>
      <c r="W52" s="514"/>
      <c r="X52" s="108"/>
      <c r="Y52" s="540"/>
      <c r="Z52" s="518"/>
      <c r="AA52" s="520"/>
      <c r="AB52" s="522"/>
      <c r="AC52" s="522"/>
      <c r="AD52" s="108"/>
      <c r="AE52" s="514"/>
      <c r="AF52" s="108"/>
      <c r="AG52" s="540"/>
      <c r="AH52" s="518"/>
      <c r="AI52" s="520"/>
      <c r="AJ52" s="522"/>
      <c r="AK52" s="522"/>
      <c r="AL52" s="108"/>
      <c r="AM52" s="514"/>
      <c r="AN52" s="108"/>
      <c r="AO52" s="540"/>
      <c r="AP52" s="518"/>
      <c r="AQ52" s="520"/>
      <c r="AR52" s="522"/>
      <c r="AS52" s="522"/>
      <c r="AT52" s="108"/>
      <c r="AU52" s="514"/>
    </row>
    <row r="53" spans="1:47" s="110" customFormat="1" ht="35.25" customHeight="1" x14ac:dyDescent="0.2">
      <c r="A53" s="529" t="s">
        <v>37</v>
      </c>
      <c r="B53" s="517" t="s">
        <v>363</v>
      </c>
      <c r="C53" s="519" t="s">
        <v>394</v>
      </c>
      <c r="D53" s="521">
        <v>1</v>
      </c>
      <c r="E53" s="521" t="s">
        <v>509</v>
      </c>
      <c r="F53" s="108"/>
      <c r="G53" s="514"/>
      <c r="H53" s="108"/>
      <c r="I53" s="529" t="s">
        <v>37</v>
      </c>
      <c r="J53" s="517" t="s">
        <v>363</v>
      </c>
      <c r="K53" s="519" t="s">
        <v>394</v>
      </c>
      <c r="L53" s="521">
        <v>1</v>
      </c>
      <c r="M53" s="521"/>
      <c r="N53" s="108"/>
      <c r="O53" s="514"/>
      <c r="P53" s="108"/>
      <c r="Q53" s="529" t="s">
        <v>37</v>
      </c>
      <c r="R53" s="517" t="s">
        <v>363</v>
      </c>
      <c r="S53" s="519" t="s">
        <v>394</v>
      </c>
      <c r="T53" s="521">
        <v>1</v>
      </c>
      <c r="U53" s="521" t="s">
        <v>509</v>
      </c>
      <c r="V53" s="108"/>
      <c r="W53" s="514"/>
      <c r="X53" s="108"/>
      <c r="Y53" s="529" t="s">
        <v>37</v>
      </c>
      <c r="Z53" s="517" t="s">
        <v>363</v>
      </c>
      <c r="AA53" s="519" t="s">
        <v>394</v>
      </c>
      <c r="AB53" s="521">
        <v>1</v>
      </c>
      <c r="AC53" s="521"/>
      <c r="AD53" s="108"/>
      <c r="AE53" s="514"/>
      <c r="AF53" s="108"/>
      <c r="AG53" s="529" t="s">
        <v>37</v>
      </c>
      <c r="AH53" s="517" t="s">
        <v>363</v>
      </c>
      <c r="AI53" s="519" t="s">
        <v>394</v>
      </c>
      <c r="AJ53" s="521">
        <v>1</v>
      </c>
      <c r="AK53" s="521" t="s">
        <v>509</v>
      </c>
      <c r="AL53" s="108"/>
      <c r="AM53" s="514"/>
      <c r="AN53" s="108"/>
      <c r="AO53" s="529" t="s">
        <v>37</v>
      </c>
      <c r="AP53" s="517" t="s">
        <v>363</v>
      </c>
      <c r="AQ53" s="519" t="s">
        <v>394</v>
      </c>
      <c r="AR53" s="521">
        <v>1</v>
      </c>
      <c r="AS53" s="521"/>
      <c r="AT53" s="108"/>
      <c r="AU53" s="514"/>
    </row>
    <row r="54" spans="1:47" s="110" customFormat="1" ht="35.25" customHeight="1" thickBot="1" x14ac:dyDescent="0.25">
      <c r="A54" s="530"/>
      <c r="B54" s="531"/>
      <c r="C54" s="532"/>
      <c r="D54" s="533"/>
      <c r="E54" s="533"/>
      <c r="F54" s="108"/>
      <c r="G54" s="514"/>
      <c r="H54" s="108"/>
      <c r="I54" s="530"/>
      <c r="J54" s="531"/>
      <c r="K54" s="532"/>
      <c r="L54" s="533"/>
      <c r="M54" s="533"/>
      <c r="N54" s="108"/>
      <c r="O54" s="514"/>
      <c r="P54" s="108"/>
      <c r="Q54" s="530"/>
      <c r="R54" s="531"/>
      <c r="S54" s="532"/>
      <c r="T54" s="533"/>
      <c r="U54" s="533"/>
      <c r="V54" s="108"/>
      <c r="W54" s="514"/>
      <c r="X54" s="108"/>
      <c r="Y54" s="530"/>
      <c r="Z54" s="531"/>
      <c r="AA54" s="532"/>
      <c r="AB54" s="533"/>
      <c r="AC54" s="533"/>
      <c r="AD54" s="108"/>
      <c r="AE54" s="514"/>
      <c r="AF54" s="108"/>
      <c r="AG54" s="530"/>
      <c r="AH54" s="531"/>
      <c r="AI54" s="532"/>
      <c r="AJ54" s="533"/>
      <c r="AK54" s="533"/>
      <c r="AL54" s="108"/>
      <c r="AM54" s="514"/>
      <c r="AN54" s="108"/>
      <c r="AO54" s="530"/>
      <c r="AP54" s="531"/>
      <c r="AQ54" s="532"/>
      <c r="AR54" s="533"/>
      <c r="AS54" s="533"/>
      <c r="AT54" s="108"/>
      <c r="AU54" s="514"/>
    </row>
    <row r="55" spans="1:47" x14ac:dyDescent="0.2">
      <c r="A55" s="105"/>
      <c r="B55" s="105"/>
      <c r="C55" s="105"/>
      <c r="D55" s="105"/>
      <c r="E55" s="105"/>
      <c r="F55" s="105"/>
      <c r="G55" s="514"/>
      <c r="H55" s="105"/>
      <c r="I55" s="105"/>
      <c r="J55" s="105"/>
      <c r="K55" s="105"/>
      <c r="L55" s="105"/>
      <c r="M55" s="105"/>
      <c r="N55" s="105"/>
      <c r="O55" s="514"/>
      <c r="P55" s="105"/>
      <c r="Q55" s="105"/>
      <c r="R55" s="105"/>
      <c r="S55" s="105"/>
      <c r="T55" s="105"/>
      <c r="U55" s="105"/>
      <c r="V55" s="105"/>
      <c r="W55" s="514"/>
      <c r="X55" s="105"/>
      <c r="Y55" s="105"/>
      <c r="Z55" s="105"/>
      <c r="AA55" s="105"/>
      <c r="AB55" s="105"/>
      <c r="AC55" s="105"/>
      <c r="AD55" s="105"/>
      <c r="AE55" s="514"/>
      <c r="AF55" s="105"/>
      <c r="AG55" s="105"/>
      <c r="AH55" s="105"/>
      <c r="AI55" s="105"/>
      <c r="AJ55" s="105"/>
      <c r="AK55" s="105"/>
      <c r="AL55" s="105"/>
      <c r="AM55" s="514"/>
      <c r="AN55" s="105"/>
      <c r="AO55" s="105"/>
      <c r="AP55" s="105"/>
      <c r="AQ55" s="105"/>
      <c r="AR55" s="105"/>
      <c r="AS55" s="105"/>
      <c r="AT55" s="105"/>
      <c r="AU55" s="514"/>
    </row>
    <row r="56" spans="1:47" x14ac:dyDescent="0.2">
      <c r="A56" s="105"/>
      <c r="B56" s="105"/>
      <c r="C56" s="105"/>
      <c r="D56" s="105"/>
      <c r="E56" s="105"/>
      <c r="F56" s="105"/>
      <c r="G56" s="514"/>
      <c r="H56" s="105"/>
      <c r="I56" s="105"/>
      <c r="J56" s="105"/>
      <c r="K56" s="105"/>
      <c r="L56" s="105"/>
      <c r="M56" s="105"/>
      <c r="N56" s="105"/>
      <c r="O56" s="514"/>
      <c r="P56" s="105"/>
      <c r="Q56" s="105"/>
      <c r="R56" s="105"/>
      <c r="S56" s="105"/>
      <c r="T56" s="105"/>
      <c r="U56" s="105"/>
      <c r="V56" s="105"/>
      <c r="W56" s="514"/>
      <c r="X56" s="105"/>
      <c r="Y56" s="105"/>
      <c r="Z56" s="105"/>
      <c r="AA56" s="105"/>
      <c r="AB56" s="105"/>
      <c r="AC56" s="105"/>
      <c r="AD56" s="105"/>
      <c r="AE56" s="514"/>
      <c r="AF56" s="105"/>
      <c r="AG56" s="105"/>
      <c r="AH56" s="105"/>
      <c r="AI56" s="105"/>
      <c r="AJ56" s="105"/>
      <c r="AK56" s="105"/>
      <c r="AL56" s="105"/>
      <c r="AM56" s="514"/>
      <c r="AN56" s="105"/>
      <c r="AO56" s="105"/>
      <c r="AP56" s="105"/>
      <c r="AQ56" s="105"/>
      <c r="AR56" s="105"/>
      <c r="AS56" s="105"/>
      <c r="AT56" s="105"/>
      <c r="AU56" s="514"/>
    </row>
    <row r="57" spans="1:47" ht="18" x14ac:dyDescent="0.25">
      <c r="A57" s="234" t="s">
        <v>600</v>
      </c>
      <c r="B57" s="234"/>
      <c r="C57" s="234"/>
      <c r="D57" s="235" t="s">
        <v>611</v>
      </c>
      <c r="E57" s="111"/>
      <c r="F57" s="105"/>
      <c r="G57" s="514"/>
      <c r="H57" s="108"/>
      <c r="I57" s="105" t="s">
        <v>605</v>
      </c>
      <c r="J57" s="105"/>
      <c r="K57" s="105"/>
      <c r="L57" s="111"/>
      <c r="M57" s="111"/>
      <c r="N57" s="105"/>
      <c r="O57" s="514"/>
      <c r="P57" s="108"/>
      <c r="Q57" s="105" t="s">
        <v>609</v>
      </c>
      <c r="R57" s="105"/>
      <c r="S57" s="105"/>
      <c r="T57" s="111" t="s">
        <v>613</v>
      </c>
      <c r="U57" s="111"/>
      <c r="V57" s="105"/>
      <c r="W57" s="514"/>
      <c r="X57" s="108"/>
      <c r="Y57" s="105" t="s">
        <v>606</v>
      </c>
      <c r="Z57" s="105"/>
      <c r="AA57" s="105"/>
      <c r="AB57" s="111" t="s">
        <v>620</v>
      </c>
      <c r="AC57" s="111"/>
      <c r="AD57" s="105"/>
      <c r="AE57" s="514"/>
      <c r="AF57" s="108"/>
      <c r="AG57" s="234" t="s">
        <v>623</v>
      </c>
      <c r="AH57" s="234"/>
      <c r="AI57" s="234"/>
      <c r="AJ57" s="235" t="s">
        <v>624</v>
      </c>
      <c r="AK57" s="111"/>
      <c r="AL57" s="105"/>
      <c r="AM57" s="514"/>
      <c r="AN57" s="108"/>
      <c r="AO57" s="105"/>
      <c r="AP57" s="105"/>
      <c r="AQ57" s="105"/>
      <c r="AR57" s="111"/>
      <c r="AS57" s="111"/>
      <c r="AT57" s="105"/>
      <c r="AU57" s="514"/>
    </row>
    <row r="58" spans="1:47" ht="18" x14ac:dyDescent="0.25">
      <c r="A58" s="112" t="s">
        <v>358</v>
      </c>
      <c r="B58" s="112"/>
      <c r="C58" s="113"/>
      <c r="D58" s="113" t="s">
        <v>610</v>
      </c>
      <c r="E58" s="113"/>
      <c r="F58" s="105"/>
      <c r="G58" s="514"/>
      <c r="H58" s="108"/>
      <c r="I58" s="112" t="s">
        <v>358</v>
      </c>
      <c r="J58" s="112"/>
      <c r="K58" s="113"/>
      <c r="L58" s="113" t="s">
        <v>359</v>
      </c>
      <c r="M58" s="113"/>
      <c r="N58" s="105"/>
      <c r="O58" s="514"/>
      <c r="P58" s="108"/>
      <c r="Q58" s="112" t="s">
        <v>358</v>
      </c>
      <c r="R58" s="112"/>
      <c r="S58" s="113"/>
      <c r="T58" s="113" t="s">
        <v>610</v>
      </c>
      <c r="U58" s="113"/>
      <c r="V58" s="105"/>
      <c r="W58" s="514"/>
      <c r="X58" s="108"/>
      <c r="Y58" s="112" t="s">
        <v>358</v>
      </c>
      <c r="Z58" s="112"/>
      <c r="AA58" s="113"/>
      <c r="AB58" s="113" t="s">
        <v>610</v>
      </c>
      <c r="AC58" s="113"/>
      <c r="AD58" s="105"/>
      <c r="AE58" s="514"/>
      <c r="AF58" s="108"/>
      <c r="AG58" s="112" t="s">
        <v>358</v>
      </c>
      <c r="AH58" s="112"/>
      <c r="AI58" s="113"/>
      <c r="AJ58" s="113" t="s">
        <v>610</v>
      </c>
      <c r="AK58" s="113"/>
      <c r="AL58" s="105"/>
      <c r="AM58" s="514"/>
      <c r="AN58" s="108"/>
      <c r="AO58" s="112" t="s">
        <v>358</v>
      </c>
      <c r="AP58" s="112"/>
      <c r="AQ58" s="113"/>
      <c r="AR58" s="113" t="s">
        <v>359</v>
      </c>
      <c r="AS58" s="113"/>
      <c r="AT58" s="105"/>
      <c r="AU58" s="514"/>
    </row>
    <row r="59" spans="1:47" x14ac:dyDescent="0.2">
      <c r="A59" s="105"/>
      <c r="B59" s="105"/>
      <c r="C59" s="105"/>
      <c r="D59" s="105"/>
      <c r="E59" s="105"/>
      <c r="F59" s="105"/>
      <c r="G59" s="514"/>
      <c r="H59" s="108"/>
      <c r="I59" s="105"/>
      <c r="J59" s="105"/>
      <c r="K59" s="105"/>
      <c r="L59" s="105"/>
      <c r="M59" s="105"/>
      <c r="N59" s="105"/>
      <c r="O59" s="514"/>
      <c r="P59" s="108"/>
      <c r="Q59" s="105"/>
      <c r="R59" s="105"/>
      <c r="S59" s="105"/>
      <c r="T59" s="105"/>
      <c r="U59" s="105"/>
      <c r="V59" s="105"/>
      <c r="W59" s="514"/>
      <c r="X59" s="108"/>
      <c r="Y59" s="105"/>
      <c r="Z59" s="105"/>
      <c r="AA59" s="105"/>
      <c r="AB59" s="105"/>
      <c r="AC59" s="105"/>
      <c r="AD59" s="105"/>
      <c r="AE59" s="514"/>
      <c r="AF59" s="108"/>
      <c r="AG59" s="105"/>
      <c r="AH59" s="105"/>
      <c r="AI59" s="105"/>
      <c r="AJ59" s="105"/>
      <c r="AK59" s="105"/>
      <c r="AL59" s="105"/>
      <c r="AM59" s="514"/>
      <c r="AN59" s="108"/>
      <c r="AO59" s="105"/>
      <c r="AP59" s="105"/>
      <c r="AQ59" s="105"/>
      <c r="AR59" s="105"/>
      <c r="AS59" s="105"/>
      <c r="AT59" s="105"/>
      <c r="AU59" s="514"/>
    </row>
    <row r="60" spans="1:47" x14ac:dyDescent="0.2">
      <c r="A60" s="514"/>
      <c r="B60" s="514"/>
      <c r="C60" s="514"/>
      <c r="D60" s="514"/>
      <c r="E60" s="514"/>
      <c r="F60" s="514"/>
      <c r="G60" s="514"/>
      <c r="H60" s="514"/>
      <c r="I60" s="514"/>
      <c r="J60" s="514"/>
      <c r="K60" s="514"/>
      <c r="L60" s="514"/>
      <c r="M60" s="514"/>
      <c r="N60" s="106"/>
      <c r="O60" s="514"/>
      <c r="P60" s="514"/>
      <c r="Q60" s="514"/>
      <c r="R60" s="514"/>
      <c r="S60" s="514"/>
      <c r="T60" s="514"/>
      <c r="U60" s="514"/>
      <c r="V60" s="106"/>
      <c r="W60" s="514"/>
      <c r="X60" s="514"/>
      <c r="Y60" s="514"/>
      <c r="Z60" s="514"/>
      <c r="AA60" s="514"/>
      <c r="AB60" s="514"/>
      <c r="AC60" s="514"/>
      <c r="AD60" s="106"/>
      <c r="AE60" s="514"/>
      <c r="AF60" s="514"/>
      <c r="AG60" s="514"/>
      <c r="AH60" s="514"/>
      <c r="AI60" s="514"/>
      <c r="AJ60" s="514"/>
      <c r="AK60" s="514"/>
      <c r="AL60" s="106"/>
      <c r="AM60" s="514"/>
      <c r="AN60" s="514"/>
      <c r="AO60" s="514"/>
      <c r="AP60" s="514"/>
      <c r="AQ60" s="514"/>
      <c r="AR60" s="514"/>
      <c r="AS60" s="514"/>
      <c r="AT60" s="106"/>
      <c r="AU60" s="514"/>
    </row>
    <row r="61" spans="1:47" ht="15" thickBot="1" x14ac:dyDescent="0.25">
      <c r="A61" s="105"/>
      <c r="B61" s="105"/>
      <c r="C61" s="105"/>
      <c r="D61" s="105"/>
      <c r="E61" s="105"/>
      <c r="F61" s="105"/>
      <c r="G61" s="514"/>
      <c r="H61" s="105"/>
      <c r="I61" s="105"/>
      <c r="J61" s="105"/>
      <c r="K61" s="105"/>
      <c r="L61" s="105"/>
      <c r="M61" s="105"/>
      <c r="N61" s="105"/>
      <c r="O61" s="514"/>
      <c r="P61" s="105"/>
      <c r="Q61" s="105"/>
      <c r="R61" s="105"/>
      <c r="S61" s="105"/>
      <c r="T61" s="105"/>
      <c r="U61" s="105"/>
      <c r="V61" s="105"/>
      <c r="W61" s="514"/>
      <c r="X61" s="105"/>
      <c r="Y61" s="105"/>
      <c r="Z61" s="105"/>
      <c r="AA61" s="105"/>
      <c r="AB61" s="105"/>
      <c r="AC61" s="105"/>
      <c r="AD61" s="105"/>
      <c r="AE61" s="514"/>
      <c r="AF61" s="105"/>
      <c r="AG61" s="105"/>
      <c r="AH61" s="105"/>
      <c r="AI61" s="105"/>
      <c r="AJ61" s="105"/>
      <c r="AK61" s="105"/>
      <c r="AL61" s="105"/>
      <c r="AM61" s="514"/>
      <c r="AN61" s="105"/>
      <c r="AO61" s="105"/>
      <c r="AP61" s="105"/>
      <c r="AQ61" s="105"/>
      <c r="AR61" s="105"/>
      <c r="AS61" s="105"/>
      <c r="AT61" s="105"/>
      <c r="AU61" s="514"/>
    </row>
    <row r="62" spans="1:47" ht="62.25" customHeight="1" thickBot="1" x14ac:dyDescent="0.25">
      <c r="A62" s="114" t="s">
        <v>368</v>
      </c>
      <c r="B62" s="523" t="str">
        <f>'MRC CONTRATACIÓN - COVID19'!D22</f>
        <v>Posibilidad de recibir o solicitar cualquier dádiva o beneficio a nombre propio o de terceros con el fin de celebrar contratos  ficticios y/o vinculados con actividades ilícitas.</v>
      </c>
      <c r="C62" s="524"/>
      <c r="D62" s="524"/>
      <c r="E62" s="525"/>
      <c r="F62" s="105"/>
      <c r="G62" s="514"/>
      <c r="H62" s="105"/>
      <c r="I62" s="114" t="s">
        <v>368</v>
      </c>
      <c r="J62" s="523" t="str">
        <f>$B62</f>
        <v>Posibilidad de recibir o solicitar cualquier dádiva o beneficio a nombre propio o de terceros con el fin de celebrar contratos  ficticios y/o vinculados con actividades ilícitas.</v>
      </c>
      <c r="K62" s="524"/>
      <c r="L62" s="524"/>
      <c r="M62" s="525"/>
      <c r="N62" s="105"/>
      <c r="O62" s="514"/>
      <c r="P62" s="105"/>
      <c r="Q62" s="114" t="s">
        <v>368</v>
      </c>
      <c r="R62" s="523" t="str">
        <f>$B62</f>
        <v>Posibilidad de recibir o solicitar cualquier dádiva o beneficio a nombre propio o de terceros con el fin de celebrar contratos  ficticios y/o vinculados con actividades ilícitas.</v>
      </c>
      <c r="S62" s="524"/>
      <c r="T62" s="524"/>
      <c r="U62" s="525"/>
      <c r="V62" s="105"/>
      <c r="W62" s="514"/>
      <c r="X62" s="105"/>
      <c r="Y62" s="114" t="s">
        <v>368</v>
      </c>
      <c r="Z62" s="523" t="str">
        <f>$B62</f>
        <v>Posibilidad de recibir o solicitar cualquier dádiva o beneficio a nombre propio o de terceros con el fin de celebrar contratos  ficticios y/o vinculados con actividades ilícitas.</v>
      </c>
      <c r="AA62" s="524"/>
      <c r="AB62" s="524"/>
      <c r="AC62" s="525"/>
      <c r="AD62" s="105"/>
      <c r="AE62" s="514"/>
      <c r="AF62" s="105"/>
      <c r="AG62" s="114" t="s">
        <v>368</v>
      </c>
      <c r="AH62" s="523" t="str">
        <f>$B62</f>
        <v>Posibilidad de recibir o solicitar cualquier dádiva o beneficio a nombre propio o de terceros con el fin de celebrar contratos  ficticios y/o vinculados con actividades ilícitas.</v>
      </c>
      <c r="AI62" s="524"/>
      <c r="AJ62" s="524"/>
      <c r="AK62" s="525"/>
      <c r="AL62" s="105"/>
      <c r="AM62" s="514"/>
      <c r="AN62" s="105"/>
      <c r="AO62" s="114" t="s">
        <v>368</v>
      </c>
      <c r="AP62" s="523" t="str">
        <f>$B62</f>
        <v>Posibilidad de recibir o solicitar cualquier dádiva o beneficio a nombre propio o de terceros con el fin de celebrar contratos  ficticios y/o vinculados con actividades ilícitas.</v>
      </c>
      <c r="AQ62" s="524"/>
      <c r="AR62" s="524"/>
      <c r="AS62" s="525"/>
      <c r="AT62" s="105"/>
      <c r="AU62" s="514"/>
    </row>
    <row r="63" spans="1:47" ht="18.75" customHeight="1" thickBot="1" x14ac:dyDescent="0.25">
      <c r="A63" s="526" t="s">
        <v>352</v>
      </c>
      <c r="B63" s="527"/>
      <c r="C63" s="527"/>
      <c r="D63" s="527"/>
      <c r="E63" s="528"/>
      <c r="F63" s="105"/>
      <c r="G63" s="514"/>
      <c r="H63" s="108"/>
      <c r="I63" s="526" t="s">
        <v>352</v>
      </c>
      <c r="J63" s="527"/>
      <c r="K63" s="527"/>
      <c r="L63" s="527"/>
      <c r="M63" s="528"/>
      <c r="N63" s="105"/>
      <c r="O63" s="514"/>
      <c r="P63" s="108"/>
      <c r="Q63" s="526" t="s">
        <v>352</v>
      </c>
      <c r="R63" s="527"/>
      <c r="S63" s="527"/>
      <c r="T63" s="527"/>
      <c r="U63" s="528"/>
      <c r="V63" s="105"/>
      <c r="W63" s="514"/>
      <c r="X63" s="108"/>
      <c r="Y63" s="526" t="s">
        <v>352</v>
      </c>
      <c r="Z63" s="527"/>
      <c r="AA63" s="527"/>
      <c r="AB63" s="527"/>
      <c r="AC63" s="528"/>
      <c r="AD63" s="105"/>
      <c r="AE63" s="514"/>
      <c r="AF63" s="108"/>
      <c r="AG63" s="526" t="s">
        <v>352</v>
      </c>
      <c r="AH63" s="527"/>
      <c r="AI63" s="527"/>
      <c r="AJ63" s="527"/>
      <c r="AK63" s="528"/>
      <c r="AL63" s="105"/>
      <c r="AM63" s="514"/>
      <c r="AN63" s="108"/>
      <c r="AO63" s="526" t="s">
        <v>352</v>
      </c>
      <c r="AP63" s="527"/>
      <c r="AQ63" s="527"/>
      <c r="AR63" s="527"/>
      <c r="AS63" s="528"/>
      <c r="AT63" s="105"/>
      <c r="AU63" s="514"/>
    </row>
    <row r="64" spans="1:47" ht="36.75" thickBot="1" x14ac:dyDescent="0.25">
      <c r="A64" s="101" t="s">
        <v>353</v>
      </c>
      <c r="B64" s="102" t="s">
        <v>354</v>
      </c>
      <c r="C64" s="102" t="s">
        <v>355</v>
      </c>
      <c r="D64" s="102" t="s">
        <v>356</v>
      </c>
      <c r="E64" s="102" t="s">
        <v>357</v>
      </c>
      <c r="F64" s="105"/>
      <c r="G64" s="514"/>
      <c r="H64" s="108"/>
      <c r="I64" s="101" t="s">
        <v>353</v>
      </c>
      <c r="J64" s="102" t="s">
        <v>354</v>
      </c>
      <c r="K64" s="102" t="s">
        <v>355</v>
      </c>
      <c r="L64" s="102" t="s">
        <v>356</v>
      </c>
      <c r="M64" s="102" t="s">
        <v>357</v>
      </c>
      <c r="N64" s="105"/>
      <c r="O64" s="514"/>
      <c r="P64" s="108"/>
      <c r="Q64" s="101" t="s">
        <v>353</v>
      </c>
      <c r="R64" s="102" t="s">
        <v>354</v>
      </c>
      <c r="S64" s="102" t="s">
        <v>355</v>
      </c>
      <c r="T64" s="102" t="s">
        <v>356</v>
      </c>
      <c r="U64" s="102" t="s">
        <v>357</v>
      </c>
      <c r="V64" s="105"/>
      <c r="W64" s="514"/>
      <c r="X64" s="108"/>
      <c r="Y64" s="101" t="s">
        <v>353</v>
      </c>
      <c r="Z64" s="102" t="s">
        <v>354</v>
      </c>
      <c r="AA64" s="102" t="s">
        <v>355</v>
      </c>
      <c r="AB64" s="102" t="s">
        <v>356</v>
      </c>
      <c r="AC64" s="102" t="s">
        <v>357</v>
      </c>
      <c r="AD64" s="105"/>
      <c r="AE64" s="514"/>
      <c r="AF64" s="108"/>
      <c r="AG64" s="101" t="s">
        <v>353</v>
      </c>
      <c r="AH64" s="102" t="s">
        <v>354</v>
      </c>
      <c r="AI64" s="102" t="s">
        <v>355</v>
      </c>
      <c r="AJ64" s="102" t="s">
        <v>356</v>
      </c>
      <c r="AK64" s="102" t="s">
        <v>357</v>
      </c>
      <c r="AL64" s="105"/>
      <c r="AM64" s="514"/>
      <c r="AN64" s="108"/>
      <c r="AO64" s="101" t="s">
        <v>353</v>
      </c>
      <c r="AP64" s="102" t="s">
        <v>354</v>
      </c>
      <c r="AQ64" s="102" t="s">
        <v>355</v>
      </c>
      <c r="AR64" s="102" t="s">
        <v>356</v>
      </c>
      <c r="AS64" s="102" t="s">
        <v>357</v>
      </c>
      <c r="AT64" s="105"/>
      <c r="AU64" s="514"/>
    </row>
    <row r="65" spans="1:47" s="110" customFormat="1" ht="35.25" customHeight="1" x14ac:dyDescent="0.2">
      <c r="A65" s="515" t="s">
        <v>307</v>
      </c>
      <c r="B65" s="534" t="s">
        <v>364</v>
      </c>
      <c r="C65" s="535" t="s">
        <v>398</v>
      </c>
      <c r="D65" s="536">
        <v>5</v>
      </c>
      <c r="E65" s="536"/>
      <c r="F65" s="108"/>
      <c r="G65" s="514"/>
      <c r="H65" s="108"/>
      <c r="I65" s="515" t="s">
        <v>307</v>
      </c>
      <c r="J65" s="534" t="s">
        <v>364</v>
      </c>
      <c r="K65" s="535" t="s">
        <v>398</v>
      </c>
      <c r="L65" s="536">
        <v>5</v>
      </c>
      <c r="M65" s="536"/>
      <c r="N65" s="108"/>
      <c r="O65" s="514"/>
      <c r="P65" s="108"/>
      <c r="Q65" s="515" t="s">
        <v>307</v>
      </c>
      <c r="R65" s="534" t="s">
        <v>364</v>
      </c>
      <c r="S65" s="535" t="s">
        <v>398</v>
      </c>
      <c r="T65" s="536">
        <v>5</v>
      </c>
      <c r="U65" s="536"/>
      <c r="V65" s="108"/>
      <c r="W65" s="514"/>
      <c r="X65" s="108"/>
      <c r="Y65" s="515" t="s">
        <v>307</v>
      </c>
      <c r="Z65" s="534" t="s">
        <v>364</v>
      </c>
      <c r="AA65" s="535" t="s">
        <v>398</v>
      </c>
      <c r="AB65" s="536">
        <v>5</v>
      </c>
      <c r="AC65" s="536" t="s">
        <v>509</v>
      </c>
      <c r="AD65" s="108"/>
      <c r="AE65" s="514"/>
      <c r="AF65" s="108"/>
      <c r="AG65" s="515" t="s">
        <v>307</v>
      </c>
      <c r="AH65" s="534" t="s">
        <v>364</v>
      </c>
      <c r="AI65" s="535" t="s">
        <v>398</v>
      </c>
      <c r="AJ65" s="536">
        <v>5</v>
      </c>
      <c r="AK65" s="536"/>
      <c r="AL65" s="108"/>
      <c r="AM65" s="514"/>
      <c r="AN65" s="108"/>
      <c r="AO65" s="515" t="s">
        <v>307</v>
      </c>
      <c r="AP65" s="534" t="s">
        <v>364</v>
      </c>
      <c r="AQ65" s="535" t="s">
        <v>398</v>
      </c>
      <c r="AR65" s="536">
        <v>5</v>
      </c>
      <c r="AS65" s="536"/>
      <c r="AT65" s="108"/>
      <c r="AU65" s="514"/>
    </row>
    <row r="66" spans="1:47" s="110" customFormat="1" ht="35.25" customHeight="1" x14ac:dyDescent="0.2">
      <c r="A66" s="516"/>
      <c r="B66" s="518"/>
      <c r="C66" s="520"/>
      <c r="D66" s="522"/>
      <c r="E66" s="522"/>
      <c r="F66" s="108"/>
      <c r="G66" s="514"/>
      <c r="H66" s="108"/>
      <c r="I66" s="516"/>
      <c r="J66" s="518"/>
      <c r="K66" s="520"/>
      <c r="L66" s="522"/>
      <c r="M66" s="522"/>
      <c r="N66" s="108"/>
      <c r="O66" s="514"/>
      <c r="P66" s="108"/>
      <c r="Q66" s="516"/>
      <c r="R66" s="518"/>
      <c r="S66" s="520"/>
      <c r="T66" s="522"/>
      <c r="U66" s="522"/>
      <c r="V66" s="108"/>
      <c r="W66" s="514"/>
      <c r="X66" s="108"/>
      <c r="Y66" s="516"/>
      <c r="Z66" s="518"/>
      <c r="AA66" s="520"/>
      <c r="AB66" s="522"/>
      <c r="AC66" s="522"/>
      <c r="AD66" s="108"/>
      <c r="AE66" s="514"/>
      <c r="AF66" s="108"/>
      <c r="AG66" s="516"/>
      <c r="AH66" s="518"/>
      <c r="AI66" s="520"/>
      <c r="AJ66" s="522"/>
      <c r="AK66" s="522"/>
      <c r="AL66" s="108"/>
      <c r="AM66" s="514"/>
      <c r="AN66" s="108"/>
      <c r="AO66" s="516"/>
      <c r="AP66" s="518"/>
      <c r="AQ66" s="520"/>
      <c r="AR66" s="522"/>
      <c r="AS66" s="522"/>
      <c r="AT66" s="108"/>
      <c r="AU66" s="514"/>
    </row>
    <row r="67" spans="1:47" s="110" customFormat="1" ht="35.25" customHeight="1" x14ac:dyDescent="0.2">
      <c r="A67" s="515" t="s">
        <v>26</v>
      </c>
      <c r="B67" s="517" t="s">
        <v>362</v>
      </c>
      <c r="C67" s="519" t="s">
        <v>391</v>
      </c>
      <c r="D67" s="521">
        <v>4</v>
      </c>
      <c r="E67" s="521"/>
      <c r="F67" s="108"/>
      <c r="G67" s="514"/>
      <c r="H67" s="105"/>
      <c r="I67" s="515" t="s">
        <v>26</v>
      </c>
      <c r="J67" s="517" t="s">
        <v>362</v>
      </c>
      <c r="K67" s="519" t="s">
        <v>391</v>
      </c>
      <c r="L67" s="521">
        <v>4</v>
      </c>
      <c r="M67" s="521"/>
      <c r="N67" s="108"/>
      <c r="O67" s="514"/>
      <c r="P67" s="105"/>
      <c r="Q67" s="515" t="s">
        <v>26</v>
      </c>
      <c r="R67" s="517" t="s">
        <v>362</v>
      </c>
      <c r="S67" s="519" t="s">
        <v>391</v>
      </c>
      <c r="T67" s="521">
        <v>4</v>
      </c>
      <c r="U67" s="521"/>
      <c r="V67" s="108"/>
      <c r="W67" s="514"/>
      <c r="X67" s="105"/>
      <c r="Y67" s="515" t="s">
        <v>26</v>
      </c>
      <c r="Z67" s="517" t="s">
        <v>362</v>
      </c>
      <c r="AA67" s="519" t="s">
        <v>391</v>
      </c>
      <c r="AB67" s="521">
        <v>4</v>
      </c>
      <c r="AC67" s="521"/>
      <c r="AD67" s="108"/>
      <c r="AE67" s="514"/>
      <c r="AF67" s="105"/>
      <c r="AG67" s="515" t="s">
        <v>26</v>
      </c>
      <c r="AH67" s="517" t="s">
        <v>362</v>
      </c>
      <c r="AI67" s="519" t="s">
        <v>391</v>
      </c>
      <c r="AJ67" s="521">
        <v>4</v>
      </c>
      <c r="AK67" s="521"/>
      <c r="AL67" s="108"/>
      <c r="AM67" s="514"/>
      <c r="AN67" s="105"/>
      <c r="AO67" s="515" t="s">
        <v>26</v>
      </c>
      <c r="AP67" s="517" t="s">
        <v>362</v>
      </c>
      <c r="AQ67" s="519" t="s">
        <v>391</v>
      </c>
      <c r="AR67" s="521">
        <v>4</v>
      </c>
      <c r="AS67" s="521"/>
      <c r="AT67" s="108"/>
      <c r="AU67" s="514"/>
    </row>
    <row r="68" spans="1:47" s="110" customFormat="1" ht="35.25" customHeight="1" x14ac:dyDescent="0.2">
      <c r="A68" s="516"/>
      <c r="B68" s="518"/>
      <c r="C68" s="520"/>
      <c r="D68" s="522"/>
      <c r="E68" s="522"/>
      <c r="F68" s="108"/>
      <c r="G68" s="514"/>
      <c r="H68" s="105"/>
      <c r="I68" s="516"/>
      <c r="J68" s="518"/>
      <c r="K68" s="520"/>
      <c r="L68" s="522"/>
      <c r="M68" s="522"/>
      <c r="N68" s="108"/>
      <c r="O68" s="514"/>
      <c r="P68" s="105"/>
      <c r="Q68" s="516"/>
      <c r="R68" s="518"/>
      <c r="S68" s="520"/>
      <c r="T68" s="522"/>
      <c r="U68" s="522"/>
      <c r="V68" s="108"/>
      <c r="W68" s="514"/>
      <c r="X68" s="105"/>
      <c r="Y68" s="516"/>
      <c r="Z68" s="518"/>
      <c r="AA68" s="520"/>
      <c r="AB68" s="522"/>
      <c r="AC68" s="522"/>
      <c r="AD68" s="108"/>
      <c r="AE68" s="514"/>
      <c r="AF68" s="105"/>
      <c r="AG68" s="516"/>
      <c r="AH68" s="518"/>
      <c r="AI68" s="520"/>
      <c r="AJ68" s="522"/>
      <c r="AK68" s="522"/>
      <c r="AL68" s="108"/>
      <c r="AM68" s="514"/>
      <c r="AN68" s="105"/>
      <c r="AO68" s="516"/>
      <c r="AP68" s="518"/>
      <c r="AQ68" s="520"/>
      <c r="AR68" s="522"/>
      <c r="AS68" s="522"/>
      <c r="AT68" s="108"/>
      <c r="AU68" s="514"/>
    </row>
    <row r="69" spans="1:47" s="110" customFormat="1" ht="35.25" customHeight="1" x14ac:dyDescent="0.2">
      <c r="A69" s="515" t="s">
        <v>27</v>
      </c>
      <c r="B69" s="517" t="s">
        <v>365</v>
      </c>
      <c r="C69" s="519" t="s">
        <v>396</v>
      </c>
      <c r="D69" s="521">
        <v>3</v>
      </c>
      <c r="E69" s="521"/>
      <c r="F69" s="108"/>
      <c r="G69" s="514"/>
      <c r="H69" s="108"/>
      <c r="I69" s="515" t="s">
        <v>27</v>
      </c>
      <c r="J69" s="517" t="s">
        <v>365</v>
      </c>
      <c r="K69" s="519" t="s">
        <v>396</v>
      </c>
      <c r="L69" s="521">
        <v>3</v>
      </c>
      <c r="M69" s="521"/>
      <c r="N69" s="108"/>
      <c r="O69" s="514"/>
      <c r="P69" s="108"/>
      <c r="Q69" s="515" t="s">
        <v>27</v>
      </c>
      <c r="R69" s="517" t="s">
        <v>365</v>
      </c>
      <c r="S69" s="519" t="s">
        <v>396</v>
      </c>
      <c r="T69" s="521">
        <v>3</v>
      </c>
      <c r="U69" s="521"/>
      <c r="V69" s="108"/>
      <c r="W69" s="514"/>
      <c r="X69" s="108"/>
      <c r="Y69" s="515" t="s">
        <v>27</v>
      </c>
      <c r="Z69" s="517" t="s">
        <v>365</v>
      </c>
      <c r="AA69" s="519" t="s">
        <v>396</v>
      </c>
      <c r="AB69" s="521">
        <v>3</v>
      </c>
      <c r="AC69" s="521"/>
      <c r="AD69" s="108"/>
      <c r="AE69" s="514"/>
      <c r="AF69" s="108"/>
      <c r="AG69" s="515" t="s">
        <v>27</v>
      </c>
      <c r="AH69" s="517" t="s">
        <v>365</v>
      </c>
      <c r="AI69" s="519" t="s">
        <v>396</v>
      </c>
      <c r="AJ69" s="521">
        <v>3</v>
      </c>
      <c r="AK69" s="521"/>
      <c r="AL69" s="108"/>
      <c r="AM69" s="514"/>
      <c r="AN69" s="108"/>
      <c r="AO69" s="515" t="s">
        <v>27</v>
      </c>
      <c r="AP69" s="517" t="s">
        <v>365</v>
      </c>
      <c r="AQ69" s="519" t="s">
        <v>396</v>
      </c>
      <c r="AR69" s="521">
        <v>3</v>
      </c>
      <c r="AS69" s="521"/>
      <c r="AT69" s="108"/>
      <c r="AU69" s="514"/>
    </row>
    <row r="70" spans="1:47" s="110" customFormat="1" ht="35.25" customHeight="1" x14ac:dyDescent="0.2">
      <c r="A70" s="516"/>
      <c r="B70" s="518"/>
      <c r="C70" s="520"/>
      <c r="D70" s="522"/>
      <c r="E70" s="522"/>
      <c r="F70" s="108"/>
      <c r="G70" s="514"/>
      <c r="H70" s="108"/>
      <c r="I70" s="516"/>
      <c r="J70" s="518"/>
      <c r="K70" s="520"/>
      <c r="L70" s="522"/>
      <c r="M70" s="522"/>
      <c r="N70" s="108"/>
      <c r="O70" s="514"/>
      <c r="P70" s="108"/>
      <c r="Q70" s="516"/>
      <c r="R70" s="518"/>
      <c r="S70" s="520"/>
      <c r="T70" s="522"/>
      <c r="U70" s="522"/>
      <c r="V70" s="108"/>
      <c r="W70" s="514"/>
      <c r="X70" s="108"/>
      <c r="Y70" s="516"/>
      <c r="Z70" s="518"/>
      <c r="AA70" s="520"/>
      <c r="AB70" s="522"/>
      <c r="AC70" s="522"/>
      <c r="AD70" s="108"/>
      <c r="AE70" s="514"/>
      <c r="AF70" s="108"/>
      <c r="AG70" s="516"/>
      <c r="AH70" s="518"/>
      <c r="AI70" s="520"/>
      <c r="AJ70" s="522"/>
      <c r="AK70" s="522"/>
      <c r="AL70" s="108"/>
      <c r="AM70" s="514"/>
      <c r="AN70" s="108"/>
      <c r="AO70" s="516"/>
      <c r="AP70" s="518"/>
      <c r="AQ70" s="520"/>
      <c r="AR70" s="522"/>
      <c r="AS70" s="522"/>
      <c r="AT70" s="108"/>
      <c r="AU70" s="514"/>
    </row>
    <row r="71" spans="1:47" s="110" customFormat="1" ht="35.25" customHeight="1" x14ac:dyDescent="0.2">
      <c r="A71" s="515" t="s">
        <v>24</v>
      </c>
      <c r="B71" s="517" t="s">
        <v>365</v>
      </c>
      <c r="C71" s="519" t="s">
        <v>397</v>
      </c>
      <c r="D71" s="521">
        <v>2</v>
      </c>
      <c r="E71" s="521"/>
      <c r="F71" s="108"/>
      <c r="G71" s="514"/>
      <c r="H71" s="108"/>
      <c r="I71" s="515" t="s">
        <v>24</v>
      </c>
      <c r="J71" s="517" t="s">
        <v>365</v>
      </c>
      <c r="K71" s="519" t="s">
        <v>397</v>
      </c>
      <c r="L71" s="521">
        <v>2</v>
      </c>
      <c r="M71" s="521"/>
      <c r="N71" s="108"/>
      <c r="O71" s="514"/>
      <c r="P71" s="108"/>
      <c r="Q71" s="515" t="s">
        <v>24</v>
      </c>
      <c r="R71" s="517" t="s">
        <v>365</v>
      </c>
      <c r="S71" s="519" t="s">
        <v>397</v>
      </c>
      <c r="T71" s="521">
        <v>2</v>
      </c>
      <c r="U71" s="521"/>
      <c r="V71" s="108"/>
      <c r="W71" s="514"/>
      <c r="X71" s="108"/>
      <c r="Y71" s="515" t="s">
        <v>24</v>
      </c>
      <c r="Z71" s="517" t="s">
        <v>365</v>
      </c>
      <c r="AA71" s="519" t="s">
        <v>397</v>
      </c>
      <c r="AB71" s="521">
        <v>2</v>
      </c>
      <c r="AC71" s="521"/>
      <c r="AD71" s="108"/>
      <c r="AE71" s="514"/>
      <c r="AF71" s="108"/>
      <c r="AG71" s="515" t="s">
        <v>24</v>
      </c>
      <c r="AH71" s="517" t="s">
        <v>365</v>
      </c>
      <c r="AI71" s="519" t="s">
        <v>397</v>
      </c>
      <c r="AJ71" s="521">
        <v>2</v>
      </c>
      <c r="AK71" s="521"/>
      <c r="AL71" s="108"/>
      <c r="AM71" s="514"/>
      <c r="AN71" s="108"/>
      <c r="AO71" s="515" t="s">
        <v>24</v>
      </c>
      <c r="AP71" s="517" t="s">
        <v>365</v>
      </c>
      <c r="AQ71" s="519" t="s">
        <v>397</v>
      </c>
      <c r="AR71" s="521">
        <v>2</v>
      </c>
      <c r="AS71" s="521" t="s">
        <v>509</v>
      </c>
      <c r="AT71" s="108"/>
      <c r="AU71" s="514"/>
    </row>
    <row r="72" spans="1:47" s="110" customFormat="1" ht="35.25" customHeight="1" x14ac:dyDescent="0.2">
      <c r="A72" s="516"/>
      <c r="B72" s="518"/>
      <c r="C72" s="520"/>
      <c r="D72" s="522"/>
      <c r="E72" s="522"/>
      <c r="F72" s="108"/>
      <c r="G72" s="514"/>
      <c r="H72" s="108"/>
      <c r="I72" s="516"/>
      <c r="J72" s="518"/>
      <c r="K72" s="520"/>
      <c r="L72" s="522"/>
      <c r="M72" s="522"/>
      <c r="N72" s="108"/>
      <c r="O72" s="514"/>
      <c r="P72" s="108"/>
      <c r="Q72" s="516"/>
      <c r="R72" s="518"/>
      <c r="S72" s="520"/>
      <c r="T72" s="522"/>
      <c r="U72" s="522"/>
      <c r="V72" s="108"/>
      <c r="W72" s="514"/>
      <c r="X72" s="108"/>
      <c r="Y72" s="516"/>
      <c r="Z72" s="518"/>
      <c r="AA72" s="520"/>
      <c r="AB72" s="522"/>
      <c r="AC72" s="522"/>
      <c r="AD72" s="108"/>
      <c r="AE72" s="514"/>
      <c r="AF72" s="108"/>
      <c r="AG72" s="516"/>
      <c r="AH72" s="518"/>
      <c r="AI72" s="520"/>
      <c r="AJ72" s="522"/>
      <c r="AK72" s="522"/>
      <c r="AL72" s="108"/>
      <c r="AM72" s="514"/>
      <c r="AN72" s="108"/>
      <c r="AO72" s="516"/>
      <c r="AP72" s="518"/>
      <c r="AQ72" s="520"/>
      <c r="AR72" s="522"/>
      <c r="AS72" s="522"/>
      <c r="AT72" s="108"/>
      <c r="AU72" s="514"/>
    </row>
    <row r="73" spans="1:47" s="110" customFormat="1" ht="35.25" customHeight="1" x14ac:dyDescent="0.2">
      <c r="A73" s="515" t="s">
        <v>37</v>
      </c>
      <c r="B73" s="517" t="s">
        <v>363</v>
      </c>
      <c r="C73" s="519" t="s">
        <v>394</v>
      </c>
      <c r="D73" s="521">
        <v>1</v>
      </c>
      <c r="E73" s="521" t="s">
        <v>509</v>
      </c>
      <c r="F73" s="108"/>
      <c r="G73" s="514"/>
      <c r="H73" s="105"/>
      <c r="I73" s="515" t="s">
        <v>37</v>
      </c>
      <c r="J73" s="517" t="s">
        <v>363</v>
      </c>
      <c r="K73" s="519" t="s">
        <v>394</v>
      </c>
      <c r="L73" s="521">
        <v>1</v>
      </c>
      <c r="M73" s="521"/>
      <c r="N73" s="108"/>
      <c r="O73" s="514"/>
      <c r="P73" s="105"/>
      <c r="Q73" s="515" t="s">
        <v>37</v>
      </c>
      <c r="R73" s="517" t="s">
        <v>363</v>
      </c>
      <c r="S73" s="519" t="s">
        <v>394</v>
      </c>
      <c r="T73" s="521">
        <v>1</v>
      </c>
      <c r="U73" s="521" t="s">
        <v>509</v>
      </c>
      <c r="V73" s="108"/>
      <c r="W73" s="514"/>
      <c r="X73" s="105"/>
      <c r="Y73" s="515" t="s">
        <v>37</v>
      </c>
      <c r="Z73" s="517" t="s">
        <v>363</v>
      </c>
      <c r="AA73" s="519" t="s">
        <v>394</v>
      </c>
      <c r="AB73" s="521">
        <v>1</v>
      </c>
      <c r="AC73" s="521"/>
      <c r="AD73" s="108"/>
      <c r="AE73" s="514"/>
      <c r="AF73" s="105"/>
      <c r="AG73" s="515" t="s">
        <v>37</v>
      </c>
      <c r="AH73" s="517" t="s">
        <v>363</v>
      </c>
      <c r="AI73" s="519" t="s">
        <v>394</v>
      </c>
      <c r="AJ73" s="521">
        <v>1</v>
      </c>
      <c r="AK73" s="521" t="s">
        <v>509</v>
      </c>
      <c r="AL73" s="108"/>
      <c r="AM73" s="514"/>
      <c r="AN73" s="105"/>
      <c r="AO73" s="515" t="s">
        <v>37</v>
      </c>
      <c r="AP73" s="517" t="s">
        <v>363</v>
      </c>
      <c r="AQ73" s="519" t="s">
        <v>394</v>
      </c>
      <c r="AR73" s="521">
        <v>1</v>
      </c>
      <c r="AS73" s="521"/>
      <c r="AT73" s="108"/>
      <c r="AU73" s="514"/>
    </row>
    <row r="74" spans="1:47" s="110" customFormat="1" ht="35.25" customHeight="1" thickBot="1" x14ac:dyDescent="0.25">
      <c r="A74" s="541"/>
      <c r="B74" s="531"/>
      <c r="C74" s="532"/>
      <c r="D74" s="533"/>
      <c r="E74" s="533"/>
      <c r="F74" s="108"/>
      <c r="G74" s="514"/>
      <c r="H74" s="105"/>
      <c r="I74" s="541"/>
      <c r="J74" s="531"/>
      <c r="K74" s="532"/>
      <c r="L74" s="533"/>
      <c r="M74" s="533"/>
      <c r="N74" s="108"/>
      <c r="O74" s="514"/>
      <c r="P74" s="105"/>
      <c r="Q74" s="541"/>
      <c r="R74" s="531"/>
      <c r="S74" s="532"/>
      <c r="T74" s="533"/>
      <c r="U74" s="533"/>
      <c r="V74" s="108"/>
      <c r="W74" s="514"/>
      <c r="X74" s="105"/>
      <c r="Y74" s="541"/>
      <c r="Z74" s="531"/>
      <c r="AA74" s="532"/>
      <c r="AB74" s="533"/>
      <c r="AC74" s="533"/>
      <c r="AD74" s="108"/>
      <c r="AE74" s="514"/>
      <c r="AF74" s="105"/>
      <c r="AG74" s="541"/>
      <c r="AH74" s="531"/>
      <c r="AI74" s="532"/>
      <c r="AJ74" s="533"/>
      <c r="AK74" s="533"/>
      <c r="AL74" s="108"/>
      <c r="AM74" s="514"/>
      <c r="AN74" s="105"/>
      <c r="AO74" s="541"/>
      <c r="AP74" s="531"/>
      <c r="AQ74" s="532"/>
      <c r="AR74" s="533"/>
      <c r="AS74" s="533"/>
      <c r="AT74" s="108"/>
      <c r="AU74" s="514"/>
    </row>
    <row r="75" spans="1:47" x14ac:dyDescent="0.2">
      <c r="A75" s="105"/>
      <c r="B75" s="105"/>
      <c r="C75" s="105"/>
      <c r="D75" s="105"/>
      <c r="E75" s="105"/>
      <c r="F75" s="105"/>
      <c r="G75" s="514"/>
      <c r="H75" s="108"/>
      <c r="I75" s="105"/>
      <c r="J75" s="105"/>
      <c r="K75" s="105"/>
      <c r="L75" s="105"/>
      <c r="M75" s="105"/>
      <c r="N75" s="105"/>
      <c r="O75" s="514"/>
      <c r="P75" s="108"/>
      <c r="Q75" s="105"/>
      <c r="R75" s="105"/>
      <c r="S75" s="105"/>
      <c r="T75" s="105"/>
      <c r="U75" s="105"/>
      <c r="V75" s="105"/>
      <c r="W75" s="514"/>
      <c r="X75" s="108"/>
      <c r="Y75" s="105"/>
      <c r="Z75" s="105"/>
      <c r="AA75" s="105"/>
      <c r="AB75" s="105"/>
      <c r="AC75" s="105"/>
      <c r="AD75" s="105"/>
      <c r="AE75" s="514"/>
      <c r="AF75" s="108"/>
      <c r="AG75" s="105"/>
      <c r="AH75" s="105"/>
      <c r="AI75" s="105"/>
      <c r="AJ75" s="105"/>
      <c r="AK75" s="105"/>
      <c r="AL75" s="105"/>
      <c r="AM75" s="514"/>
      <c r="AN75" s="108"/>
      <c r="AO75" s="105"/>
      <c r="AP75" s="105"/>
      <c r="AQ75" s="105"/>
      <c r="AR75" s="105"/>
      <c r="AS75" s="105"/>
      <c r="AT75" s="105"/>
      <c r="AU75" s="514"/>
    </row>
    <row r="76" spans="1:47" x14ac:dyDescent="0.2">
      <c r="A76" s="105"/>
      <c r="B76" s="105"/>
      <c r="C76" s="105"/>
      <c r="D76" s="105"/>
      <c r="E76" s="105"/>
      <c r="F76" s="105"/>
      <c r="G76" s="514"/>
      <c r="H76" s="108"/>
      <c r="I76" s="105"/>
      <c r="J76" s="105"/>
      <c r="K76" s="105"/>
      <c r="L76" s="105"/>
      <c r="M76" s="105"/>
      <c r="N76" s="105"/>
      <c r="O76" s="514"/>
      <c r="P76" s="108"/>
      <c r="Q76" s="105"/>
      <c r="R76" s="105"/>
      <c r="S76" s="105"/>
      <c r="T76" s="105"/>
      <c r="U76" s="105"/>
      <c r="V76" s="105"/>
      <c r="W76" s="514"/>
      <c r="X76" s="108"/>
      <c r="Y76" s="105"/>
      <c r="Z76" s="105"/>
      <c r="AA76" s="105"/>
      <c r="AB76" s="105"/>
      <c r="AC76" s="105"/>
      <c r="AD76" s="105"/>
      <c r="AE76" s="514"/>
      <c r="AF76" s="108"/>
      <c r="AG76" s="105"/>
      <c r="AH76" s="105"/>
      <c r="AI76" s="105"/>
      <c r="AJ76" s="105"/>
      <c r="AK76" s="105"/>
      <c r="AL76" s="105"/>
      <c r="AM76" s="514"/>
      <c r="AN76" s="108"/>
      <c r="AO76" s="105"/>
      <c r="AP76" s="105"/>
      <c r="AQ76" s="105"/>
      <c r="AR76" s="105"/>
      <c r="AS76" s="105"/>
      <c r="AT76" s="105"/>
      <c r="AU76" s="514"/>
    </row>
    <row r="77" spans="1:47" ht="18" x14ac:dyDescent="0.25">
      <c r="A77" s="234" t="s">
        <v>600</v>
      </c>
      <c r="B77" s="234"/>
      <c r="C77" s="234"/>
      <c r="D77" s="235" t="s">
        <v>611</v>
      </c>
      <c r="E77" s="111"/>
      <c r="F77" s="105"/>
      <c r="G77" s="514"/>
      <c r="H77" s="108"/>
      <c r="I77" s="105" t="s">
        <v>605</v>
      </c>
      <c r="J77" s="105"/>
      <c r="K77" s="105"/>
      <c r="L77" s="111"/>
      <c r="M77" s="111"/>
      <c r="N77" s="105"/>
      <c r="O77" s="514"/>
      <c r="P77" s="108"/>
      <c r="Q77" s="105" t="s">
        <v>609</v>
      </c>
      <c r="R77" s="105"/>
      <c r="S77" s="105"/>
      <c r="T77" s="111" t="s">
        <v>613</v>
      </c>
      <c r="U77" s="111"/>
      <c r="V77" s="105"/>
      <c r="W77" s="514"/>
      <c r="X77" s="108"/>
      <c r="Y77" s="105" t="s">
        <v>606</v>
      </c>
      <c r="Z77" s="105"/>
      <c r="AA77" s="105"/>
      <c r="AB77" s="111" t="s">
        <v>620</v>
      </c>
      <c r="AC77" s="111"/>
      <c r="AD77" s="105"/>
      <c r="AE77" s="514"/>
      <c r="AF77" s="108"/>
      <c r="AG77" s="234" t="s">
        <v>623</v>
      </c>
      <c r="AH77" s="234"/>
      <c r="AI77" s="234"/>
      <c r="AJ77" s="235" t="s">
        <v>624</v>
      </c>
      <c r="AK77" s="111"/>
      <c r="AL77" s="105"/>
      <c r="AM77" s="514"/>
      <c r="AN77" s="108"/>
      <c r="AO77" s="105"/>
      <c r="AP77" s="105"/>
      <c r="AQ77" s="105"/>
      <c r="AR77" s="111"/>
      <c r="AS77" s="111"/>
      <c r="AT77" s="105"/>
      <c r="AU77" s="514"/>
    </row>
    <row r="78" spans="1:47" ht="18" x14ac:dyDescent="0.25">
      <c r="A78" s="112" t="s">
        <v>358</v>
      </c>
      <c r="B78" s="112"/>
      <c r="C78" s="113"/>
      <c r="D78" s="113" t="s">
        <v>610</v>
      </c>
      <c r="E78" s="113"/>
      <c r="F78" s="105"/>
      <c r="G78" s="514"/>
      <c r="H78" s="108"/>
      <c r="I78" s="112" t="s">
        <v>358</v>
      </c>
      <c r="J78" s="112"/>
      <c r="K78" s="113"/>
      <c r="L78" s="113" t="s">
        <v>359</v>
      </c>
      <c r="M78" s="113"/>
      <c r="N78" s="105"/>
      <c r="O78" s="514"/>
      <c r="P78" s="108"/>
      <c r="Q78" s="112" t="s">
        <v>358</v>
      </c>
      <c r="R78" s="112"/>
      <c r="S78" s="113"/>
      <c r="T78" s="113" t="s">
        <v>610</v>
      </c>
      <c r="U78" s="113"/>
      <c r="V78" s="105"/>
      <c r="W78" s="514"/>
      <c r="X78" s="108"/>
      <c r="Y78" s="112" t="s">
        <v>358</v>
      </c>
      <c r="Z78" s="112"/>
      <c r="AA78" s="113"/>
      <c r="AB78" s="113" t="s">
        <v>610</v>
      </c>
      <c r="AC78" s="113"/>
      <c r="AD78" s="105"/>
      <c r="AE78" s="514"/>
      <c r="AF78" s="108"/>
      <c r="AG78" s="112" t="s">
        <v>358</v>
      </c>
      <c r="AH78" s="112"/>
      <c r="AI78" s="113"/>
      <c r="AJ78" s="113" t="s">
        <v>610</v>
      </c>
      <c r="AK78" s="113"/>
      <c r="AL78" s="105"/>
      <c r="AM78" s="514"/>
      <c r="AN78" s="108"/>
      <c r="AO78" s="112" t="s">
        <v>358</v>
      </c>
      <c r="AP78" s="112"/>
      <c r="AQ78" s="113"/>
      <c r="AR78" s="113" t="s">
        <v>359</v>
      </c>
      <c r="AS78" s="113"/>
      <c r="AT78" s="105"/>
      <c r="AU78" s="514"/>
    </row>
    <row r="79" spans="1:47" x14ac:dyDescent="0.2">
      <c r="A79" s="105"/>
      <c r="B79" s="105"/>
      <c r="C79" s="105"/>
      <c r="D79" s="105"/>
      <c r="E79" s="105"/>
      <c r="F79" s="105"/>
      <c r="G79" s="514"/>
      <c r="H79" s="105"/>
      <c r="I79" s="105"/>
      <c r="J79" s="105"/>
      <c r="K79" s="105"/>
      <c r="L79" s="105"/>
      <c r="M79" s="105"/>
      <c r="N79" s="105"/>
      <c r="O79" s="514"/>
      <c r="P79" s="105"/>
      <c r="Q79" s="105"/>
      <c r="R79" s="105"/>
      <c r="S79" s="105"/>
      <c r="T79" s="105"/>
      <c r="U79" s="105"/>
      <c r="V79" s="105"/>
      <c r="W79" s="514"/>
      <c r="X79" s="105"/>
      <c r="Y79" s="105"/>
      <c r="Z79" s="105"/>
      <c r="AA79" s="105"/>
      <c r="AB79" s="105"/>
      <c r="AC79" s="105"/>
      <c r="AD79" s="105"/>
      <c r="AE79" s="514"/>
      <c r="AF79" s="105"/>
      <c r="AG79" s="105"/>
      <c r="AH79" s="105"/>
      <c r="AI79" s="105"/>
      <c r="AJ79" s="105"/>
      <c r="AK79" s="105"/>
      <c r="AL79" s="105"/>
      <c r="AM79" s="514"/>
      <c r="AN79" s="105"/>
      <c r="AO79" s="105"/>
      <c r="AP79" s="105"/>
      <c r="AQ79" s="105"/>
      <c r="AR79" s="105"/>
      <c r="AS79" s="105"/>
      <c r="AT79" s="105"/>
      <c r="AU79" s="514"/>
    </row>
    <row r="80" spans="1:47" x14ac:dyDescent="0.2">
      <c r="A80" s="514"/>
      <c r="B80" s="514"/>
      <c r="C80" s="514"/>
      <c r="D80" s="514"/>
      <c r="E80" s="514"/>
      <c r="F80" s="514"/>
      <c r="G80" s="514"/>
      <c r="H80" s="514"/>
      <c r="I80" s="514"/>
      <c r="J80" s="514"/>
      <c r="K80" s="514"/>
      <c r="L80" s="514"/>
      <c r="M80" s="514"/>
      <c r="N80" s="106"/>
      <c r="O80" s="514"/>
      <c r="P80" s="514"/>
      <c r="Q80" s="514"/>
      <c r="R80" s="514"/>
      <c r="S80" s="514"/>
      <c r="T80" s="514"/>
      <c r="U80" s="514"/>
      <c r="V80" s="106"/>
      <c r="W80" s="514"/>
      <c r="X80" s="514"/>
      <c r="Y80" s="514"/>
      <c r="Z80" s="514"/>
      <c r="AA80" s="514"/>
      <c r="AB80" s="514"/>
      <c r="AC80" s="514"/>
      <c r="AD80" s="106"/>
      <c r="AE80" s="514"/>
      <c r="AF80" s="514"/>
      <c r="AG80" s="514"/>
      <c r="AH80" s="514"/>
      <c r="AI80" s="514"/>
      <c r="AJ80" s="514"/>
      <c r="AK80" s="514"/>
      <c r="AL80" s="106"/>
      <c r="AM80" s="514"/>
      <c r="AN80" s="514"/>
      <c r="AO80" s="514"/>
      <c r="AP80" s="514"/>
      <c r="AQ80" s="514"/>
      <c r="AR80" s="514"/>
      <c r="AS80" s="514"/>
      <c r="AT80" s="106"/>
      <c r="AU80" s="514"/>
    </row>
    <row r="81" spans="1:47" ht="15" thickBot="1" x14ac:dyDescent="0.25">
      <c r="A81" s="105"/>
      <c r="B81" s="105"/>
      <c r="C81" s="105"/>
      <c r="D81" s="105"/>
      <c r="E81" s="105"/>
      <c r="F81" s="105"/>
      <c r="G81" s="514"/>
      <c r="H81" s="105"/>
      <c r="N81" s="105"/>
      <c r="O81" s="514"/>
      <c r="P81" s="105"/>
      <c r="V81" s="105"/>
      <c r="W81" s="514"/>
      <c r="X81" s="105"/>
      <c r="AD81" s="105"/>
      <c r="AE81" s="514"/>
      <c r="AF81" s="105"/>
      <c r="AL81" s="105"/>
      <c r="AM81" s="514"/>
      <c r="AN81" s="105"/>
      <c r="AT81" s="105"/>
      <c r="AU81" s="514"/>
    </row>
    <row r="82" spans="1:47" ht="78" customHeight="1" thickBot="1" x14ac:dyDescent="0.25">
      <c r="A82" s="107" t="s">
        <v>370</v>
      </c>
      <c r="B82" s="537" t="str">
        <f>'MRC CONTRATACIÓN - COVID19'!D26</f>
        <v>Posibilidad de recibir o solicitar cualquier dádiva o beneficio a nombre propio o de terceros con el fin de celebrar contratos con terceros sin la capacidad (jurídica, financiera)  ni  la experiencia  para  el suministro de los bienes y/o prestación de los servicios requeridos.</v>
      </c>
      <c r="C82" s="538"/>
      <c r="D82" s="538"/>
      <c r="E82" s="539"/>
      <c r="F82" s="105"/>
      <c r="G82" s="514"/>
      <c r="H82" s="105"/>
      <c r="I82" s="107" t="s">
        <v>370</v>
      </c>
      <c r="J82" s="523" t="str">
        <f>$B82</f>
        <v>Posibilidad de recibir o solicitar cualquier dádiva o beneficio a nombre propio o de terceros con el fin de celebrar contratos con terceros sin la capacidad (jurídica, financiera)  ni  la experiencia  para  el suministro de los bienes y/o prestación de los servicios requeridos.</v>
      </c>
      <c r="K82" s="524"/>
      <c r="L82" s="524"/>
      <c r="M82" s="525"/>
      <c r="N82" s="105"/>
      <c r="O82" s="514"/>
      <c r="P82" s="105"/>
      <c r="Q82" s="107" t="s">
        <v>370</v>
      </c>
      <c r="R82" s="523" t="str">
        <f>$B82</f>
        <v>Posibilidad de recibir o solicitar cualquier dádiva o beneficio a nombre propio o de terceros con el fin de celebrar contratos con terceros sin la capacidad (jurídica, financiera)  ni  la experiencia  para  el suministro de los bienes y/o prestación de los servicios requeridos.</v>
      </c>
      <c r="S82" s="524"/>
      <c r="T82" s="524"/>
      <c r="U82" s="525"/>
      <c r="V82" s="105"/>
      <c r="W82" s="514"/>
      <c r="X82" s="105"/>
      <c r="Y82" s="107" t="s">
        <v>370</v>
      </c>
      <c r="Z82" s="523" t="str">
        <f>$B82</f>
        <v>Posibilidad de recibir o solicitar cualquier dádiva o beneficio a nombre propio o de terceros con el fin de celebrar contratos con terceros sin la capacidad (jurídica, financiera)  ni  la experiencia  para  el suministro de los bienes y/o prestación de los servicios requeridos.</v>
      </c>
      <c r="AA82" s="524"/>
      <c r="AB82" s="524"/>
      <c r="AC82" s="525"/>
      <c r="AD82" s="105"/>
      <c r="AE82" s="514"/>
      <c r="AF82" s="105"/>
      <c r="AG82" s="107" t="s">
        <v>370</v>
      </c>
      <c r="AH82" s="523" t="str">
        <f>$B82</f>
        <v>Posibilidad de recibir o solicitar cualquier dádiva o beneficio a nombre propio o de terceros con el fin de celebrar contratos con terceros sin la capacidad (jurídica, financiera)  ni  la experiencia  para  el suministro de los bienes y/o prestación de los servicios requeridos.</v>
      </c>
      <c r="AI82" s="524"/>
      <c r="AJ82" s="524"/>
      <c r="AK82" s="525"/>
      <c r="AL82" s="105"/>
      <c r="AM82" s="514"/>
      <c r="AN82" s="105"/>
      <c r="AO82" s="107" t="s">
        <v>370</v>
      </c>
      <c r="AP82" s="523" t="str">
        <f>$B82</f>
        <v>Posibilidad de recibir o solicitar cualquier dádiva o beneficio a nombre propio o de terceros con el fin de celebrar contratos con terceros sin la capacidad (jurídica, financiera)  ni  la experiencia  para  el suministro de los bienes y/o prestación de los servicios requeridos.</v>
      </c>
      <c r="AQ82" s="524"/>
      <c r="AR82" s="524"/>
      <c r="AS82" s="525"/>
      <c r="AT82" s="105"/>
      <c r="AU82" s="514"/>
    </row>
    <row r="83" spans="1:47" ht="18.75" customHeight="1" thickBot="1" x14ac:dyDescent="0.25">
      <c r="A83" s="542" t="s">
        <v>352</v>
      </c>
      <c r="B83" s="543"/>
      <c r="C83" s="543"/>
      <c r="D83" s="543"/>
      <c r="E83" s="544"/>
      <c r="F83" s="105"/>
      <c r="G83" s="514"/>
      <c r="H83" s="105"/>
      <c r="I83" s="542" t="s">
        <v>352</v>
      </c>
      <c r="J83" s="543"/>
      <c r="K83" s="543"/>
      <c r="L83" s="543"/>
      <c r="M83" s="544"/>
      <c r="N83" s="105"/>
      <c r="O83" s="514"/>
      <c r="P83" s="105"/>
      <c r="Q83" s="542" t="s">
        <v>352</v>
      </c>
      <c r="R83" s="543"/>
      <c r="S83" s="543"/>
      <c r="T83" s="543"/>
      <c r="U83" s="544"/>
      <c r="V83" s="105"/>
      <c r="W83" s="514"/>
      <c r="X83" s="105"/>
      <c r="Y83" s="542" t="s">
        <v>352</v>
      </c>
      <c r="Z83" s="543"/>
      <c r="AA83" s="543"/>
      <c r="AB83" s="543"/>
      <c r="AC83" s="544"/>
      <c r="AD83" s="105"/>
      <c r="AE83" s="514"/>
      <c r="AF83" s="105"/>
      <c r="AG83" s="542" t="s">
        <v>352</v>
      </c>
      <c r="AH83" s="543"/>
      <c r="AI83" s="543"/>
      <c r="AJ83" s="543"/>
      <c r="AK83" s="544"/>
      <c r="AL83" s="105"/>
      <c r="AM83" s="514"/>
      <c r="AN83" s="105"/>
      <c r="AO83" s="542" t="s">
        <v>352</v>
      </c>
      <c r="AP83" s="543"/>
      <c r="AQ83" s="543"/>
      <c r="AR83" s="543"/>
      <c r="AS83" s="544"/>
      <c r="AT83" s="105"/>
      <c r="AU83" s="514"/>
    </row>
    <row r="84" spans="1:47" ht="36.75" thickBot="1" x14ac:dyDescent="0.25">
      <c r="A84" s="98" t="s">
        <v>353</v>
      </c>
      <c r="B84" s="99" t="s">
        <v>354</v>
      </c>
      <c r="C84" s="99" t="s">
        <v>355</v>
      </c>
      <c r="D84" s="99" t="s">
        <v>356</v>
      </c>
      <c r="E84" s="99" t="s">
        <v>357</v>
      </c>
      <c r="F84" s="105"/>
      <c r="G84" s="514"/>
      <c r="H84" s="105"/>
      <c r="I84" s="98" t="s">
        <v>353</v>
      </c>
      <c r="J84" s="99" t="s">
        <v>354</v>
      </c>
      <c r="K84" s="99" t="s">
        <v>355</v>
      </c>
      <c r="L84" s="99" t="s">
        <v>356</v>
      </c>
      <c r="M84" s="99" t="s">
        <v>357</v>
      </c>
      <c r="N84" s="105"/>
      <c r="O84" s="514"/>
      <c r="P84" s="105"/>
      <c r="Q84" s="98" t="s">
        <v>353</v>
      </c>
      <c r="R84" s="99" t="s">
        <v>354</v>
      </c>
      <c r="S84" s="99" t="s">
        <v>355</v>
      </c>
      <c r="T84" s="99" t="s">
        <v>356</v>
      </c>
      <c r="U84" s="99" t="s">
        <v>357</v>
      </c>
      <c r="V84" s="105"/>
      <c r="W84" s="514"/>
      <c r="X84" s="105"/>
      <c r="Y84" s="98" t="s">
        <v>353</v>
      </c>
      <c r="Z84" s="99" t="s">
        <v>354</v>
      </c>
      <c r="AA84" s="99" t="s">
        <v>355</v>
      </c>
      <c r="AB84" s="99" t="s">
        <v>356</v>
      </c>
      <c r="AC84" s="99" t="s">
        <v>357</v>
      </c>
      <c r="AD84" s="105"/>
      <c r="AE84" s="514"/>
      <c r="AF84" s="105"/>
      <c r="AG84" s="98" t="s">
        <v>353</v>
      </c>
      <c r="AH84" s="99" t="s">
        <v>354</v>
      </c>
      <c r="AI84" s="99" t="s">
        <v>355</v>
      </c>
      <c r="AJ84" s="99" t="s">
        <v>356</v>
      </c>
      <c r="AK84" s="99" t="s">
        <v>357</v>
      </c>
      <c r="AL84" s="105"/>
      <c r="AM84" s="514"/>
      <c r="AN84" s="105"/>
      <c r="AO84" s="98" t="s">
        <v>353</v>
      </c>
      <c r="AP84" s="99" t="s">
        <v>354</v>
      </c>
      <c r="AQ84" s="99" t="s">
        <v>355</v>
      </c>
      <c r="AR84" s="99" t="s">
        <v>356</v>
      </c>
      <c r="AS84" s="99" t="s">
        <v>357</v>
      </c>
      <c r="AT84" s="105"/>
      <c r="AU84" s="514"/>
    </row>
    <row r="85" spans="1:47" s="110" customFormat="1" ht="35.25" customHeight="1" x14ac:dyDescent="0.2">
      <c r="A85" s="529" t="s">
        <v>307</v>
      </c>
      <c r="B85" s="534" t="s">
        <v>364</v>
      </c>
      <c r="C85" s="535" t="s">
        <v>398</v>
      </c>
      <c r="D85" s="536">
        <v>5</v>
      </c>
      <c r="E85" s="536"/>
      <c r="F85" s="108"/>
      <c r="G85" s="514"/>
      <c r="H85" s="108"/>
      <c r="I85" s="529" t="s">
        <v>307</v>
      </c>
      <c r="J85" s="534" t="s">
        <v>364</v>
      </c>
      <c r="K85" s="535" t="s">
        <v>398</v>
      </c>
      <c r="L85" s="536">
        <v>5</v>
      </c>
      <c r="M85" s="536"/>
      <c r="N85" s="108"/>
      <c r="O85" s="514"/>
      <c r="P85" s="108"/>
      <c r="Q85" s="529" t="s">
        <v>307</v>
      </c>
      <c r="R85" s="534" t="s">
        <v>364</v>
      </c>
      <c r="S85" s="535" t="s">
        <v>398</v>
      </c>
      <c r="T85" s="536">
        <v>5</v>
      </c>
      <c r="U85" s="536"/>
      <c r="V85" s="108"/>
      <c r="W85" s="514"/>
      <c r="X85" s="108"/>
      <c r="Y85" s="529" t="s">
        <v>307</v>
      </c>
      <c r="Z85" s="534" t="s">
        <v>364</v>
      </c>
      <c r="AA85" s="535" t="s">
        <v>398</v>
      </c>
      <c r="AB85" s="536">
        <v>5</v>
      </c>
      <c r="AC85" s="536" t="s">
        <v>509</v>
      </c>
      <c r="AD85" s="108"/>
      <c r="AE85" s="514"/>
      <c r="AF85" s="108"/>
      <c r="AG85" s="529" t="s">
        <v>307</v>
      </c>
      <c r="AH85" s="534" t="s">
        <v>364</v>
      </c>
      <c r="AI85" s="535" t="s">
        <v>398</v>
      </c>
      <c r="AJ85" s="536">
        <v>5</v>
      </c>
      <c r="AK85" s="536"/>
      <c r="AL85" s="108"/>
      <c r="AM85" s="514"/>
      <c r="AN85" s="108"/>
      <c r="AO85" s="529" t="s">
        <v>307</v>
      </c>
      <c r="AP85" s="534" t="s">
        <v>364</v>
      </c>
      <c r="AQ85" s="535" t="s">
        <v>398</v>
      </c>
      <c r="AR85" s="536">
        <v>5</v>
      </c>
      <c r="AS85" s="536"/>
      <c r="AT85" s="108"/>
      <c r="AU85" s="514"/>
    </row>
    <row r="86" spans="1:47" s="110" customFormat="1" ht="35.25" customHeight="1" x14ac:dyDescent="0.2">
      <c r="A86" s="540"/>
      <c r="B86" s="518"/>
      <c r="C86" s="520"/>
      <c r="D86" s="522"/>
      <c r="E86" s="522"/>
      <c r="F86" s="108"/>
      <c r="G86" s="514"/>
      <c r="H86" s="108"/>
      <c r="I86" s="540"/>
      <c r="J86" s="518"/>
      <c r="K86" s="520"/>
      <c r="L86" s="522"/>
      <c r="M86" s="522"/>
      <c r="N86" s="108"/>
      <c r="O86" s="514"/>
      <c r="P86" s="108"/>
      <c r="Q86" s="540"/>
      <c r="R86" s="518"/>
      <c r="S86" s="520"/>
      <c r="T86" s="522"/>
      <c r="U86" s="522"/>
      <c r="V86" s="108"/>
      <c r="W86" s="514"/>
      <c r="X86" s="108"/>
      <c r="Y86" s="540"/>
      <c r="Z86" s="518"/>
      <c r="AA86" s="520"/>
      <c r="AB86" s="522"/>
      <c r="AC86" s="522"/>
      <c r="AD86" s="108"/>
      <c r="AE86" s="514"/>
      <c r="AF86" s="108"/>
      <c r="AG86" s="540"/>
      <c r="AH86" s="518"/>
      <c r="AI86" s="520"/>
      <c r="AJ86" s="522"/>
      <c r="AK86" s="522"/>
      <c r="AL86" s="108"/>
      <c r="AM86" s="514"/>
      <c r="AN86" s="108"/>
      <c r="AO86" s="540"/>
      <c r="AP86" s="518"/>
      <c r="AQ86" s="520"/>
      <c r="AR86" s="522"/>
      <c r="AS86" s="522"/>
      <c r="AT86" s="108"/>
      <c r="AU86" s="514"/>
    </row>
    <row r="87" spans="1:47" s="110" customFormat="1" ht="35.25" customHeight="1" x14ac:dyDescent="0.2">
      <c r="A87" s="529" t="s">
        <v>26</v>
      </c>
      <c r="B87" s="517" t="s">
        <v>362</v>
      </c>
      <c r="C87" s="519" t="s">
        <v>391</v>
      </c>
      <c r="D87" s="521">
        <v>4</v>
      </c>
      <c r="E87" s="521"/>
      <c r="F87" s="108"/>
      <c r="G87" s="514"/>
      <c r="H87" s="108"/>
      <c r="I87" s="529" t="s">
        <v>26</v>
      </c>
      <c r="J87" s="517" t="s">
        <v>362</v>
      </c>
      <c r="K87" s="519" t="s">
        <v>391</v>
      </c>
      <c r="L87" s="521">
        <v>4</v>
      </c>
      <c r="M87" s="521"/>
      <c r="N87" s="108"/>
      <c r="O87" s="514"/>
      <c r="P87" s="108"/>
      <c r="Q87" s="529" t="s">
        <v>26</v>
      </c>
      <c r="R87" s="517" t="s">
        <v>362</v>
      </c>
      <c r="S87" s="519" t="s">
        <v>391</v>
      </c>
      <c r="T87" s="521">
        <v>4</v>
      </c>
      <c r="U87" s="521"/>
      <c r="V87" s="108"/>
      <c r="W87" s="514"/>
      <c r="X87" s="108"/>
      <c r="Y87" s="529" t="s">
        <v>26</v>
      </c>
      <c r="Z87" s="517" t="s">
        <v>362</v>
      </c>
      <c r="AA87" s="519" t="s">
        <v>391</v>
      </c>
      <c r="AB87" s="521">
        <v>4</v>
      </c>
      <c r="AC87" s="521"/>
      <c r="AD87" s="108"/>
      <c r="AE87" s="514"/>
      <c r="AF87" s="108"/>
      <c r="AG87" s="529" t="s">
        <v>26</v>
      </c>
      <c r="AH87" s="517" t="s">
        <v>362</v>
      </c>
      <c r="AI87" s="519" t="s">
        <v>391</v>
      </c>
      <c r="AJ87" s="521">
        <v>4</v>
      </c>
      <c r="AK87" s="521"/>
      <c r="AL87" s="108"/>
      <c r="AM87" s="514"/>
      <c r="AN87" s="108"/>
      <c r="AO87" s="529" t="s">
        <v>26</v>
      </c>
      <c r="AP87" s="517" t="s">
        <v>362</v>
      </c>
      <c r="AQ87" s="519" t="s">
        <v>391</v>
      </c>
      <c r="AR87" s="521">
        <v>4</v>
      </c>
      <c r="AS87" s="521"/>
      <c r="AT87" s="108"/>
      <c r="AU87" s="514"/>
    </row>
    <row r="88" spans="1:47" s="110" customFormat="1" ht="35.25" customHeight="1" x14ac:dyDescent="0.2">
      <c r="A88" s="540"/>
      <c r="B88" s="518"/>
      <c r="C88" s="520"/>
      <c r="D88" s="522"/>
      <c r="E88" s="522"/>
      <c r="F88" s="108"/>
      <c r="G88" s="514"/>
      <c r="H88" s="108"/>
      <c r="I88" s="540"/>
      <c r="J88" s="518"/>
      <c r="K88" s="520"/>
      <c r="L88" s="522"/>
      <c r="M88" s="522"/>
      <c r="N88" s="108"/>
      <c r="O88" s="514"/>
      <c r="P88" s="108"/>
      <c r="Q88" s="540"/>
      <c r="R88" s="518"/>
      <c r="S88" s="520"/>
      <c r="T88" s="522"/>
      <c r="U88" s="522"/>
      <c r="V88" s="108"/>
      <c r="W88" s="514"/>
      <c r="X88" s="108"/>
      <c r="Y88" s="540"/>
      <c r="Z88" s="518"/>
      <c r="AA88" s="520"/>
      <c r="AB88" s="522"/>
      <c r="AC88" s="522"/>
      <c r="AD88" s="108"/>
      <c r="AE88" s="514"/>
      <c r="AF88" s="108"/>
      <c r="AG88" s="540"/>
      <c r="AH88" s="518"/>
      <c r="AI88" s="520"/>
      <c r="AJ88" s="522"/>
      <c r="AK88" s="522"/>
      <c r="AL88" s="108"/>
      <c r="AM88" s="514"/>
      <c r="AN88" s="108"/>
      <c r="AO88" s="540"/>
      <c r="AP88" s="518"/>
      <c r="AQ88" s="520"/>
      <c r="AR88" s="522"/>
      <c r="AS88" s="522"/>
      <c r="AT88" s="108"/>
      <c r="AU88" s="514"/>
    </row>
    <row r="89" spans="1:47" s="110" customFormat="1" ht="35.25" customHeight="1" x14ac:dyDescent="0.2">
      <c r="A89" s="529" t="s">
        <v>27</v>
      </c>
      <c r="B89" s="517" t="s">
        <v>365</v>
      </c>
      <c r="C89" s="519" t="s">
        <v>396</v>
      </c>
      <c r="D89" s="521">
        <v>3</v>
      </c>
      <c r="E89" s="521"/>
      <c r="F89" s="108"/>
      <c r="G89" s="514"/>
      <c r="H89" s="108"/>
      <c r="I89" s="529" t="s">
        <v>27</v>
      </c>
      <c r="J89" s="517" t="s">
        <v>365</v>
      </c>
      <c r="K89" s="519" t="s">
        <v>396</v>
      </c>
      <c r="L89" s="521">
        <v>3</v>
      </c>
      <c r="M89" s="521"/>
      <c r="N89" s="108"/>
      <c r="O89" s="514"/>
      <c r="P89" s="108"/>
      <c r="Q89" s="529" t="s">
        <v>27</v>
      </c>
      <c r="R89" s="517" t="s">
        <v>365</v>
      </c>
      <c r="S89" s="519" t="s">
        <v>396</v>
      </c>
      <c r="T89" s="521">
        <v>3</v>
      </c>
      <c r="U89" s="521"/>
      <c r="V89" s="108"/>
      <c r="W89" s="514"/>
      <c r="X89" s="108"/>
      <c r="Y89" s="529" t="s">
        <v>27</v>
      </c>
      <c r="Z89" s="517" t="s">
        <v>365</v>
      </c>
      <c r="AA89" s="519" t="s">
        <v>396</v>
      </c>
      <c r="AB89" s="521">
        <v>3</v>
      </c>
      <c r="AC89" s="521"/>
      <c r="AD89" s="108"/>
      <c r="AE89" s="514"/>
      <c r="AF89" s="108"/>
      <c r="AG89" s="529" t="s">
        <v>27</v>
      </c>
      <c r="AH89" s="517" t="s">
        <v>365</v>
      </c>
      <c r="AI89" s="519" t="s">
        <v>396</v>
      </c>
      <c r="AJ89" s="521">
        <v>3</v>
      </c>
      <c r="AK89" s="521"/>
      <c r="AL89" s="108"/>
      <c r="AM89" s="514"/>
      <c r="AN89" s="108"/>
      <c r="AO89" s="529" t="s">
        <v>27</v>
      </c>
      <c r="AP89" s="517" t="s">
        <v>365</v>
      </c>
      <c r="AQ89" s="519" t="s">
        <v>396</v>
      </c>
      <c r="AR89" s="521">
        <v>3</v>
      </c>
      <c r="AS89" s="521"/>
      <c r="AT89" s="108"/>
      <c r="AU89" s="514"/>
    </row>
    <row r="90" spans="1:47" s="110" customFormat="1" ht="35.25" customHeight="1" x14ac:dyDescent="0.2">
      <c r="A90" s="540"/>
      <c r="B90" s="518"/>
      <c r="C90" s="520"/>
      <c r="D90" s="522"/>
      <c r="E90" s="522"/>
      <c r="F90" s="108"/>
      <c r="G90" s="514"/>
      <c r="H90" s="108"/>
      <c r="I90" s="540"/>
      <c r="J90" s="518"/>
      <c r="K90" s="520"/>
      <c r="L90" s="522"/>
      <c r="M90" s="522"/>
      <c r="N90" s="108"/>
      <c r="O90" s="514"/>
      <c r="P90" s="108"/>
      <c r="Q90" s="540"/>
      <c r="R90" s="518"/>
      <c r="S90" s="520"/>
      <c r="T90" s="522"/>
      <c r="U90" s="522"/>
      <c r="V90" s="108"/>
      <c r="W90" s="514"/>
      <c r="X90" s="108"/>
      <c r="Y90" s="540"/>
      <c r="Z90" s="518"/>
      <c r="AA90" s="520"/>
      <c r="AB90" s="522"/>
      <c r="AC90" s="522"/>
      <c r="AD90" s="108"/>
      <c r="AE90" s="514"/>
      <c r="AF90" s="108"/>
      <c r="AG90" s="540"/>
      <c r="AH90" s="518"/>
      <c r="AI90" s="520"/>
      <c r="AJ90" s="522"/>
      <c r="AK90" s="522"/>
      <c r="AL90" s="108"/>
      <c r="AM90" s="514"/>
      <c r="AN90" s="108"/>
      <c r="AO90" s="540"/>
      <c r="AP90" s="518"/>
      <c r="AQ90" s="520"/>
      <c r="AR90" s="522"/>
      <c r="AS90" s="522"/>
      <c r="AT90" s="108"/>
      <c r="AU90" s="514"/>
    </row>
    <row r="91" spans="1:47" s="110" customFormat="1" ht="35.25" customHeight="1" x14ac:dyDescent="0.2">
      <c r="A91" s="529" t="s">
        <v>24</v>
      </c>
      <c r="B91" s="517" t="s">
        <v>365</v>
      </c>
      <c r="C91" s="519" t="s">
        <v>397</v>
      </c>
      <c r="D91" s="521">
        <v>2</v>
      </c>
      <c r="E91" s="521"/>
      <c r="F91" s="108"/>
      <c r="G91" s="514"/>
      <c r="H91" s="108"/>
      <c r="I91" s="529" t="s">
        <v>24</v>
      </c>
      <c r="J91" s="517" t="s">
        <v>365</v>
      </c>
      <c r="K91" s="519" t="s">
        <v>397</v>
      </c>
      <c r="L91" s="521">
        <v>2</v>
      </c>
      <c r="M91" s="521"/>
      <c r="N91" s="108"/>
      <c r="O91" s="514"/>
      <c r="P91" s="108"/>
      <c r="Q91" s="529" t="s">
        <v>24</v>
      </c>
      <c r="R91" s="517" t="s">
        <v>365</v>
      </c>
      <c r="S91" s="519" t="s">
        <v>397</v>
      </c>
      <c r="T91" s="521">
        <v>2</v>
      </c>
      <c r="U91" s="521"/>
      <c r="V91" s="108"/>
      <c r="W91" s="514"/>
      <c r="X91" s="108"/>
      <c r="Y91" s="529" t="s">
        <v>24</v>
      </c>
      <c r="Z91" s="517" t="s">
        <v>365</v>
      </c>
      <c r="AA91" s="519" t="s">
        <v>397</v>
      </c>
      <c r="AB91" s="521">
        <v>2</v>
      </c>
      <c r="AC91" s="521"/>
      <c r="AD91" s="108"/>
      <c r="AE91" s="514"/>
      <c r="AF91" s="108"/>
      <c r="AG91" s="529" t="s">
        <v>24</v>
      </c>
      <c r="AH91" s="517" t="s">
        <v>365</v>
      </c>
      <c r="AI91" s="519" t="s">
        <v>397</v>
      </c>
      <c r="AJ91" s="521">
        <v>2</v>
      </c>
      <c r="AK91" s="521"/>
      <c r="AL91" s="108"/>
      <c r="AM91" s="514"/>
      <c r="AN91" s="108"/>
      <c r="AO91" s="529" t="s">
        <v>24</v>
      </c>
      <c r="AP91" s="517" t="s">
        <v>365</v>
      </c>
      <c r="AQ91" s="519" t="s">
        <v>397</v>
      </c>
      <c r="AR91" s="521">
        <v>2</v>
      </c>
      <c r="AS91" s="521" t="s">
        <v>509</v>
      </c>
      <c r="AT91" s="108"/>
      <c r="AU91" s="514"/>
    </row>
    <row r="92" spans="1:47" s="110" customFormat="1" ht="35.25" customHeight="1" x14ac:dyDescent="0.2">
      <c r="A92" s="540"/>
      <c r="B92" s="518"/>
      <c r="C92" s="520"/>
      <c r="D92" s="522"/>
      <c r="E92" s="522"/>
      <c r="F92" s="108"/>
      <c r="G92" s="514"/>
      <c r="H92" s="108"/>
      <c r="I92" s="540"/>
      <c r="J92" s="518"/>
      <c r="K92" s="520"/>
      <c r="L92" s="522"/>
      <c r="M92" s="522"/>
      <c r="N92" s="108"/>
      <c r="O92" s="514"/>
      <c r="P92" s="108"/>
      <c r="Q92" s="540"/>
      <c r="R92" s="518"/>
      <c r="S92" s="520"/>
      <c r="T92" s="522"/>
      <c r="U92" s="522"/>
      <c r="V92" s="108"/>
      <c r="W92" s="514"/>
      <c r="X92" s="108"/>
      <c r="Y92" s="540"/>
      <c r="Z92" s="518"/>
      <c r="AA92" s="520"/>
      <c r="AB92" s="522"/>
      <c r="AC92" s="522"/>
      <c r="AD92" s="108"/>
      <c r="AE92" s="514"/>
      <c r="AF92" s="108"/>
      <c r="AG92" s="540"/>
      <c r="AH92" s="518"/>
      <c r="AI92" s="520"/>
      <c r="AJ92" s="522"/>
      <c r="AK92" s="522"/>
      <c r="AL92" s="108"/>
      <c r="AM92" s="514"/>
      <c r="AN92" s="108"/>
      <c r="AO92" s="540"/>
      <c r="AP92" s="518"/>
      <c r="AQ92" s="520"/>
      <c r="AR92" s="522"/>
      <c r="AS92" s="522"/>
      <c r="AT92" s="108"/>
      <c r="AU92" s="514"/>
    </row>
    <row r="93" spans="1:47" s="110" customFormat="1" ht="35.25" customHeight="1" x14ac:dyDescent="0.2">
      <c r="A93" s="529" t="s">
        <v>37</v>
      </c>
      <c r="B93" s="517" t="s">
        <v>363</v>
      </c>
      <c r="C93" s="519" t="s">
        <v>394</v>
      </c>
      <c r="D93" s="521">
        <v>1</v>
      </c>
      <c r="E93" s="521" t="s">
        <v>509</v>
      </c>
      <c r="F93" s="108"/>
      <c r="G93" s="514"/>
      <c r="H93" s="108"/>
      <c r="I93" s="529" t="s">
        <v>37</v>
      </c>
      <c r="J93" s="517" t="s">
        <v>363</v>
      </c>
      <c r="K93" s="519" t="s">
        <v>394</v>
      </c>
      <c r="L93" s="521">
        <v>1</v>
      </c>
      <c r="M93" s="521"/>
      <c r="N93" s="108"/>
      <c r="O93" s="514"/>
      <c r="P93" s="108"/>
      <c r="Q93" s="529" t="s">
        <v>37</v>
      </c>
      <c r="R93" s="517" t="s">
        <v>363</v>
      </c>
      <c r="S93" s="519" t="s">
        <v>394</v>
      </c>
      <c r="T93" s="521">
        <v>1</v>
      </c>
      <c r="U93" s="521" t="s">
        <v>509</v>
      </c>
      <c r="V93" s="108"/>
      <c r="W93" s="514"/>
      <c r="X93" s="108"/>
      <c r="Y93" s="529" t="s">
        <v>37</v>
      </c>
      <c r="Z93" s="517" t="s">
        <v>363</v>
      </c>
      <c r="AA93" s="519" t="s">
        <v>394</v>
      </c>
      <c r="AB93" s="521">
        <v>1</v>
      </c>
      <c r="AC93" s="521"/>
      <c r="AD93" s="108"/>
      <c r="AE93" s="514"/>
      <c r="AF93" s="108"/>
      <c r="AG93" s="529" t="s">
        <v>37</v>
      </c>
      <c r="AH93" s="517" t="s">
        <v>363</v>
      </c>
      <c r="AI93" s="519" t="s">
        <v>394</v>
      </c>
      <c r="AJ93" s="521">
        <v>1</v>
      </c>
      <c r="AK93" s="521" t="s">
        <v>509</v>
      </c>
      <c r="AL93" s="108"/>
      <c r="AM93" s="514"/>
      <c r="AN93" s="108"/>
      <c r="AO93" s="529" t="s">
        <v>37</v>
      </c>
      <c r="AP93" s="517" t="s">
        <v>363</v>
      </c>
      <c r="AQ93" s="519" t="s">
        <v>394</v>
      </c>
      <c r="AR93" s="521">
        <v>1</v>
      </c>
      <c r="AS93" s="521"/>
      <c r="AT93" s="108"/>
      <c r="AU93" s="514"/>
    </row>
    <row r="94" spans="1:47" s="110" customFormat="1" ht="35.25" customHeight="1" thickBot="1" x14ac:dyDescent="0.25">
      <c r="A94" s="530"/>
      <c r="B94" s="531"/>
      <c r="C94" s="532"/>
      <c r="D94" s="533"/>
      <c r="E94" s="533"/>
      <c r="F94" s="108"/>
      <c r="G94" s="514"/>
      <c r="H94" s="108"/>
      <c r="I94" s="530"/>
      <c r="J94" s="531"/>
      <c r="K94" s="532"/>
      <c r="L94" s="533"/>
      <c r="M94" s="533"/>
      <c r="N94" s="108"/>
      <c r="O94" s="514"/>
      <c r="P94" s="108"/>
      <c r="Q94" s="530"/>
      <c r="R94" s="531"/>
      <c r="S94" s="532"/>
      <c r="T94" s="533"/>
      <c r="U94" s="533"/>
      <c r="V94" s="108"/>
      <c r="W94" s="514"/>
      <c r="X94" s="108"/>
      <c r="Y94" s="530"/>
      <c r="Z94" s="531"/>
      <c r="AA94" s="532"/>
      <c r="AB94" s="533"/>
      <c r="AC94" s="533"/>
      <c r="AD94" s="108"/>
      <c r="AE94" s="514"/>
      <c r="AF94" s="108"/>
      <c r="AG94" s="530"/>
      <c r="AH94" s="531"/>
      <c r="AI94" s="532"/>
      <c r="AJ94" s="533"/>
      <c r="AK94" s="533"/>
      <c r="AL94" s="108"/>
      <c r="AM94" s="514"/>
      <c r="AN94" s="108"/>
      <c r="AO94" s="530"/>
      <c r="AP94" s="531"/>
      <c r="AQ94" s="532"/>
      <c r="AR94" s="533"/>
      <c r="AS94" s="533"/>
      <c r="AT94" s="108"/>
      <c r="AU94" s="514"/>
    </row>
    <row r="95" spans="1:47" x14ac:dyDescent="0.2">
      <c r="A95" s="105"/>
      <c r="B95" s="105"/>
      <c r="C95" s="105"/>
      <c r="D95" s="105"/>
      <c r="E95" s="105"/>
      <c r="F95" s="105"/>
      <c r="G95" s="514"/>
      <c r="H95" s="105"/>
      <c r="I95" s="105"/>
      <c r="J95" s="105"/>
      <c r="K95" s="105"/>
      <c r="L95" s="105"/>
      <c r="M95" s="105"/>
      <c r="N95" s="105"/>
      <c r="O95" s="514"/>
      <c r="P95" s="105"/>
      <c r="Q95" s="105"/>
      <c r="R95" s="105"/>
      <c r="S95" s="105"/>
      <c r="T95" s="105"/>
      <c r="U95" s="105"/>
      <c r="V95" s="105"/>
      <c r="W95" s="514"/>
      <c r="X95" s="105"/>
      <c r="Y95" s="105"/>
      <c r="Z95" s="105"/>
      <c r="AA95" s="105"/>
      <c r="AB95" s="105"/>
      <c r="AC95" s="105"/>
      <c r="AD95" s="105"/>
      <c r="AE95" s="514"/>
      <c r="AF95" s="105"/>
      <c r="AG95" s="105"/>
      <c r="AH95" s="105"/>
      <c r="AI95" s="105"/>
      <c r="AJ95" s="105"/>
      <c r="AK95" s="105"/>
      <c r="AL95" s="105"/>
      <c r="AM95" s="514"/>
      <c r="AN95" s="105"/>
      <c r="AO95" s="105"/>
      <c r="AP95" s="105"/>
      <c r="AQ95" s="105"/>
      <c r="AR95" s="105"/>
      <c r="AS95" s="105"/>
      <c r="AT95" s="105"/>
      <c r="AU95" s="514"/>
    </row>
    <row r="96" spans="1:47" x14ac:dyDescent="0.2">
      <c r="A96" s="105"/>
      <c r="B96" s="105"/>
      <c r="C96" s="105"/>
      <c r="D96" s="105"/>
      <c r="E96" s="105"/>
      <c r="F96" s="105"/>
      <c r="G96" s="514"/>
      <c r="H96" s="105"/>
      <c r="I96" s="105"/>
      <c r="J96" s="105"/>
      <c r="K96" s="105"/>
      <c r="L96" s="105"/>
      <c r="M96" s="105"/>
      <c r="N96" s="105"/>
      <c r="O96" s="514"/>
      <c r="P96" s="105"/>
      <c r="Q96" s="105"/>
      <c r="R96" s="105"/>
      <c r="S96" s="105"/>
      <c r="T96" s="105"/>
      <c r="U96" s="105"/>
      <c r="V96" s="105"/>
      <c r="W96" s="514"/>
      <c r="X96" s="105"/>
      <c r="Y96" s="105"/>
      <c r="Z96" s="105"/>
      <c r="AA96" s="105"/>
      <c r="AB96" s="105"/>
      <c r="AC96" s="105"/>
      <c r="AD96" s="105"/>
      <c r="AE96" s="514"/>
      <c r="AF96" s="105"/>
      <c r="AG96" s="105"/>
      <c r="AH96" s="105"/>
      <c r="AI96" s="105"/>
      <c r="AJ96" s="105"/>
      <c r="AK96" s="105"/>
      <c r="AL96" s="105"/>
      <c r="AM96" s="514"/>
      <c r="AN96" s="105"/>
      <c r="AO96" s="105"/>
      <c r="AP96" s="105"/>
      <c r="AQ96" s="105"/>
      <c r="AR96" s="105"/>
      <c r="AS96" s="105"/>
      <c r="AT96" s="105"/>
      <c r="AU96" s="514"/>
    </row>
    <row r="97" spans="1:47" ht="18" x14ac:dyDescent="0.25">
      <c r="A97" s="234" t="s">
        <v>600</v>
      </c>
      <c r="B97" s="234"/>
      <c r="C97" s="234"/>
      <c r="D97" s="235" t="s">
        <v>611</v>
      </c>
      <c r="E97" s="111"/>
      <c r="F97" s="105"/>
      <c r="G97" s="514"/>
      <c r="H97" s="108"/>
      <c r="I97" s="105" t="s">
        <v>605</v>
      </c>
      <c r="J97" s="105"/>
      <c r="K97" s="105"/>
      <c r="L97" s="111"/>
      <c r="M97" s="111"/>
      <c r="N97" s="105"/>
      <c r="O97" s="514"/>
      <c r="P97" s="108"/>
      <c r="Q97" s="105" t="s">
        <v>609</v>
      </c>
      <c r="R97" s="105"/>
      <c r="S97" s="105"/>
      <c r="T97" s="111" t="s">
        <v>613</v>
      </c>
      <c r="U97" s="111"/>
      <c r="V97" s="105"/>
      <c r="W97" s="514"/>
      <c r="X97" s="108"/>
      <c r="Y97" s="105" t="s">
        <v>606</v>
      </c>
      <c r="Z97" s="105"/>
      <c r="AA97" s="105"/>
      <c r="AB97" s="111" t="s">
        <v>620</v>
      </c>
      <c r="AC97" s="111"/>
      <c r="AD97" s="105"/>
      <c r="AE97" s="514"/>
      <c r="AF97" s="108"/>
      <c r="AG97" s="234" t="s">
        <v>623</v>
      </c>
      <c r="AH97" s="234"/>
      <c r="AI97" s="234"/>
      <c r="AJ97" s="235" t="s">
        <v>624</v>
      </c>
      <c r="AK97" s="111"/>
      <c r="AL97" s="105"/>
      <c r="AM97" s="514"/>
      <c r="AN97" s="108"/>
      <c r="AO97" s="105"/>
      <c r="AP97" s="105"/>
      <c r="AQ97" s="105"/>
      <c r="AR97" s="111"/>
      <c r="AS97" s="111"/>
      <c r="AT97" s="105"/>
      <c r="AU97" s="514"/>
    </row>
    <row r="98" spans="1:47" ht="18" x14ac:dyDescent="0.25">
      <c r="A98" s="112" t="s">
        <v>358</v>
      </c>
      <c r="B98" s="112"/>
      <c r="C98" s="113"/>
      <c r="D98" s="113" t="s">
        <v>610</v>
      </c>
      <c r="E98" s="113"/>
      <c r="F98" s="105"/>
      <c r="G98" s="514"/>
      <c r="H98" s="108"/>
      <c r="I98" s="112" t="s">
        <v>358</v>
      </c>
      <c r="J98" s="112"/>
      <c r="K98" s="113"/>
      <c r="L98" s="113" t="s">
        <v>359</v>
      </c>
      <c r="M98" s="113"/>
      <c r="N98" s="105"/>
      <c r="O98" s="514"/>
      <c r="P98" s="108"/>
      <c r="Q98" s="112" t="s">
        <v>358</v>
      </c>
      <c r="R98" s="112"/>
      <c r="S98" s="113"/>
      <c r="T98" s="113" t="s">
        <v>610</v>
      </c>
      <c r="U98" s="113"/>
      <c r="V98" s="105"/>
      <c r="W98" s="514"/>
      <c r="X98" s="108"/>
      <c r="Y98" s="112" t="s">
        <v>358</v>
      </c>
      <c r="Z98" s="112"/>
      <c r="AA98" s="113"/>
      <c r="AB98" s="113" t="s">
        <v>610</v>
      </c>
      <c r="AC98" s="113"/>
      <c r="AD98" s="105"/>
      <c r="AE98" s="514"/>
      <c r="AF98" s="108"/>
      <c r="AG98" s="112" t="s">
        <v>358</v>
      </c>
      <c r="AH98" s="112"/>
      <c r="AI98" s="113"/>
      <c r="AJ98" s="113" t="s">
        <v>610</v>
      </c>
      <c r="AK98" s="113"/>
      <c r="AL98" s="105"/>
      <c r="AM98" s="514"/>
      <c r="AN98" s="108"/>
      <c r="AO98" s="112" t="s">
        <v>358</v>
      </c>
      <c r="AP98" s="112"/>
      <c r="AQ98" s="113"/>
      <c r="AR98" s="113" t="s">
        <v>359</v>
      </c>
      <c r="AS98" s="113"/>
      <c r="AT98" s="105"/>
      <c r="AU98" s="514"/>
    </row>
    <row r="99" spans="1:47" x14ac:dyDescent="0.2">
      <c r="A99" s="105"/>
      <c r="B99" s="105"/>
      <c r="C99" s="105"/>
      <c r="D99" s="105"/>
      <c r="E99" s="105"/>
      <c r="F99" s="105"/>
      <c r="G99" s="514"/>
      <c r="H99" s="108"/>
      <c r="I99" s="105"/>
      <c r="J99" s="105"/>
      <c r="K99" s="105"/>
      <c r="L99" s="105"/>
      <c r="M99" s="105"/>
      <c r="N99" s="105"/>
      <c r="O99" s="514"/>
      <c r="P99" s="108"/>
      <c r="Q99" s="105"/>
      <c r="R99" s="105"/>
      <c r="S99" s="105"/>
      <c r="T99" s="105"/>
      <c r="U99" s="105"/>
      <c r="V99" s="105"/>
      <c r="W99" s="514"/>
      <c r="X99" s="108"/>
      <c r="Y99" s="105"/>
      <c r="Z99" s="105"/>
      <c r="AA99" s="105"/>
      <c r="AB99" s="105"/>
      <c r="AC99" s="105"/>
      <c r="AD99" s="105"/>
      <c r="AE99" s="514"/>
      <c r="AF99" s="108"/>
      <c r="AG99" s="105"/>
      <c r="AH99" s="105"/>
      <c r="AI99" s="105"/>
      <c r="AJ99" s="105"/>
      <c r="AK99" s="105"/>
      <c r="AL99" s="105"/>
      <c r="AM99" s="514"/>
      <c r="AN99" s="108"/>
      <c r="AO99" s="105"/>
      <c r="AP99" s="105"/>
      <c r="AQ99" s="105"/>
      <c r="AR99" s="105"/>
      <c r="AS99" s="105"/>
      <c r="AT99" s="105"/>
      <c r="AU99" s="514"/>
    </row>
    <row r="100" spans="1:47" x14ac:dyDescent="0.2">
      <c r="A100" s="106"/>
      <c r="B100" s="106"/>
      <c r="C100" s="106"/>
      <c r="D100" s="106"/>
      <c r="E100" s="106"/>
      <c r="F100" s="106"/>
      <c r="G100" s="514"/>
      <c r="H100" s="514"/>
      <c r="I100" s="514"/>
      <c r="J100" s="514"/>
      <c r="K100" s="514"/>
      <c r="L100" s="514"/>
      <c r="M100" s="514"/>
      <c r="N100" s="106"/>
      <c r="O100" s="514"/>
      <c r="P100" s="514"/>
      <c r="Q100" s="514"/>
      <c r="R100" s="514"/>
      <c r="S100" s="514"/>
      <c r="T100" s="514"/>
      <c r="U100" s="514"/>
      <c r="V100" s="106"/>
      <c r="W100" s="514"/>
      <c r="X100" s="514"/>
      <c r="Y100" s="514"/>
      <c r="Z100" s="514"/>
      <c r="AA100" s="514"/>
      <c r="AB100" s="514"/>
      <c r="AC100" s="514"/>
      <c r="AD100" s="106"/>
      <c r="AE100" s="514"/>
      <c r="AF100" s="514"/>
      <c r="AG100" s="514"/>
      <c r="AH100" s="514"/>
      <c r="AI100" s="514"/>
      <c r="AJ100" s="514"/>
      <c r="AK100" s="514"/>
      <c r="AL100" s="106"/>
      <c r="AM100" s="514"/>
      <c r="AN100" s="514"/>
      <c r="AO100" s="514"/>
      <c r="AP100" s="514"/>
      <c r="AQ100" s="514"/>
      <c r="AR100" s="514"/>
      <c r="AS100" s="514"/>
      <c r="AT100" s="106"/>
      <c r="AU100" s="514"/>
    </row>
    <row r="101" spans="1:47" ht="15" thickBot="1" x14ac:dyDescent="0.25">
      <c r="A101" s="115"/>
      <c r="B101" s="105"/>
      <c r="C101" s="105"/>
      <c r="D101" s="105"/>
      <c r="E101" s="105"/>
      <c r="F101" s="105"/>
      <c r="G101" s="514"/>
      <c r="H101" s="105"/>
      <c r="I101" s="105"/>
      <c r="J101" s="105"/>
      <c r="K101" s="105"/>
      <c r="L101" s="105"/>
      <c r="M101" s="105"/>
      <c r="N101" s="105"/>
      <c r="O101" s="514"/>
      <c r="P101" s="105"/>
      <c r="Q101" s="105"/>
      <c r="R101" s="105"/>
      <c r="S101" s="105"/>
      <c r="T101" s="105"/>
      <c r="U101" s="105"/>
      <c r="V101" s="105"/>
      <c r="W101" s="514"/>
      <c r="X101" s="105"/>
      <c r="Y101" s="105"/>
      <c r="Z101" s="105"/>
      <c r="AA101" s="105"/>
      <c r="AB101" s="105"/>
      <c r="AC101" s="105"/>
      <c r="AD101" s="105"/>
      <c r="AE101" s="514"/>
      <c r="AF101" s="105"/>
      <c r="AG101" s="105"/>
      <c r="AH101" s="105"/>
      <c r="AI101" s="105"/>
      <c r="AJ101" s="105"/>
      <c r="AK101" s="105"/>
      <c r="AL101" s="105"/>
      <c r="AM101" s="514"/>
      <c r="AN101" s="105"/>
      <c r="AO101" s="105"/>
      <c r="AP101" s="105"/>
      <c r="AQ101" s="105"/>
      <c r="AR101" s="105"/>
      <c r="AS101" s="105"/>
      <c r="AT101" s="105"/>
      <c r="AU101" s="514"/>
    </row>
    <row r="102" spans="1:47" ht="62.25" customHeight="1" thickBot="1" x14ac:dyDescent="0.25">
      <c r="A102" s="114" t="s">
        <v>371</v>
      </c>
      <c r="B102" s="523" t="str">
        <f>'MRC CONTRATACIÓN - COVID19'!D30</f>
        <v xml:space="preserve">Posibilidad de Elaborar pliegos y/o invitaciones, desde el análisis de oportunidad y conveniencia favoreciendo la contratación o consecución de un bien en beneficio propio o de un tercero. </v>
      </c>
      <c r="C102" s="524"/>
      <c r="D102" s="524"/>
      <c r="E102" s="525"/>
      <c r="F102" s="105"/>
      <c r="G102" s="514"/>
      <c r="H102" s="105"/>
      <c r="I102" s="114" t="s">
        <v>371</v>
      </c>
      <c r="J102" s="523" t="str">
        <f>$B102</f>
        <v xml:space="preserve">Posibilidad de Elaborar pliegos y/o invitaciones, desde el análisis de oportunidad y conveniencia favoreciendo la contratación o consecución de un bien en beneficio propio o de un tercero. </v>
      </c>
      <c r="K102" s="524"/>
      <c r="L102" s="524"/>
      <c r="M102" s="525"/>
      <c r="N102" s="105"/>
      <c r="O102" s="514"/>
      <c r="P102" s="105"/>
      <c r="Q102" s="114" t="s">
        <v>371</v>
      </c>
      <c r="R102" s="523" t="str">
        <f>$B102</f>
        <v xml:space="preserve">Posibilidad de Elaborar pliegos y/o invitaciones, desde el análisis de oportunidad y conveniencia favoreciendo la contratación o consecución de un bien en beneficio propio o de un tercero. </v>
      </c>
      <c r="S102" s="524"/>
      <c r="T102" s="524"/>
      <c r="U102" s="525"/>
      <c r="V102" s="105"/>
      <c r="W102" s="514"/>
      <c r="X102" s="105"/>
      <c r="Y102" s="114" t="s">
        <v>371</v>
      </c>
      <c r="Z102" s="523" t="str">
        <f>$B102</f>
        <v xml:space="preserve">Posibilidad de Elaborar pliegos y/o invitaciones, desde el análisis de oportunidad y conveniencia favoreciendo la contratación o consecución de un bien en beneficio propio o de un tercero. </v>
      </c>
      <c r="AA102" s="524"/>
      <c r="AB102" s="524"/>
      <c r="AC102" s="525"/>
      <c r="AD102" s="105"/>
      <c r="AE102" s="514"/>
      <c r="AF102" s="105"/>
      <c r="AG102" s="114" t="s">
        <v>371</v>
      </c>
      <c r="AH102" s="523" t="str">
        <f>$B102</f>
        <v xml:space="preserve">Posibilidad de Elaborar pliegos y/o invitaciones, desde el análisis de oportunidad y conveniencia favoreciendo la contratación o consecución de un bien en beneficio propio o de un tercero. </v>
      </c>
      <c r="AI102" s="524"/>
      <c r="AJ102" s="524"/>
      <c r="AK102" s="525"/>
      <c r="AL102" s="105"/>
      <c r="AM102" s="514"/>
      <c r="AN102" s="105"/>
      <c r="AO102" s="114" t="s">
        <v>371</v>
      </c>
      <c r="AP102" s="523" t="str">
        <f>$B102</f>
        <v xml:space="preserve">Posibilidad de Elaborar pliegos y/o invitaciones, desde el análisis de oportunidad y conveniencia favoreciendo la contratación o consecución de un bien en beneficio propio o de un tercero. </v>
      </c>
      <c r="AQ102" s="524"/>
      <c r="AR102" s="524"/>
      <c r="AS102" s="525"/>
      <c r="AT102" s="105"/>
      <c r="AU102" s="514"/>
    </row>
    <row r="103" spans="1:47" ht="18.75" customHeight="1" thickBot="1" x14ac:dyDescent="0.25">
      <c r="A103" s="526" t="s">
        <v>352</v>
      </c>
      <c r="B103" s="527"/>
      <c r="C103" s="527"/>
      <c r="D103" s="527"/>
      <c r="E103" s="528"/>
      <c r="F103" s="105"/>
      <c r="G103" s="514"/>
      <c r="H103" s="108"/>
      <c r="I103" s="526" t="s">
        <v>352</v>
      </c>
      <c r="J103" s="527"/>
      <c r="K103" s="527"/>
      <c r="L103" s="527"/>
      <c r="M103" s="528"/>
      <c r="N103" s="105"/>
      <c r="O103" s="514"/>
      <c r="P103" s="108"/>
      <c r="Q103" s="526" t="s">
        <v>352</v>
      </c>
      <c r="R103" s="527"/>
      <c r="S103" s="527"/>
      <c r="T103" s="527"/>
      <c r="U103" s="528"/>
      <c r="V103" s="105"/>
      <c r="W103" s="514"/>
      <c r="X103" s="108"/>
      <c r="Y103" s="526" t="s">
        <v>352</v>
      </c>
      <c r="Z103" s="527"/>
      <c r="AA103" s="527"/>
      <c r="AB103" s="527"/>
      <c r="AC103" s="528"/>
      <c r="AD103" s="105"/>
      <c r="AE103" s="514"/>
      <c r="AF103" s="108"/>
      <c r="AG103" s="526" t="s">
        <v>352</v>
      </c>
      <c r="AH103" s="527"/>
      <c r="AI103" s="527"/>
      <c r="AJ103" s="527"/>
      <c r="AK103" s="528"/>
      <c r="AL103" s="105"/>
      <c r="AM103" s="514"/>
      <c r="AN103" s="108"/>
      <c r="AO103" s="526" t="s">
        <v>352</v>
      </c>
      <c r="AP103" s="527"/>
      <c r="AQ103" s="527"/>
      <c r="AR103" s="527"/>
      <c r="AS103" s="528"/>
      <c r="AT103" s="105"/>
      <c r="AU103" s="514"/>
    </row>
    <row r="104" spans="1:47" ht="36.75" thickBot="1" x14ac:dyDescent="0.25">
      <c r="A104" s="101" t="s">
        <v>353</v>
      </c>
      <c r="B104" s="102" t="s">
        <v>354</v>
      </c>
      <c r="C104" s="102" t="s">
        <v>355</v>
      </c>
      <c r="D104" s="102" t="s">
        <v>356</v>
      </c>
      <c r="E104" s="102" t="s">
        <v>357</v>
      </c>
      <c r="F104" s="105"/>
      <c r="G104" s="514"/>
      <c r="H104" s="108"/>
      <c r="I104" s="101" t="s">
        <v>353</v>
      </c>
      <c r="J104" s="102" t="s">
        <v>354</v>
      </c>
      <c r="K104" s="102" t="s">
        <v>355</v>
      </c>
      <c r="L104" s="102" t="s">
        <v>356</v>
      </c>
      <c r="M104" s="102" t="s">
        <v>357</v>
      </c>
      <c r="N104" s="105"/>
      <c r="O104" s="514"/>
      <c r="P104" s="108"/>
      <c r="Q104" s="101" t="s">
        <v>353</v>
      </c>
      <c r="R104" s="102" t="s">
        <v>354</v>
      </c>
      <c r="S104" s="102" t="s">
        <v>355</v>
      </c>
      <c r="T104" s="102" t="s">
        <v>356</v>
      </c>
      <c r="U104" s="102" t="s">
        <v>357</v>
      </c>
      <c r="V104" s="105"/>
      <c r="W104" s="514"/>
      <c r="X104" s="108"/>
      <c r="Y104" s="101" t="s">
        <v>353</v>
      </c>
      <c r="Z104" s="102" t="s">
        <v>354</v>
      </c>
      <c r="AA104" s="102" t="s">
        <v>355</v>
      </c>
      <c r="AB104" s="102" t="s">
        <v>356</v>
      </c>
      <c r="AC104" s="102" t="s">
        <v>357</v>
      </c>
      <c r="AD104" s="105"/>
      <c r="AE104" s="514"/>
      <c r="AF104" s="108"/>
      <c r="AG104" s="101" t="s">
        <v>353</v>
      </c>
      <c r="AH104" s="102" t="s">
        <v>354</v>
      </c>
      <c r="AI104" s="102" t="s">
        <v>355</v>
      </c>
      <c r="AJ104" s="102" t="s">
        <v>356</v>
      </c>
      <c r="AK104" s="102" t="s">
        <v>357</v>
      </c>
      <c r="AL104" s="105"/>
      <c r="AM104" s="514"/>
      <c r="AN104" s="108"/>
      <c r="AO104" s="101" t="s">
        <v>353</v>
      </c>
      <c r="AP104" s="102" t="s">
        <v>354</v>
      </c>
      <c r="AQ104" s="102" t="s">
        <v>355</v>
      </c>
      <c r="AR104" s="102" t="s">
        <v>356</v>
      </c>
      <c r="AS104" s="102" t="s">
        <v>357</v>
      </c>
      <c r="AT104" s="105"/>
      <c r="AU104" s="514"/>
    </row>
    <row r="105" spans="1:47" s="110" customFormat="1" ht="35.25" customHeight="1" x14ac:dyDescent="0.2">
      <c r="A105" s="515" t="s">
        <v>307</v>
      </c>
      <c r="B105" s="534" t="s">
        <v>364</v>
      </c>
      <c r="C105" s="535" t="s">
        <v>398</v>
      </c>
      <c r="D105" s="536">
        <v>5</v>
      </c>
      <c r="E105" s="536"/>
      <c r="F105" s="108"/>
      <c r="G105" s="514"/>
      <c r="H105" s="108"/>
      <c r="I105" s="515" t="s">
        <v>307</v>
      </c>
      <c r="J105" s="534" t="s">
        <v>364</v>
      </c>
      <c r="K105" s="535" t="s">
        <v>398</v>
      </c>
      <c r="L105" s="536">
        <v>5</v>
      </c>
      <c r="M105" s="536"/>
      <c r="N105" s="108"/>
      <c r="O105" s="514"/>
      <c r="P105" s="108"/>
      <c r="Q105" s="515" t="s">
        <v>307</v>
      </c>
      <c r="R105" s="534" t="s">
        <v>364</v>
      </c>
      <c r="S105" s="535" t="s">
        <v>398</v>
      </c>
      <c r="T105" s="536">
        <v>5</v>
      </c>
      <c r="U105" s="536"/>
      <c r="V105" s="108"/>
      <c r="W105" s="514"/>
      <c r="X105" s="108"/>
      <c r="Y105" s="515" t="s">
        <v>307</v>
      </c>
      <c r="Z105" s="534" t="s">
        <v>364</v>
      </c>
      <c r="AA105" s="535" t="s">
        <v>398</v>
      </c>
      <c r="AB105" s="536">
        <v>5</v>
      </c>
      <c r="AC105" s="536"/>
      <c r="AD105" s="108"/>
      <c r="AE105" s="514"/>
      <c r="AF105" s="108"/>
      <c r="AG105" s="515" t="s">
        <v>307</v>
      </c>
      <c r="AH105" s="534" t="s">
        <v>364</v>
      </c>
      <c r="AI105" s="535" t="s">
        <v>398</v>
      </c>
      <c r="AJ105" s="536">
        <v>5</v>
      </c>
      <c r="AK105" s="536"/>
      <c r="AL105" s="108"/>
      <c r="AM105" s="514"/>
      <c r="AN105" s="108"/>
      <c r="AO105" s="515" t="s">
        <v>307</v>
      </c>
      <c r="AP105" s="534" t="s">
        <v>364</v>
      </c>
      <c r="AQ105" s="535" t="s">
        <v>398</v>
      </c>
      <c r="AR105" s="536">
        <v>5</v>
      </c>
      <c r="AS105" s="536"/>
      <c r="AT105" s="108"/>
      <c r="AU105" s="514"/>
    </row>
    <row r="106" spans="1:47" s="110" customFormat="1" ht="35.25" customHeight="1" x14ac:dyDescent="0.2">
      <c r="A106" s="516"/>
      <c r="B106" s="518"/>
      <c r="C106" s="520"/>
      <c r="D106" s="522"/>
      <c r="E106" s="522"/>
      <c r="F106" s="108"/>
      <c r="G106" s="514"/>
      <c r="H106" s="108"/>
      <c r="I106" s="516"/>
      <c r="J106" s="518"/>
      <c r="K106" s="520"/>
      <c r="L106" s="522"/>
      <c r="M106" s="522"/>
      <c r="N106" s="108"/>
      <c r="O106" s="514"/>
      <c r="P106" s="108"/>
      <c r="Q106" s="516"/>
      <c r="R106" s="518"/>
      <c r="S106" s="520"/>
      <c r="T106" s="522"/>
      <c r="U106" s="522"/>
      <c r="V106" s="108"/>
      <c r="W106" s="514"/>
      <c r="X106" s="108"/>
      <c r="Y106" s="516"/>
      <c r="Z106" s="518"/>
      <c r="AA106" s="520"/>
      <c r="AB106" s="522"/>
      <c r="AC106" s="522"/>
      <c r="AD106" s="108"/>
      <c r="AE106" s="514"/>
      <c r="AF106" s="108"/>
      <c r="AG106" s="516"/>
      <c r="AH106" s="518"/>
      <c r="AI106" s="520"/>
      <c r="AJ106" s="522"/>
      <c r="AK106" s="522"/>
      <c r="AL106" s="108"/>
      <c r="AM106" s="514"/>
      <c r="AN106" s="108"/>
      <c r="AO106" s="516"/>
      <c r="AP106" s="518"/>
      <c r="AQ106" s="520"/>
      <c r="AR106" s="522"/>
      <c r="AS106" s="522"/>
      <c r="AT106" s="108"/>
      <c r="AU106" s="514"/>
    </row>
    <row r="107" spans="1:47" s="110" customFormat="1" ht="35.25" customHeight="1" x14ac:dyDescent="0.2">
      <c r="A107" s="515" t="s">
        <v>26</v>
      </c>
      <c r="B107" s="517" t="s">
        <v>362</v>
      </c>
      <c r="C107" s="519" t="s">
        <v>391</v>
      </c>
      <c r="D107" s="521">
        <v>4</v>
      </c>
      <c r="E107" s="521"/>
      <c r="F107" s="108"/>
      <c r="G107" s="514"/>
      <c r="H107" s="105"/>
      <c r="I107" s="515" t="s">
        <v>26</v>
      </c>
      <c r="J107" s="517" t="s">
        <v>362</v>
      </c>
      <c r="K107" s="519" t="s">
        <v>391</v>
      </c>
      <c r="L107" s="521">
        <v>4</v>
      </c>
      <c r="M107" s="521"/>
      <c r="N107" s="108"/>
      <c r="O107" s="514"/>
      <c r="P107" s="105"/>
      <c r="Q107" s="515" t="s">
        <v>26</v>
      </c>
      <c r="R107" s="517" t="s">
        <v>362</v>
      </c>
      <c r="S107" s="519" t="s">
        <v>391</v>
      </c>
      <c r="T107" s="521">
        <v>4</v>
      </c>
      <c r="U107" s="521"/>
      <c r="V107" s="108"/>
      <c r="W107" s="514"/>
      <c r="X107" s="105"/>
      <c r="Y107" s="515" t="s">
        <v>26</v>
      </c>
      <c r="Z107" s="517" t="s">
        <v>362</v>
      </c>
      <c r="AA107" s="519" t="s">
        <v>391</v>
      </c>
      <c r="AB107" s="521">
        <v>4</v>
      </c>
      <c r="AC107" s="521" t="s">
        <v>509</v>
      </c>
      <c r="AD107" s="108"/>
      <c r="AE107" s="514"/>
      <c r="AF107" s="105"/>
      <c r="AG107" s="515" t="s">
        <v>26</v>
      </c>
      <c r="AH107" s="517" t="s">
        <v>362</v>
      </c>
      <c r="AI107" s="519" t="s">
        <v>391</v>
      </c>
      <c r="AJ107" s="521">
        <v>4</v>
      </c>
      <c r="AK107" s="521"/>
      <c r="AL107" s="108"/>
      <c r="AM107" s="514"/>
      <c r="AN107" s="105"/>
      <c r="AO107" s="515" t="s">
        <v>26</v>
      </c>
      <c r="AP107" s="517" t="s">
        <v>362</v>
      </c>
      <c r="AQ107" s="519" t="s">
        <v>391</v>
      </c>
      <c r="AR107" s="521">
        <v>4</v>
      </c>
      <c r="AS107" s="521"/>
      <c r="AT107" s="108"/>
      <c r="AU107" s="514"/>
    </row>
    <row r="108" spans="1:47" s="110" customFormat="1" ht="35.25" customHeight="1" x14ac:dyDescent="0.2">
      <c r="A108" s="516"/>
      <c r="B108" s="518"/>
      <c r="C108" s="520"/>
      <c r="D108" s="522"/>
      <c r="E108" s="522"/>
      <c r="F108" s="108"/>
      <c r="G108" s="514"/>
      <c r="H108" s="105"/>
      <c r="I108" s="516"/>
      <c r="J108" s="518"/>
      <c r="K108" s="520"/>
      <c r="L108" s="522"/>
      <c r="M108" s="522"/>
      <c r="N108" s="108"/>
      <c r="O108" s="514"/>
      <c r="P108" s="105"/>
      <c r="Q108" s="516"/>
      <c r="R108" s="518"/>
      <c r="S108" s="520"/>
      <c r="T108" s="522"/>
      <c r="U108" s="522"/>
      <c r="V108" s="108"/>
      <c r="W108" s="514"/>
      <c r="X108" s="105"/>
      <c r="Y108" s="516"/>
      <c r="Z108" s="518"/>
      <c r="AA108" s="520"/>
      <c r="AB108" s="522"/>
      <c r="AC108" s="522"/>
      <c r="AD108" s="108"/>
      <c r="AE108" s="514"/>
      <c r="AF108" s="105"/>
      <c r="AG108" s="516"/>
      <c r="AH108" s="518"/>
      <c r="AI108" s="520"/>
      <c r="AJ108" s="522"/>
      <c r="AK108" s="522"/>
      <c r="AL108" s="108"/>
      <c r="AM108" s="514"/>
      <c r="AN108" s="105"/>
      <c r="AO108" s="516"/>
      <c r="AP108" s="518"/>
      <c r="AQ108" s="520"/>
      <c r="AR108" s="522"/>
      <c r="AS108" s="522"/>
      <c r="AT108" s="108"/>
      <c r="AU108" s="514"/>
    </row>
    <row r="109" spans="1:47" s="110" customFormat="1" ht="35.25" customHeight="1" x14ac:dyDescent="0.2">
      <c r="A109" s="515" t="s">
        <v>27</v>
      </c>
      <c r="B109" s="517" t="s">
        <v>365</v>
      </c>
      <c r="C109" s="519" t="s">
        <v>396</v>
      </c>
      <c r="D109" s="521">
        <v>3</v>
      </c>
      <c r="E109" s="521"/>
      <c r="F109" s="108"/>
      <c r="G109" s="514"/>
      <c r="H109" s="108"/>
      <c r="I109" s="515" t="s">
        <v>27</v>
      </c>
      <c r="J109" s="517" t="s">
        <v>365</v>
      </c>
      <c r="K109" s="519" t="s">
        <v>396</v>
      </c>
      <c r="L109" s="521">
        <v>3</v>
      </c>
      <c r="M109" s="521"/>
      <c r="N109" s="108"/>
      <c r="O109" s="514"/>
      <c r="P109" s="108"/>
      <c r="Q109" s="515" t="s">
        <v>27</v>
      </c>
      <c r="R109" s="517" t="s">
        <v>365</v>
      </c>
      <c r="S109" s="519" t="s">
        <v>396</v>
      </c>
      <c r="T109" s="521">
        <v>3</v>
      </c>
      <c r="U109" s="521"/>
      <c r="V109" s="108"/>
      <c r="W109" s="514"/>
      <c r="X109" s="108"/>
      <c r="Y109" s="515" t="s">
        <v>27</v>
      </c>
      <c r="Z109" s="517" t="s">
        <v>365</v>
      </c>
      <c r="AA109" s="519" t="s">
        <v>396</v>
      </c>
      <c r="AB109" s="521">
        <v>3</v>
      </c>
      <c r="AC109" s="521"/>
      <c r="AD109" s="108"/>
      <c r="AE109" s="514"/>
      <c r="AF109" s="108"/>
      <c r="AG109" s="515" t="s">
        <v>27</v>
      </c>
      <c r="AH109" s="517" t="s">
        <v>365</v>
      </c>
      <c r="AI109" s="519" t="s">
        <v>396</v>
      </c>
      <c r="AJ109" s="521">
        <v>3</v>
      </c>
      <c r="AK109" s="521"/>
      <c r="AL109" s="108"/>
      <c r="AM109" s="514"/>
      <c r="AN109" s="108"/>
      <c r="AO109" s="515" t="s">
        <v>27</v>
      </c>
      <c r="AP109" s="517" t="s">
        <v>365</v>
      </c>
      <c r="AQ109" s="519" t="s">
        <v>396</v>
      </c>
      <c r="AR109" s="521">
        <v>3</v>
      </c>
      <c r="AS109" s="521"/>
      <c r="AT109" s="108"/>
      <c r="AU109" s="514"/>
    </row>
    <row r="110" spans="1:47" s="110" customFormat="1" ht="35.25" customHeight="1" x14ac:dyDescent="0.2">
      <c r="A110" s="516"/>
      <c r="B110" s="518"/>
      <c r="C110" s="520"/>
      <c r="D110" s="522"/>
      <c r="E110" s="522"/>
      <c r="F110" s="108"/>
      <c r="G110" s="514"/>
      <c r="H110" s="108"/>
      <c r="I110" s="516"/>
      <c r="J110" s="518"/>
      <c r="K110" s="520"/>
      <c r="L110" s="522"/>
      <c r="M110" s="522"/>
      <c r="N110" s="108"/>
      <c r="O110" s="514"/>
      <c r="P110" s="108"/>
      <c r="Q110" s="516"/>
      <c r="R110" s="518"/>
      <c r="S110" s="520"/>
      <c r="T110" s="522"/>
      <c r="U110" s="522"/>
      <c r="V110" s="108"/>
      <c r="W110" s="514"/>
      <c r="X110" s="108"/>
      <c r="Y110" s="516"/>
      <c r="Z110" s="518"/>
      <c r="AA110" s="520"/>
      <c r="AB110" s="522"/>
      <c r="AC110" s="522"/>
      <c r="AD110" s="108"/>
      <c r="AE110" s="514"/>
      <c r="AF110" s="108"/>
      <c r="AG110" s="516"/>
      <c r="AH110" s="518"/>
      <c r="AI110" s="520"/>
      <c r="AJ110" s="522"/>
      <c r="AK110" s="522"/>
      <c r="AL110" s="108"/>
      <c r="AM110" s="514"/>
      <c r="AN110" s="108"/>
      <c r="AO110" s="516"/>
      <c r="AP110" s="518"/>
      <c r="AQ110" s="520"/>
      <c r="AR110" s="522"/>
      <c r="AS110" s="522"/>
      <c r="AT110" s="108"/>
      <c r="AU110" s="514"/>
    </row>
    <row r="111" spans="1:47" s="110" customFormat="1" ht="35.25" customHeight="1" x14ac:dyDescent="0.2">
      <c r="A111" s="515" t="s">
        <v>24</v>
      </c>
      <c r="B111" s="517" t="s">
        <v>365</v>
      </c>
      <c r="C111" s="519" t="s">
        <v>397</v>
      </c>
      <c r="D111" s="521">
        <v>2</v>
      </c>
      <c r="E111" s="521"/>
      <c r="F111" s="108"/>
      <c r="G111" s="514"/>
      <c r="H111" s="108"/>
      <c r="I111" s="515" t="s">
        <v>24</v>
      </c>
      <c r="J111" s="517" t="s">
        <v>365</v>
      </c>
      <c r="K111" s="519" t="s">
        <v>397</v>
      </c>
      <c r="L111" s="521">
        <v>2</v>
      </c>
      <c r="M111" s="521"/>
      <c r="N111" s="108"/>
      <c r="O111" s="514"/>
      <c r="P111" s="108"/>
      <c r="Q111" s="515" t="s">
        <v>24</v>
      </c>
      <c r="R111" s="517" t="s">
        <v>365</v>
      </c>
      <c r="S111" s="519" t="s">
        <v>397</v>
      </c>
      <c r="T111" s="521">
        <v>2</v>
      </c>
      <c r="U111" s="521"/>
      <c r="V111" s="108"/>
      <c r="W111" s="514"/>
      <c r="X111" s="108"/>
      <c r="Y111" s="515" t="s">
        <v>24</v>
      </c>
      <c r="Z111" s="517" t="s">
        <v>365</v>
      </c>
      <c r="AA111" s="519" t="s">
        <v>397</v>
      </c>
      <c r="AB111" s="521">
        <v>2</v>
      </c>
      <c r="AC111" s="521"/>
      <c r="AD111" s="108"/>
      <c r="AE111" s="514"/>
      <c r="AF111" s="108"/>
      <c r="AG111" s="515" t="s">
        <v>24</v>
      </c>
      <c r="AH111" s="517" t="s">
        <v>365</v>
      </c>
      <c r="AI111" s="519" t="s">
        <v>397</v>
      </c>
      <c r="AJ111" s="521">
        <v>2</v>
      </c>
      <c r="AK111" s="521" t="s">
        <v>509</v>
      </c>
      <c r="AL111" s="108"/>
      <c r="AM111" s="514"/>
      <c r="AN111" s="108"/>
      <c r="AO111" s="515" t="s">
        <v>24</v>
      </c>
      <c r="AP111" s="517" t="s">
        <v>365</v>
      </c>
      <c r="AQ111" s="519" t="s">
        <v>397</v>
      </c>
      <c r="AR111" s="521">
        <v>2</v>
      </c>
      <c r="AS111" s="521" t="s">
        <v>509</v>
      </c>
      <c r="AT111" s="108"/>
      <c r="AU111" s="514"/>
    </row>
    <row r="112" spans="1:47" s="110" customFormat="1" ht="35.25" customHeight="1" x14ac:dyDescent="0.2">
      <c r="A112" s="516"/>
      <c r="B112" s="518"/>
      <c r="C112" s="520"/>
      <c r="D112" s="522"/>
      <c r="E112" s="522"/>
      <c r="F112" s="108"/>
      <c r="G112" s="514"/>
      <c r="H112" s="108"/>
      <c r="I112" s="516"/>
      <c r="J112" s="518"/>
      <c r="K112" s="520"/>
      <c r="L112" s="522"/>
      <c r="M112" s="522"/>
      <c r="N112" s="108"/>
      <c r="O112" s="514"/>
      <c r="P112" s="108"/>
      <c r="Q112" s="516"/>
      <c r="R112" s="518"/>
      <c r="S112" s="520"/>
      <c r="T112" s="522"/>
      <c r="U112" s="522"/>
      <c r="V112" s="108"/>
      <c r="W112" s="514"/>
      <c r="X112" s="108"/>
      <c r="Y112" s="516"/>
      <c r="Z112" s="518"/>
      <c r="AA112" s="520"/>
      <c r="AB112" s="522"/>
      <c r="AC112" s="522"/>
      <c r="AD112" s="108"/>
      <c r="AE112" s="514"/>
      <c r="AF112" s="108"/>
      <c r="AG112" s="516"/>
      <c r="AH112" s="518"/>
      <c r="AI112" s="520"/>
      <c r="AJ112" s="522"/>
      <c r="AK112" s="522"/>
      <c r="AL112" s="108"/>
      <c r="AM112" s="514"/>
      <c r="AN112" s="108"/>
      <c r="AO112" s="516"/>
      <c r="AP112" s="518"/>
      <c r="AQ112" s="520"/>
      <c r="AR112" s="522"/>
      <c r="AS112" s="522"/>
      <c r="AT112" s="108"/>
      <c r="AU112" s="514"/>
    </row>
    <row r="113" spans="1:47" s="110" customFormat="1" ht="35.25" customHeight="1" x14ac:dyDescent="0.2">
      <c r="A113" s="515" t="s">
        <v>37</v>
      </c>
      <c r="B113" s="517" t="s">
        <v>363</v>
      </c>
      <c r="C113" s="519" t="s">
        <v>394</v>
      </c>
      <c r="D113" s="521">
        <v>1</v>
      </c>
      <c r="E113" s="521" t="s">
        <v>509</v>
      </c>
      <c r="F113" s="108"/>
      <c r="G113" s="514"/>
      <c r="H113" s="105"/>
      <c r="I113" s="515" t="s">
        <v>37</v>
      </c>
      <c r="J113" s="517" t="s">
        <v>363</v>
      </c>
      <c r="K113" s="519" t="s">
        <v>394</v>
      </c>
      <c r="L113" s="521">
        <v>1</v>
      </c>
      <c r="M113" s="521"/>
      <c r="N113" s="108"/>
      <c r="O113" s="514"/>
      <c r="P113" s="105"/>
      <c r="Q113" s="515" t="s">
        <v>37</v>
      </c>
      <c r="R113" s="517" t="s">
        <v>363</v>
      </c>
      <c r="S113" s="519" t="s">
        <v>394</v>
      </c>
      <c r="T113" s="521">
        <v>1</v>
      </c>
      <c r="U113" s="521" t="s">
        <v>509</v>
      </c>
      <c r="V113" s="108"/>
      <c r="W113" s="514"/>
      <c r="X113" s="105"/>
      <c r="Y113" s="515" t="s">
        <v>37</v>
      </c>
      <c r="Z113" s="517" t="s">
        <v>363</v>
      </c>
      <c r="AA113" s="519" t="s">
        <v>394</v>
      </c>
      <c r="AB113" s="521">
        <v>1</v>
      </c>
      <c r="AC113" s="521"/>
      <c r="AD113" s="108"/>
      <c r="AE113" s="514"/>
      <c r="AF113" s="105"/>
      <c r="AG113" s="515" t="s">
        <v>37</v>
      </c>
      <c r="AH113" s="517" t="s">
        <v>363</v>
      </c>
      <c r="AI113" s="519" t="s">
        <v>394</v>
      </c>
      <c r="AJ113" s="521">
        <v>1</v>
      </c>
      <c r="AK113" s="521"/>
      <c r="AL113" s="108"/>
      <c r="AM113" s="514"/>
      <c r="AN113" s="105"/>
      <c r="AO113" s="515" t="s">
        <v>37</v>
      </c>
      <c r="AP113" s="517" t="s">
        <v>363</v>
      </c>
      <c r="AQ113" s="519" t="s">
        <v>394</v>
      </c>
      <c r="AR113" s="521">
        <v>1</v>
      </c>
      <c r="AS113" s="521"/>
      <c r="AT113" s="108"/>
      <c r="AU113" s="514"/>
    </row>
    <row r="114" spans="1:47" s="110" customFormat="1" ht="35.25" customHeight="1" thickBot="1" x14ac:dyDescent="0.25">
      <c r="A114" s="541"/>
      <c r="B114" s="531"/>
      <c r="C114" s="532"/>
      <c r="D114" s="533"/>
      <c r="E114" s="533"/>
      <c r="F114" s="108"/>
      <c r="G114" s="514"/>
      <c r="H114" s="105"/>
      <c r="I114" s="541"/>
      <c r="J114" s="531"/>
      <c r="K114" s="532"/>
      <c r="L114" s="533"/>
      <c r="M114" s="533"/>
      <c r="N114" s="108"/>
      <c r="O114" s="514"/>
      <c r="P114" s="105"/>
      <c r="Q114" s="541"/>
      <c r="R114" s="531"/>
      <c r="S114" s="532"/>
      <c r="T114" s="533"/>
      <c r="U114" s="533"/>
      <c r="V114" s="108"/>
      <c r="W114" s="514"/>
      <c r="X114" s="105"/>
      <c r="Y114" s="541"/>
      <c r="Z114" s="531"/>
      <c r="AA114" s="532"/>
      <c r="AB114" s="533"/>
      <c r="AC114" s="533"/>
      <c r="AD114" s="108"/>
      <c r="AE114" s="514"/>
      <c r="AF114" s="105"/>
      <c r="AG114" s="541"/>
      <c r="AH114" s="531"/>
      <c r="AI114" s="532"/>
      <c r="AJ114" s="533"/>
      <c r="AK114" s="533"/>
      <c r="AL114" s="108"/>
      <c r="AM114" s="514"/>
      <c r="AN114" s="105"/>
      <c r="AO114" s="541"/>
      <c r="AP114" s="531"/>
      <c r="AQ114" s="532"/>
      <c r="AR114" s="533"/>
      <c r="AS114" s="533"/>
      <c r="AT114" s="108"/>
      <c r="AU114" s="514"/>
    </row>
    <row r="115" spans="1:47" x14ac:dyDescent="0.2">
      <c r="A115" s="105"/>
      <c r="B115" s="105"/>
      <c r="C115" s="105"/>
      <c r="D115" s="105"/>
      <c r="E115" s="105"/>
      <c r="F115" s="105"/>
      <c r="G115" s="514"/>
      <c r="H115" s="108"/>
      <c r="I115" s="105"/>
      <c r="J115" s="105"/>
      <c r="K115" s="105"/>
      <c r="L115" s="105"/>
      <c r="M115" s="105"/>
      <c r="N115" s="105"/>
      <c r="O115" s="514"/>
      <c r="P115" s="108"/>
      <c r="Q115" s="105"/>
      <c r="R115" s="105"/>
      <c r="S115" s="105"/>
      <c r="T115" s="105"/>
      <c r="U115" s="105"/>
      <c r="V115" s="105"/>
      <c r="W115" s="514"/>
      <c r="X115" s="108"/>
      <c r="Y115" s="105"/>
      <c r="Z115" s="105"/>
      <c r="AA115" s="105"/>
      <c r="AB115" s="105"/>
      <c r="AC115" s="105"/>
      <c r="AD115" s="105"/>
      <c r="AE115" s="514"/>
      <c r="AF115" s="108"/>
      <c r="AG115" s="105"/>
      <c r="AH115" s="105"/>
      <c r="AI115" s="105"/>
      <c r="AJ115" s="105"/>
      <c r="AK115" s="105"/>
      <c r="AL115" s="105"/>
      <c r="AM115" s="514"/>
      <c r="AN115" s="108"/>
      <c r="AO115" s="105"/>
      <c r="AP115" s="105"/>
      <c r="AQ115" s="105"/>
      <c r="AR115" s="105"/>
      <c r="AS115" s="105"/>
      <c r="AT115" s="105"/>
      <c r="AU115" s="514"/>
    </row>
    <row r="116" spans="1:47" x14ac:dyDescent="0.2">
      <c r="A116" s="105"/>
      <c r="B116" s="105"/>
      <c r="C116" s="105"/>
      <c r="D116" s="105"/>
      <c r="E116" s="105"/>
      <c r="F116" s="105"/>
      <c r="G116" s="514"/>
      <c r="H116" s="108"/>
      <c r="I116" s="105"/>
      <c r="J116" s="105"/>
      <c r="K116" s="105"/>
      <c r="L116" s="105"/>
      <c r="M116" s="105"/>
      <c r="N116" s="105"/>
      <c r="O116" s="514"/>
      <c r="P116" s="108"/>
      <c r="Q116" s="105"/>
      <c r="R116" s="105"/>
      <c r="S116" s="105"/>
      <c r="T116" s="105"/>
      <c r="U116" s="105"/>
      <c r="V116" s="105"/>
      <c r="W116" s="514"/>
      <c r="X116" s="108"/>
      <c r="Y116" s="105"/>
      <c r="Z116" s="105"/>
      <c r="AA116" s="105"/>
      <c r="AB116" s="105"/>
      <c r="AC116" s="105"/>
      <c r="AD116" s="105"/>
      <c r="AE116" s="514"/>
      <c r="AF116" s="108"/>
      <c r="AG116" s="105"/>
      <c r="AH116" s="105"/>
      <c r="AI116" s="105"/>
      <c r="AJ116" s="105"/>
      <c r="AK116" s="105"/>
      <c r="AL116" s="105"/>
      <c r="AM116" s="514"/>
      <c r="AN116" s="108"/>
      <c r="AO116" s="105"/>
      <c r="AP116" s="105"/>
      <c r="AQ116" s="105"/>
      <c r="AR116" s="105"/>
      <c r="AS116" s="105"/>
      <c r="AT116" s="105"/>
      <c r="AU116" s="514"/>
    </row>
    <row r="117" spans="1:47" ht="18" x14ac:dyDescent="0.25">
      <c r="A117" s="234" t="s">
        <v>600</v>
      </c>
      <c r="B117" s="234"/>
      <c r="C117" s="234"/>
      <c r="D117" s="235" t="s">
        <v>611</v>
      </c>
      <c r="E117" s="111"/>
      <c r="F117" s="105"/>
      <c r="G117" s="514"/>
      <c r="H117" s="108"/>
      <c r="I117" s="105" t="s">
        <v>605</v>
      </c>
      <c r="J117" s="105"/>
      <c r="K117" s="105"/>
      <c r="L117" s="111"/>
      <c r="M117" s="111"/>
      <c r="N117" s="105"/>
      <c r="O117" s="514"/>
      <c r="P117" s="108"/>
      <c r="Q117" s="105" t="s">
        <v>609</v>
      </c>
      <c r="R117" s="105"/>
      <c r="S117" s="105"/>
      <c r="T117" s="111" t="s">
        <v>613</v>
      </c>
      <c r="U117" s="111"/>
      <c r="V117" s="105"/>
      <c r="W117" s="514"/>
      <c r="X117" s="108"/>
      <c r="Y117" s="105" t="s">
        <v>606</v>
      </c>
      <c r="Z117" s="105"/>
      <c r="AA117" s="105"/>
      <c r="AB117" s="111" t="s">
        <v>620</v>
      </c>
      <c r="AC117" s="111"/>
      <c r="AD117" s="105"/>
      <c r="AE117" s="514"/>
      <c r="AF117" s="108"/>
      <c r="AG117" s="234" t="s">
        <v>623</v>
      </c>
      <c r="AH117" s="234"/>
      <c r="AI117" s="234"/>
      <c r="AJ117" s="235" t="s">
        <v>624</v>
      </c>
      <c r="AK117" s="111"/>
      <c r="AL117" s="105"/>
      <c r="AM117" s="514"/>
      <c r="AN117" s="108"/>
      <c r="AO117" s="105"/>
      <c r="AP117" s="105"/>
      <c r="AQ117" s="105"/>
      <c r="AR117" s="111"/>
      <c r="AS117" s="111"/>
      <c r="AT117" s="105"/>
      <c r="AU117" s="514"/>
    </row>
    <row r="118" spans="1:47" ht="18" x14ac:dyDescent="0.25">
      <c r="A118" s="112" t="s">
        <v>358</v>
      </c>
      <c r="B118" s="112"/>
      <c r="C118" s="113"/>
      <c r="D118" s="113" t="s">
        <v>610</v>
      </c>
      <c r="E118" s="113"/>
      <c r="F118" s="105"/>
      <c r="G118" s="514"/>
      <c r="H118" s="108"/>
      <c r="I118" s="112" t="s">
        <v>358</v>
      </c>
      <c r="J118" s="112"/>
      <c r="K118" s="113"/>
      <c r="L118" s="113" t="s">
        <v>359</v>
      </c>
      <c r="M118" s="113"/>
      <c r="N118" s="105"/>
      <c r="O118" s="514"/>
      <c r="P118" s="108"/>
      <c r="Q118" s="112" t="s">
        <v>358</v>
      </c>
      <c r="R118" s="112"/>
      <c r="S118" s="113"/>
      <c r="T118" s="113" t="s">
        <v>610</v>
      </c>
      <c r="U118" s="113"/>
      <c r="V118" s="105"/>
      <c r="W118" s="514"/>
      <c r="X118" s="108"/>
      <c r="Y118" s="112" t="s">
        <v>358</v>
      </c>
      <c r="Z118" s="112"/>
      <c r="AA118" s="113"/>
      <c r="AB118" s="113" t="s">
        <v>610</v>
      </c>
      <c r="AC118" s="113"/>
      <c r="AD118" s="105"/>
      <c r="AE118" s="514"/>
      <c r="AF118" s="108"/>
      <c r="AG118" s="112" t="s">
        <v>358</v>
      </c>
      <c r="AH118" s="112"/>
      <c r="AI118" s="113"/>
      <c r="AJ118" s="113" t="s">
        <v>610</v>
      </c>
      <c r="AK118" s="113"/>
      <c r="AL118" s="105"/>
      <c r="AM118" s="514"/>
      <c r="AN118" s="108"/>
      <c r="AO118" s="112" t="s">
        <v>358</v>
      </c>
      <c r="AP118" s="112"/>
      <c r="AQ118" s="113"/>
      <c r="AR118" s="113" t="s">
        <v>359</v>
      </c>
      <c r="AS118" s="113"/>
      <c r="AT118" s="105"/>
      <c r="AU118" s="514"/>
    </row>
    <row r="119" spans="1:47" x14ac:dyDescent="0.2">
      <c r="A119" s="105"/>
      <c r="B119" s="105"/>
      <c r="C119" s="105"/>
      <c r="D119" s="105"/>
      <c r="E119" s="105"/>
      <c r="F119" s="105"/>
      <c r="G119" s="514"/>
      <c r="H119" s="105"/>
      <c r="I119" s="105"/>
      <c r="J119" s="105"/>
      <c r="K119" s="105"/>
      <c r="L119" s="105"/>
      <c r="M119" s="105"/>
      <c r="N119" s="105"/>
      <c r="O119" s="514"/>
      <c r="P119" s="105"/>
      <c r="Q119" s="105"/>
      <c r="R119" s="105"/>
      <c r="S119" s="105"/>
      <c r="T119" s="105"/>
      <c r="U119" s="105"/>
      <c r="V119" s="105"/>
      <c r="W119" s="514"/>
      <c r="X119" s="105"/>
      <c r="Y119" s="105"/>
      <c r="Z119" s="105"/>
      <c r="AA119" s="105"/>
      <c r="AB119" s="105"/>
      <c r="AC119" s="105"/>
      <c r="AD119" s="105"/>
      <c r="AE119" s="514"/>
      <c r="AF119" s="105"/>
      <c r="AG119" s="105"/>
      <c r="AH119" s="105"/>
      <c r="AI119" s="105"/>
      <c r="AJ119" s="105"/>
      <c r="AK119" s="105"/>
      <c r="AL119" s="105"/>
      <c r="AM119" s="514"/>
      <c r="AN119" s="105"/>
      <c r="AO119" s="105"/>
      <c r="AP119" s="105"/>
      <c r="AQ119" s="105"/>
      <c r="AR119" s="105"/>
      <c r="AS119" s="105"/>
      <c r="AT119" s="105"/>
      <c r="AU119" s="514"/>
    </row>
    <row r="120" spans="1:47" x14ac:dyDescent="0.2">
      <c r="A120" s="106"/>
      <c r="B120" s="106"/>
      <c r="C120" s="106"/>
      <c r="D120" s="106"/>
      <c r="E120" s="106"/>
      <c r="F120" s="106"/>
      <c r="G120" s="514"/>
      <c r="H120" s="514"/>
      <c r="I120" s="514"/>
      <c r="J120" s="514"/>
      <c r="K120" s="514"/>
      <c r="L120" s="514"/>
      <c r="M120" s="514"/>
      <c r="N120" s="106"/>
      <c r="O120" s="514"/>
      <c r="P120" s="514"/>
      <c r="Q120" s="514"/>
      <c r="R120" s="514"/>
      <c r="S120" s="514"/>
      <c r="T120" s="514"/>
      <c r="U120" s="514"/>
      <c r="V120" s="106"/>
      <c r="W120" s="514"/>
      <c r="X120" s="514"/>
      <c r="Y120" s="514"/>
      <c r="Z120" s="514"/>
      <c r="AA120" s="514"/>
      <c r="AB120" s="514"/>
      <c r="AC120" s="514"/>
      <c r="AD120" s="106"/>
      <c r="AE120" s="514"/>
      <c r="AF120" s="514"/>
      <c r="AG120" s="514"/>
      <c r="AH120" s="514"/>
      <c r="AI120" s="514"/>
      <c r="AJ120" s="514"/>
      <c r="AK120" s="514"/>
      <c r="AL120" s="106"/>
      <c r="AM120" s="514"/>
      <c r="AN120" s="514"/>
      <c r="AO120" s="514"/>
      <c r="AP120" s="514"/>
      <c r="AQ120" s="514"/>
      <c r="AR120" s="514"/>
      <c r="AS120" s="514"/>
      <c r="AT120" s="106"/>
      <c r="AU120" s="514"/>
    </row>
    <row r="121" spans="1:47" ht="15" thickBot="1" x14ac:dyDescent="0.25">
      <c r="A121" s="105"/>
      <c r="B121" s="105"/>
      <c r="C121" s="105"/>
      <c r="D121" s="105"/>
      <c r="E121" s="105"/>
      <c r="F121" s="105"/>
      <c r="G121" s="514"/>
      <c r="H121" s="105"/>
      <c r="N121" s="105"/>
      <c r="O121" s="514"/>
      <c r="P121" s="105"/>
      <c r="V121" s="105"/>
      <c r="W121" s="514"/>
      <c r="X121" s="105"/>
      <c r="AD121" s="105"/>
      <c r="AE121" s="514"/>
      <c r="AF121" s="105"/>
      <c r="AL121" s="105"/>
      <c r="AM121" s="514"/>
      <c r="AN121" s="105"/>
      <c r="AT121" s="105"/>
      <c r="AU121" s="514"/>
    </row>
    <row r="122" spans="1:47" ht="62.25" customHeight="1" thickBot="1" x14ac:dyDescent="0.25">
      <c r="A122" s="107" t="s">
        <v>372</v>
      </c>
      <c r="B122" s="537" t="str">
        <f>'MRC CONTRATACIÓN - COVID19'!D34</f>
        <v>Posibilidad de recibir o solicitar cualquier dadiva o beneficio a nombre propio o de terceros con el fin de celebrar un contrato.</v>
      </c>
      <c r="C122" s="538"/>
      <c r="D122" s="538"/>
      <c r="E122" s="539"/>
      <c r="F122" s="105"/>
      <c r="G122" s="514"/>
      <c r="H122" s="105"/>
      <c r="I122" s="107" t="s">
        <v>372</v>
      </c>
      <c r="J122" s="523" t="str">
        <f>$B122</f>
        <v>Posibilidad de recibir o solicitar cualquier dadiva o beneficio a nombre propio o de terceros con el fin de celebrar un contrato.</v>
      </c>
      <c r="K122" s="524"/>
      <c r="L122" s="524"/>
      <c r="M122" s="525"/>
      <c r="N122" s="105"/>
      <c r="O122" s="514"/>
      <c r="P122" s="105"/>
      <c r="Q122" s="107" t="s">
        <v>372</v>
      </c>
      <c r="R122" s="523" t="str">
        <f>$B122</f>
        <v>Posibilidad de recibir o solicitar cualquier dadiva o beneficio a nombre propio o de terceros con el fin de celebrar un contrato.</v>
      </c>
      <c r="S122" s="524"/>
      <c r="T122" s="524"/>
      <c r="U122" s="525"/>
      <c r="V122" s="105"/>
      <c r="W122" s="514"/>
      <c r="X122" s="105"/>
      <c r="Y122" s="107" t="s">
        <v>372</v>
      </c>
      <c r="Z122" s="523" t="str">
        <f>$B122</f>
        <v>Posibilidad de recibir o solicitar cualquier dadiva o beneficio a nombre propio o de terceros con el fin de celebrar un contrato.</v>
      </c>
      <c r="AA122" s="524"/>
      <c r="AB122" s="524"/>
      <c r="AC122" s="525"/>
      <c r="AD122" s="105"/>
      <c r="AE122" s="514"/>
      <c r="AF122" s="105"/>
      <c r="AG122" s="107" t="s">
        <v>372</v>
      </c>
      <c r="AH122" s="523" t="str">
        <f>$B122</f>
        <v>Posibilidad de recibir o solicitar cualquier dadiva o beneficio a nombre propio o de terceros con el fin de celebrar un contrato.</v>
      </c>
      <c r="AI122" s="524"/>
      <c r="AJ122" s="524"/>
      <c r="AK122" s="525"/>
      <c r="AL122" s="105"/>
      <c r="AM122" s="514"/>
      <c r="AN122" s="105"/>
      <c r="AO122" s="107" t="s">
        <v>372</v>
      </c>
      <c r="AP122" s="523" t="str">
        <f>$B122</f>
        <v>Posibilidad de recibir o solicitar cualquier dadiva o beneficio a nombre propio o de terceros con el fin de celebrar un contrato.</v>
      </c>
      <c r="AQ122" s="524"/>
      <c r="AR122" s="524"/>
      <c r="AS122" s="525"/>
      <c r="AT122" s="105"/>
      <c r="AU122" s="514"/>
    </row>
    <row r="123" spans="1:47" ht="18.75" customHeight="1" thickBot="1" x14ac:dyDescent="0.25">
      <c r="A123" s="542" t="s">
        <v>352</v>
      </c>
      <c r="B123" s="543"/>
      <c r="C123" s="543"/>
      <c r="D123" s="543"/>
      <c r="E123" s="544"/>
      <c r="F123" s="105"/>
      <c r="G123" s="514"/>
      <c r="H123" s="105"/>
      <c r="I123" s="542" t="s">
        <v>352</v>
      </c>
      <c r="J123" s="543"/>
      <c r="K123" s="543"/>
      <c r="L123" s="543"/>
      <c r="M123" s="544"/>
      <c r="N123" s="105"/>
      <c r="O123" s="514"/>
      <c r="P123" s="105"/>
      <c r="Q123" s="542" t="s">
        <v>352</v>
      </c>
      <c r="R123" s="543"/>
      <c r="S123" s="543"/>
      <c r="T123" s="543"/>
      <c r="U123" s="544"/>
      <c r="V123" s="105"/>
      <c r="W123" s="514"/>
      <c r="X123" s="105"/>
      <c r="Y123" s="542" t="s">
        <v>352</v>
      </c>
      <c r="Z123" s="543"/>
      <c r="AA123" s="543"/>
      <c r="AB123" s="543"/>
      <c r="AC123" s="544"/>
      <c r="AD123" s="105"/>
      <c r="AE123" s="514"/>
      <c r="AF123" s="105"/>
      <c r="AG123" s="542" t="s">
        <v>352</v>
      </c>
      <c r="AH123" s="543"/>
      <c r="AI123" s="543"/>
      <c r="AJ123" s="543"/>
      <c r="AK123" s="544"/>
      <c r="AL123" s="105"/>
      <c r="AM123" s="514"/>
      <c r="AN123" s="105"/>
      <c r="AO123" s="542" t="s">
        <v>352</v>
      </c>
      <c r="AP123" s="543"/>
      <c r="AQ123" s="543"/>
      <c r="AR123" s="543"/>
      <c r="AS123" s="544"/>
      <c r="AT123" s="105"/>
      <c r="AU123" s="514"/>
    </row>
    <row r="124" spans="1:47" ht="36.75" thickBot="1" x14ac:dyDescent="0.25">
      <c r="A124" s="98" t="s">
        <v>353</v>
      </c>
      <c r="B124" s="99" t="s">
        <v>354</v>
      </c>
      <c r="C124" s="99" t="s">
        <v>355</v>
      </c>
      <c r="D124" s="99" t="s">
        <v>356</v>
      </c>
      <c r="E124" s="99" t="s">
        <v>357</v>
      </c>
      <c r="F124" s="105"/>
      <c r="G124" s="514"/>
      <c r="H124" s="105"/>
      <c r="I124" s="98" t="s">
        <v>353</v>
      </c>
      <c r="J124" s="99" t="s">
        <v>354</v>
      </c>
      <c r="K124" s="99" t="s">
        <v>355</v>
      </c>
      <c r="L124" s="99" t="s">
        <v>356</v>
      </c>
      <c r="M124" s="99" t="s">
        <v>357</v>
      </c>
      <c r="N124" s="105"/>
      <c r="O124" s="514"/>
      <c r="P124" s="105"/>
      <c r="Q124" s="98" t="s">
        <v>353</v>
      </c>
      <c r="R124" s="99" t="s">
        <v>354</v>
      </c>
      <c r="S124" s="99" t="s">
        <v>355</v>
      </c>
      <c r="T124" s="99" t="s">
        <v>356</v>
      </c>
      <c r="U124" s="99" t="s">
        <v>357</v>
      </c>
      <c r="V124" s="105"/>
      <c r="W124" s="514"/>
      <c r="X124" s="105"/>
      <c r="Y124" s="98" t="s">
        <v>353</v>
      </c>
      <c r="Z124" s="99" t="s">
        <v>354</v>
      </c>
      <c r="AA124" s="99" t="s">
        <v>355</v>
      </c>
      <c r="AB124" s="99" t="s">
        <v>356</v>
      </c>
      <c r="AC124" s="99" t="s">
        <v>357</v>
      </c>
      <c r="AD124" s="105"/>
      <c r="AE124" s="514"/>
      <c r="AF124" s="105"/>
      <c r="AG124" s="98" t="s">
        <v>353</v>
      </c>
      <c r="AH124" s="99" t="s">
        <v>354</v>
      </c>
      <c r="AI124" s="99" t="s">
        <v>355</v>
      </c>
      <c r="AJ124" s="99" t="s">
        <v>356</v>
      </c>
      <c r="AK124" s="99" t="s">
        <v>357</v>
      </c>
      <c r="AL124" s="105"/>
      <c r="AM124" s="514"/>
      <c r="AN124" s="105"/>
      <c r="AO124" s="98" t="s">
        <v>353</v>
      </c>
      <c r="AP124" s="99" t="s">
        <v>354</v>
      </c>
      <c r="AQ124" s="99" t="s">
        <v>355</v>
      </c>
      <c r="AR124" s="99" t="s">
        <v>356</v>
      </c>
      <c r="AS124" s="99" t="s">
        <v>357</v>
      </c>
      <c r="AT124" s="105"/>
      <c r="AU124" s="514"/>
    </row>
    <row r="125" spans="1:47" s="110" customFormat="1" ht="35.25" customHeight="1" x14ac:dyDescent="0.2">
      <c r="A125" s="529" t="s">
        <v>307</v>
      </c>
      <c r="B125" s="534" t="s">
        <v>364</v>
      </c>
      <c r="C125" s="535" t="s">
        <v>398</v>
      </c>
      <c r="D125" s="536">
        <v>5</v>
      </c>
      <c r="E125" s="536"/>
      <c r="F125" s="108"/>
      <c r="G125" s="514"/>
      <c r="H125" s="108"/>
      <c r="I125" s="529" t="s">
        <v>307</v>
      </c>
      <c r="J125" s="534" t="s">
        <v>364</v>
      </c>
      <c r="K125" s="535" t="s">
        <v>398</v>
      </c>
      <c r="L125" s="536">
        <v>5</v>
      </c>
      <c r="M125" s="536"/>
      <c r="N125" s="108"/>
      <c r="O125" s="514"/>
      <c r="P125" s="108"/>
      <c r="Q125" s="529" t="s">
        <v>307</v>
      </c>
      <c r="R125" s="534" t="s">
        <v>364</v>
      </c>
      <c r="S125" s="535" t="s">
        <v>398</v>
      </c>
      <c r="T125" s="536">
        <v>5</v>
      </c>
      <c r="U125" s="536"/>
      <c r="V125" s="108"/>
      <c r="W125" s="514"/>
      <c r="X125" s="108"/>
      <c r="Y125" s="529" t="s">
        <v>307</v>
      </c>
      <c r="Z125" s="534" t="s">
        <v>364</v>
      </c>
      <c r="AA125" s="535" t="s">
        <v>398</v>
      </c>
      <c r="AB125" s="536">
        <v>5</v>
      </c>
      <c r="AC125" s="536" t="s">
        <v>509</v>
      </c>
      <c r="AD125" s="108"/>
      <c r="AE125" s="514"/>
      <c r="AF125" s="108"/>
      <c r="AG125" s="529" t="s">
        <v>307</v>
      </c>
      <c r="AH125" s="534" t="s">
        <v>364</v>
      </c>
      <c r="AI125" s="535" t="s">
        <v>398</v>
      </c>
      <c r="AJ125" s="536">
        <v>5</v>
      </c>
      <c r="AK125" s="536"/>
      <c r="AL125" s="108"/>
      <c r="AM125" s="514"/>
      <c r="AN125" s="108"/>
      <c r="AO125" s="529" t="s">
        <v>307</v>
      </c>
      <c r="AP125" s="534" t="s">
        <v>364</v>
      </c>
      <c r="AQ125" s="535" t="s">
        <v>398</v>
      </c>
      <c r="AR125" s="536">
        <v>5</v>
      </c>
      <c r="AS125" s="536"/>
      <c r="AT125" s="108"/>
      <c r="AU125" s="514"/>
    </row>
    <row r="126" spans="1:47" s="110" customFormat="1" ht="35.25" customHeight="1" x14ac:dyDescent="0.2">
      <c r="A126" s="540"/>
      <c r="B126" s="518"/>
      <c r="C126" s="520"/>
      <c r="D126" s="522"/>
      <c r="E126" s="522"/>
      <c r="F126" s="108"/>
      <c r="G126" s="514"/>
      <c r="H126" s="108"/>
      <c r="I126" s="540"/>
      <c r="J126" s="518"/>
      <c r="K126" s="520"/>
      <c r="L126" s="522"/>
      <c r="M126" s="522"/>
      <c r="N126" s="108"/>
      <c r="O126" s="514"/>
      <c r="P126" s="108"/>
      <c r="Q126" s="540"/>
      <c r="R126" s="518"/>
      <c r="S126" s="520"/>
      <c r="T126" s="522"/>
      <c r="U126" s="522"/>
      <c r="V126" s="108"/>
      <c r="W126" s="514"/>
      <c r="X126" s="108"/>
      <c r="Y126" s="540"/>
      <c r="Z126" s="518"/>
      <c r="AA126" s="520"/>
      <c r="AB126" s="522"/>
      <c r="AC126" s="522"/>
      <c r="AD126" s="108"/>
      <c r="AE126" s="514"/>
      <c r="AF126" s="108"/>
      <c r="AG126" s="540"/>
      <c r="AH126" s="518"/>
      <c r="AI126" s="520"/>
      <c r="AJ126" s="522"/>
      <c r="AK126" s="522"/>
      <c r="AL126" s="108"/>
      <c r="AM126" s="514"/>
      <c r="AN126" s="108"/>
      <c r="AO126" s="540"/>
      <c r="AP126" s="518"/>
      <c r="AQ126" s="520"/>
      <c r="AR126" s="522"/>
      <c r="AS126" s="522"/>
      <c r="AT126" s="108"/>
      <c r="AU126" s="514"/>
    </row>
    <row r="127" spans="1:47" s="110" customFormat="1" ht="35.25" customHeight="1" x14ac:dyDescent="0.2">
      <c r="A127" s="529" t="s">
        <v>26</v>
      </c>
      <c r="B127" s="517" t="s">
        <v>362</v>
      </c>
      <c r="C127" s="519" t="s">
        <v>391</v>
      </c>
      <c r="D127" s="521">
        <v>4</v>
      </c>
      <c r="E127" s="521"/>
      <c r="F127" s="108"/>
      <c r="G127" s="514"/>
      <c r="H127" s="108"/>
      <c r="I127" s="529" t="s">
        <v>26</v>
      </c>
      <c r="J127" s="517" t="s">
        <v>362</v>
      </c>
      <c r="K127" s="519" t="s">
        <v>391</v>
      </c>
      <c r="L127" s="521">
        <v>4</v>
      </c>
      <c r="M127" s="521"/>
      <c r="N127" s="108"/>
      <c r="O127" s="514"/>
      <c r="P127" s="108"/>
      <c r="Q127" s="529" t="s">
        <v>26</v>
      </c>
      <c r="R127" s="517" t="s">
        <v>362</v>
      </c>
      <c r="S127" s="519" t="s">
        <v>391</v>
      </c>
      <c r="T127" s="521">
        <v>4</v>
      </c>
      <c r="U127" s="521"/>
      <c r="V127" s="108"/>
      <c r="W127" s="514"/>
      <c r="X127" s="108"/>
      <c r="Y127" s="529" t="s">
        <v>26</v>
      </c>
      <c r="Z127" s="517" t="s">
        <v>362</v>
      </c>
      <c r="AA127" s="519" t="s">
        <v>391</v>
      </c>
      <c r="AB127" s="521">
        <v>4</v>
      </c>
      <c r="AC127" s="521"/>
      <c r="AD127" s="108"/>
      <c r="AE127" s="514"/>
      <c r="AF127" s="108"/>
      <c r="AG127" s="529" t="s">
        <v>26</v>
      </c>
      <c r="AH127" s="517" t="s">
        <v>362</v>
      </c>
      <c r="AI127" s="519" t="s">
        <v>391</v>
      </c>
      <c r="AJ127" s="521">
        <v>4</v>
      </c>
      <c r="AK127" s="521"/>
      <c r="AL127" s="108"/>
      <c r="AM127" s="514"/>
      <c r="AN127" s="108"/>
      <c r="AO127" s="529" t="s">
        <v>26</v>
      </c>
      <c r="AP127" s="517" t="s">
        <v>362</v>
      </c>
      <c r="AQ127" s="519" t="s">
        <v>391</v>
      </c>
      <c r="AR127" s="521">
        <v>4</v>
      </c>
      <c r="AS127" s="521"/>
      <c r="AT127" s="108"/>
      <c r="AU127" s="514"/>
    </row>
    <row r="128" spans="1:47" s="110" customFormat="1" ht="35.25" customHeight="1" x14ac:dyDescent="0.2">
      <c r="A128" s="540"/>
      <c r="B128" s="518"/>
      <c r="C128" s="520"/>
      <c r="D128" s="522"/>
      <c r="E128" s="522"/>
      <c r="F128" s="108"/>
      <c r="G128" s="514"/>
      <c r="H128" s="108"/>
      <c r="I128" s="540"/>
      <c r="J128" s="518"/>
      <c r="K128" s="520"/>
      <c r="L128" s="522"/>
      <c r="M128" s="522"/>
      <c r="N128" s="108"/>
      <c r="O128" s="514"/>
      <c r="P128" s="108"/>
      <c r="Q128" s="540"/>
      <c r="R128" s="518"/>
      <c r="S128" s="520"/>
      <c r="T128" s="522"/>
      <c r="U128" s="522"/>
      <c r="V128" s="108"/>
      <c r="W128" s="514"/>
      <c r="X128" s="108"/>
      <c r="Y128" s="540"/>
      <c r="Z128" s="518"/>
      <c r="AA128" s="520"/>
      <c r="AB128" s="522"/>
      <c r="AC128" s="522"/>
      <c r="AD128" s="108"/>
      <c r="AE128" s="514"/>
      <c r="AF128" s="108"/>
      <c r="AG128" s="540"/>
      <c r="AH128" s="518"/>
      <c r="AI128" s="520"/>
      <c r="AJ128" s="522"/>
      <c r="AK128" s="522"/>
      <c r="AL128" s="108"/>
      <c r="AM128" s="514"/>
      <c r="AN128" s="108"/>
      <c r="AO128" s="540"/>
      <c r="AP128" s="518"/>
      <c r="AQ128" s="520"/>
      <c r="AR128" s="522"/>
      <c r="AS128" s="522"/>
      <c r="AT128" s="108"/>
      <c r="AU128" s="514"/>
    </row>
    <row r="129" spans="1:47" s="110" customFormat="1" ht="35.25" customHeight="1" x14ac:dyDescent="0.2">
      <c r="A129" s="529" t="s">
        <v>27</v>
      </c>
      <c r="B129" s="517" t="s">
        <v>365</v>
      </c>
      <c r="C129" s="519" t="s">
        <v>396</v>
      </c>
      <c r="D129" s="521">
        <v>3</v>
      </c>
      <c r="E129" s="521"/>
      <c r="F129" s="108"/>
      <c r="G129" s="514"/>
      <c r="H129" s="108"/>
      <c r="I129" s="529" t="s">
        <v>27</v>
      </c>
      <c r="J129" s="517" t="s">
        <v>365</v>
      </c>
      <c r="K129" s="519" t="s">
        <v>396</v>
      </c>
      <c r="L129" s="521">
        <v>3</v>
      </c>
      <c r="M129" s="521"/>
      <c r="N129" s="108"/>
      <c r="O129" s="514"/>
      <c r="P129" s="108"/>
      <c r="Q129" s="529" t="s">
        <v>27</v>
      </c>
      <c r="R129" s="517" t="s">
        <v>365</v>
      </c>
      <c r="S129" s="519" t="s">
        <v>396</v>
      </c>
      <c r="T129" s="521">
        <v>3</v>
      </c>
      <c r="U129" s="521"/>
      <c r="V129" s="108"/>
      <c r="W129" s="514"/>
      <c r="X129" s="108"/>
      <c r="Y129" s="529" t="s">
        <v>27</v>
      </c>
      <c r="Z129" s="517" t="s">
        <v>365</v>
      </c>
      <c r="AA129" s="519" t="s">
        <v>396</v>
      </c>
      <c r="AB129" s="521">
        <v>3</v>
      </c>
      <c r="AC129" s="521"/>
      <c r="AD129" s="108"/>
      <c r="AE129" s="514"/>
      <c r="AF129" s="108"/>
      <c r="AG129" s="529" t="s">
        <v>27</v>
      </c>
      <c r="AH129" s="517" t="s">
        <v>365</v>
      </c>
      <c r="AI129" s="519" t="s">
        <v>396</v>
      </c>
      <c r="AJ129" s="521">
        <v>3</v>
      </c>
      <c r="AK129" s="521"/>
      <c r="AL129" s="108"/>
      <c r="AM129" s="514"/>
      <c r="AN129" s="108"/>
      <c r="AO129" s="529" t="s">
        <v>27</v>
      </c>
      <c r="AP129" s="517" t="s">
        <v>365</v>
      </c>
      <c r="AQ129" s="519" t="s">
        <v>396</v>
      </c>
      <c r="AR129" s="521">
        <v>3</v>
      </c>
      <c r="AS129" s="521"/>
      <c r="AT129" s="108"/>
      <c r="AU129" s="514"/>
    </row>
    <row r="130" spans="1:47" s="110" customFormat="1" ht="35.25" customHeight="1" x14ac:dyDescent="0.2">
      <c r="A130" s="540"/>
      <c r="B130" s="518"/>
      <c r="C130" s="520"/>
      <c r="D130" s="522"/>
      <c r="E130" s="522"/>
      <c r="F130" s="108"/>
      <c r="G130" s="514"/>
      <c r="H130" s="108"/>
      <c r="I130" s="540"/>
      <c r="J130" s="518"/>
      <c r="K130" s="520"/>
      <c r="L130" s="522"/>
      <c r="M130" s="522"/>
      <c r="N130" s="108"/>
      <c r="O130" s="514"/>
      <c r="P130" s="108"/>
      <c r="Q130" s="540"/>
      <c r="R130" s="518"/>
      <c r="S130" s="520"/>
      <c r="T130" s="522"/>
      <c r="U130" s="522"/>
      <c r="V130" s="108"/>
      <c r="W130" s="514"/>
      <c r="X130" s="108"/>
      <c r="Y130" s="540"/>
      <c r="Z130" s="518"/>
      <c r="AA130" s="520"/>
      <c r="AB130" s="522"/>
      <c r="AC130" s="522"/>
      <c r="AD130" s="108"/>
      <c r="AE130" s="514"/>
      <c r="AF130" s="108"/>
      <c r="AG130" s="540"/>
      <c r="AH130" s="518"/>
      <c r="AI130" s="520"/>
      <c r="AJ130" s="522"/>
      <c r="AK130" s="522"/>
      <c r="AL130" s="108"/>
      <c r="AM130" s="514"/>
      <c r="AN130" s="108"/>
      <c r="AO130" s="540"/>
      <c r="AP130" s="518"/>
      <c r="AQ130" s="520"/>
      <c r="AR130" s="522"/>
      <c r="AS130" s="522"/>
      <c r="AT130" s="108"/>
      <c r="AU130" s="514"/>
    </row>
    <row r="131" spans="1:47" s="110" customFormat="1" ht="35.25" customHeight="1" x14ac:dyDescent="0.2">
      <c r="A131" s="529" t="s">
        <v>24</v>
      </c>
      <c r="B131" s="517" t="s">
        <v>365</v>
      </c>
      <c r="C131" s="519" t="s">
        <v>397</v>
      </c>
      <c r="D131" s="521">
        <v>2</v>
      </c>
      <c r="E131" s="521"/>
      <c r="F131" s="108"/>
      <c r="G131" s="514"/>
      <c r="H131" s="108"/>
      <c r="I131" s="529" t="s">
        <v>24</v>
      </c>
      <c r="J131" s="517" t="s">
        <v>365</v>
      </c>
      <c r="K131" s="519" t="s">
        <v>397</v>
      </c>
      <c r="L131" s="521">
        <v>2</v>
      </c>
      <c r="M131" s="521"/>
      <c r="N131" s="108"/>
      <c r="O131" s="514"/>
      <c r="P131" s="108"/>
      <c r="Q131" s="529" t="s">
        <v>24</v>
      </c>
      <c r="R131" s="517" t="s">
        <v>365</v>
      </c>
      <c r="S131" s="519" t="s">
        <v>397</v>
      </c>
      <c r="T131" s="521">
        <v>2</v>
      </c>
      <c r="U131" s="521"/>
      <c r="V131" s="108"/>
      <c r="W131" s="514"/>
      <c r="X131" s="108"/>
      <c r="Y131" s="529" t="s">
        <v>24</v>
      </c>
      <c r="Z131" s="517" t="s">
        <v>365</v>
      </c>
      <c r="AA131" s="519" t="s">
        <v>397</v>
      </c>
      <c r="AB131" s="521">
        <v>2</v>
      </c>
      <c r="AC131" s="521"/>
      <c r="AD131" s="108"/>
      <c r="AE131" s="514"/>
      <c r="AF131" s="108"/>
      <c r="AG131" s="529" t="s">
        <v>24</v>
      </c>
      <c r="AH131" s="517" t="s">
        <v>365</v>
      </c>
      <c r="AI131" s="519" t="s">
        <v>397</v>
      </c>
      <c r="AJ131" s="521">
        <v>2</v>
      </c>
      <c r="AK131" s="521"/>
      <c r="AL131" s="108"/>
      <c r="AM131" s="514"/>
      <c r="AN131" s="108"/>
      <c r="AO131" s="529" t="s">
        <v>24</v>
      </c>
      <c r="AP131" s="517" t="s">
        <v>365</v>
      </c>
      <c r="AQ131" s="519" t="s">
        <v>397</v>
      </c>
      <c r="AR131" s="521">
        <v>2</v>
      </c>
      <c r="AS131" s="521" t="s">
        <v>509</v>
      </c>
      <c r="AT131" s="108"/>
      <c r="AU131" s="514"/>
    </row>
    <row r="132" spans="1:47" s="110" customFormat="1" ht="35.25" customHeight="1" x14ac:dyDescent="0.2">
      <c r="A132" s="540"/>
      <c r="B132" s="518"/>
      <c r="C132" s="520"/>
      <c r="D132" s="522"/>
      <c r="E132" s="522"/>
      <c r="F132" s="108"/>
      <c r="G132" s="514"/>
      <c r="H132" s="108"/>
      <c r="I132" s="540"/>
      <c r="J132" s="518"/>
      <c r="K132" s="520"/>
      <c r="L132" s="522"/>
      <c r="M132" s="522"/>
      <c r="N132" s="108"/>
      <c r="O132" s="514"/>
      <c r="P132" s="108"/>
      <c r="Q132" s="540"/>
      <c r="R132" s="518"/>
      <c r="S132" s="520"/>
      <c r="T132" s="522"/>
      <c r="U132" s="522"/>
      <c r="V132" s="108"/>
      <c r="W132" s="514"/>
      <c r="X132" s="108"/>
      <c r="Y132" s="540"/>
      <c r="Z132" s="518"/>
      <c r="AA132" s="520"/>
      <c r="AB132" s="522"/>
      <c r="AC132" s="522"/>
      <c r="AD132" s="108"/>
      <c r="AE132" s="514"/>
      <c r="AF132" s="108"/>
      <c r="AG132" s="540"/>
      <c r="AH132" s="518"/>
      <c r="AI132" s="520"/>
      <c r="AJ132" s="522"/>
      <c r="AK132" s="522"/>
      <c r="AL132" s="108"/>
      <c r="AM132" s="514"/>
      <c r="AN132" s="108"/>
      <c r="AO132" s="540"/>
      <c r="AP132" s="518"/>
      <c r="AQ132" s="520"/>
      <c r="AR132" s="522"/>
      <c r="AS132" s="522"/>
      <c r="AT132" s="108"/>
      <c r="AU132" s="514"/>
    </row>
    <row r="133" spans="1:47" s="110" customFormat="1" ht="35.25" customHeight="1" x14ac:dyDescent="0.2">
      <c r="A133" s="529" t="s">
        <v>37</v>
      </c>
      <c r="B133" s="517" t="s">
        <v>363</v>
      </c>
      <c r="C133" s="519" t="s">
        <v>394</v>
      </c>
      <c r="D133" s="521">
        <v>1</v>
      </c>
      <c r="E133" s="521" t="s">
        <v>509</v>
      </c>
      <c r="F133" s="108"/>
      <c r="G133" s="514"/>
      <c r="H133" s="108"/>
      <c r="I133" s="529" t="s">
        <v>37</v>
      </c>
      <c r="J133" s="517" t="s">
        <v>363</v>
      </c>
      <c r="K133" s="519" t="s">
        <v>394</v>
      </c>
      <c r="L133" s="521">
        <v>1</v>
      </c>
      <c r="M133" s="521"/>
      <c r="N133" s="108"/>
      <c r="O133" s="514"/>
      <c r="P133" s="108"/>
      <c r="Q133" s="529" t="s">
        <v>37</v>
      </c>
      <c r="R133" s="517" t="s">
        <v>363</v>
      </c>
      <c r="S133" s="519" t="s">
        <v>394</v>
      </c>
      <c r="T133" s="521">
        <v>1</v>
      </c>
      <c r="U133" s="521" t="s">
        <v>509</v>
      </c>
      <c r="V133" s="108"/>
      <c r="W133" s="514"/>
      <c r="X133" s="108"/>
      <c r="Y133" s="529" t="s">
        <v>37</v>
      </c>
      <c r="Z133" s="517" t="s">
        <v>363</v>
      </c>
      <c r="AA133" s="519" t="s">
        <v>394</v>
      </c>
      <c r="AB133" s="521">
        <v>1</v>
      </c>
      <c r="AC133" s="521"/>
      <c r="AD133" s="108"/>
      <c r="AE133" s="514"/>
      <c r="AF133" s="108"/>
      <c r="AG133" s="529" t="s">
        <v>37</v>
      </c>
      <c r="AH133" s="517" t="s">
        <v>363</v>
      </c>
      <c r="AI133" s="519" t="s">
        <v>394</v>
      </c>
      <c r="AJ133" s="521">
        <v>1</v>
      </c>
      <c r="AK133" s="521" t="s">
        <v>509</v>
      </c>
      <c r="AL133" s="108"/>
      <c r="AM133" s="514"/>
      <c r="AN133" s="108"/>
      <c r="AO133" s="529" t="s">
        <v>37</v>
      </c>
      <c r="AP133" s="517" t="s">
        <v>363</v>
      </c>
      <c r="AQ133" s="519" t="s">
        <v>394</v>
      </c>
      <c r="AR133" s="521">
        <v>1</v>
      </c>
      <c r="AS133" s="521"/>
      <c r="AT133" s="108"/>
      <c r="AU133" s="514"/>
    </row>
    <row r="134" spans="1:47" s="110" customFormat="1" ht="35.25" customHeight="1" thickBot="1" x14ac:dyDescent="0.25">
      <c r="A134" s="530"/>
      <c r="B134" s="531"/>
      <c r="C134" s="532"/>
      <c r="D134" s="533"/>
      <c r="E134" s="533"/>
      <c r="F134" s="108"/>
      <c r="G134" s="514"/>
      <c r="H134" s="108"/>
      <c r="I134" s="530"/>
      <c r="J134" s="531"/>
      <c r="K134" s="532"/>
      <c r="L134" s="533"/>
      <c r="M134" s="533"/>
      <c r="N134" s="108"/>
      <c r="O134" s="514"/>
      <c r="P134" s="108"/>
      <c r="Q134" s="530"/>
      <c r="R134" s="531"/>
      <c r="S134" s="532"/>
      <c r="T134" s="533"/>
      <c r="U134" s="533"/>
      <c r="V134" s="108"/>
      <c r="W134" s="514"/>
      <c r="X134" s="108"/>
      <c r="Y134" s="530"/>
      <c r="Z134" s="531"/>
      <c r="AA134" s="532"/>
      <c r="AB134" s="533"/>
      <c r="AC134" s="533"/>
      <c r="AD134" s="108"/>
      <c r="AE134" s="514"/>
      <c r="AF134" s="108"/>
      <c r="AG134" s="530"/>
      <c r="AH134" s="531"/>
      <c r="AI134" s="532"/>
      <c r="AJ134" s="533"/>
      <c r="AK134" s="533"/>
      <c r="AL134" s="108"/>
      <c r="AM134" s="514"/>
      <c r="AN134" s="108"/>
      <c r="AO134" s="530"/>
      <c r="AP134" s="531"/>
      <c r="AQ134" s="532"/>
      <c r="AR134" s="533"/>
      <c r="AS134" s="533"/>
      <c r="AT134" s="108"/>
      <c r="AU134" s="514"/>
    </row>
    <row r="135" spans="1:47" x14ac:dyDescent="0.2">
      <c r="A135" s="105"/>
      <c r="B135" s="105"/>
      <c r="C135" s="105"/>
      <c r="D135" s="105"/>
      <c r="E135" s="105"/>
      <c r="F135" s="105"/>
      <c r="G135" s="514"/>
      <c r="H135" s="105"/>
      <c r="I135" s="105"/>
      <c r="J135" s="105"/>
      <c r="K135" s="105"/>
      <c r="L135" s="105"/>
      <c r="M135" s="105"/>
      <c r="N135" s="105"/>
      <c r="O135" s="514"/>
      <c r="P135" s="105"/>
      <c r="Q135" s="105"/>
      <c r="R135" s="105"/>
      <c r="S135" s="105"/>
      <c r="T135" s="105"/>
      <c r="U135" s="105"/>
      <c r="V135" s="105"/>
      <c r="W135" s="514"/>
      <c r="X135" s="105"/>
      <c r="Y135" s="105"/>
      <c r="Z135" s="105"/>
      <c r="AA135" s="105"/>
      <c r="AB135" s="105"/>
      <c r="AC135" s="105"/>
      <c r="AD135" s="105"/>
      <c r="AE135" s="514"/>
      <c r="AF135" s="105"/>
      <c r="AG135" s="105"/>
      <c r="AH135" s="105"/>
      <c r="AI135" s="105"/>
      <c r="AJ135" s="105"/>
      <c r="AK135" s="105"/>
      <c r="AL135" s="105"/>
      <c r="AM135" s="514"/>
      <c r="AN135" s="105"/>
      <c r="AO135" s="105"/>
      <c r="AP135" s="105"/>
      <c r="AQ135" s="105"/>
      <c r="AR135" s="105"/>
      <c r="AS135" s="105"/>
      <c r="AT135" s="105"/>
      <c r="AU135" s="514"/>
    </row>
    <row r="136" spans="1:47" x14ac:dyDescent="0.2">
      <c r="A136" s="105"/>
      <c r="B136" s="105"/>
      <c r="C136" s="105"/>
      <c r="D136" s="105"/>
      <c r="E136" s="105"/>
      <c r="F136" s="105"/>
      <c r="G136" s="514"/>
      <c r="H136" s="105"/>
      <c r="I136" s="105"/>
      <c r="J136" s="105"/>
      <c r="K136" s="105"/>
      <c r="L136" s="105"/>
      <c r="M136" s="105"/>
      <c r="N136" s="105"/>
      <c r="O136" s="514"/>
      <c r="P136" s="105"/>
      <c r="Q136" s="105"/>
      <c r="R136" s="105"/>
      <c r="S136" s="105"/>
      <c r="T136" s="105"/>
      <c r="U136" s="105"/>
      <c r="V136" s="105"/>
      <c r="W136" s="514"/>
      <c r="X136" s="105"/>
      <c r="Y136" s="105"/>
      <c r="Z136" s="105"/>
      <c r="AA136" s="105"/>
      <c r="AB136" s="105"/>
      <c r="AC136" s="105"/>
      <c r="AD136" s="105"/>
      <c r="AE136" s="514"/>
      <c r="AF136" s="105"/>
      <c r="AG136" s="105"/>
      <c r="AH136" s="105"/>
      <c r="AI136" s="105"/>
      <c r="AJ136" s="105"/>
      <c r="AK136" s="105"/>
      <c r="AL136" s="105"/>
      <c r="AM136" s="514"/>
      <c r="AN136" s="105"/>
      <c r="AO136" s="105"/>
      <c r="AP136" s="105"/>
      <c r="AQ136" s="105"/>
      <c r="AR136" s="105"/>
      <c r="AS136" s="105"/>
      <c r="AT136" s="105"/>
      <c r="AU136" s="514"/>
    </row>
    <row r="137" spans="1:47" ht="18" x14ac:dyDescent="0.25">
      <c r="A137" s="234" t="s">
        <v>600</v>
      </c>
      <c r="B137" s="234"/>
      <c r="C137" s="234"/>
      <c r="D137" s="235" t="s">
        <v>611</v>
      </c>
      <c r="E137" s="111"/>
      <c r="F137" s="105"/>
      <c r="G137" s="514"/>
      <c r="H137" s="108"/>
      <c r="I137" s="105" t="s">
        <v>605</v>
      </c>
      <c r="J137" s="105"/>
      <c r="K137" s="105"/>
      <c r="L137" s="111"/>
      <c r="M137" s="111"/>
      <c r="N137" s="105"/>
      <c r="O137" s="514"/>
      <c r="P137" s="108"/>
      <c r="Q137" s="105" t="s">
        <v>609</v>
      </c>
      <c r="R137" s="105"/>
      <c r="S137" s="105"/>
      <c r="T137" s="111" t="s">
        <v>613</v>
      </c>
      <c r="U137" s="111"/>
      <c r="V137" s="105"/>
      <c r="W137" s="514"/>
      <c r="X137" s="108"/>
      <c r="Y137" s="105" t="s">
        <v>606</v>
      </c>
      <c r="Z137" s="105"/>
      <c r="AA137" s="105"/>
      <c r="AB137" s="111" t="s">
        <v>620</v>
      </c>
      <c r="AC137" s="111"/>
      <c r="AD137" s="105"/>
      <c r="AE137" s="514"/>
      <c r="AF137" s="108"/>
      <c r="AG137" s="234" t="s">
        <v>623</v>
      </c>
      <c r="AH137" s="234"/>
      <c r="AI137" s="234"/>
      <c r="AJ137" s="235" t="s">
        <v>624</v>
      </c>
      <c r="AK137" s="111"/>
      <c r="AL137" s="105"/>
      <c r="AM137" s="514"/>
      <c r="AN137" s="108"/>
      <c r="AO137" s="105"/>
      <c r="AP137" s="105"/>
      <c r="AQ137" s="105"/>
      <c r="AR137" s="111"/>
      <c r="AS137" s="111"/>
      <c r="AT137" s="105"/>
      <c r="AU137" s="514"/>
    </row>
    <row r="138" spans="1:47" ht="18" x14ac:dyDescent="0.25">
      <c r="A138" s="112" t="s">
        <v>358</v>
      </c>
      <c r="B138" s="112"/>
      <c r="C138" s="113"/>
      <c r="D138" s="113" t="s">
        <v>610</v>
      </c>
      <c r="E138" s="113"/>
      <c r="F138" s="105"/>
      <c r="G138" s="514"/>
      <c r="H138" s="108"/>
      <c r="I138" s="112" t="s">
        <v>358</v>
      </c>
      <c r="J138" s="112"/>
      <c r="K138" s="113"/>
      <c r="L138" s="113" t="s">
        <v>359</v>
      </c>
      <c r="M138" s="113"/>
      <c r="N138" s="105"/>
      <c r="O138" s="514"/>
      <c r="P138" s="108"/>
      <c r="Q138" s="112" t="s">
        <v>358</v>
      </c>
      <c r="R138" s="112"/>
      <c r="S138" s="113"/>
      <c r="T138" s="113" t="s">
        <v>610</v>
      </c>
      <c r="U138" s="113"/>
      <c r="V138" s="105"/>
      <c r="W138" s="514"/>
      <c r="X138" s="108"/>
      <c r="Y138" s="112" t="s">
        <v>358</v>
      </c>
      <c r="Z138" s="112"/>
      <c r="AA138" s="113"/>
      <c r="AB138" s="113" t="s">
        <v>610</v>
      </c>
      <c r="AC138" s="113"/>
      <c r="AD138" s="105"/>
      <c r="AE138" s="514"/>
      <c r="AF138" s="108"/>
      <c r="AG138" s="112" t="s">
        <v>358</v>
      </c>
      <c r="AH138" s="112"/>
      <c r="AI138" s="113"/>
      <c r="AJ138" s="113" t="s">
        <v>610</v>
      </c>
      <c r="AK138" s="113"/>
      <c r="AL138" s="105"/>
      <c r="AM138" s="514"/>
      <c r="AN138" s="108"/>
      <c r="AO138" s="112" t="s">
        <v>358</v>
      </c>
      <c r="AP138" s="112"/>
      <c r="AQ138" s="113"/>
      <c r="AR138" s="113" t="s">
        <v>359</v>
      </c>
      <c r="AS138" s="113"/>
      <c r="AT138" s="105"/>
      <c r="AU138" s="514"/>
    </row>
    <row r="139" spans="1:47" x14ac:dyDescent="0.2">
      <c r="A139" s="105"/>
      <c r="B139" s="105"/>
      <c r="C139" s="105"/>
      <c r="D139" s="105"/>
      <c r="E139" s="105"/>
      <c r="F139" s="105"/>
      <c r="G139" s="514"/>
      <c r="H139" s="108"/>
      <c r="I139" s="105"/>
      <c r="J139" s="105"/>
      <c r="K139" s="105"/>
      <c r="L139" s="105"/>
      <c r="M139" s="105"/>
      <c r="N139" s="105"/>
      <c r="O139" s="514"/>
      <c r="P139" s="108"/>
      <c r="Q139" s="105"/>
      <c r="R139" s="105"/>
      <c r="S139" s="105"/>
      <c r="T139" s="105"/>
      <c r="U139" s="105"/>
      <c r="V139" s="105"/>
      <c r="W139" s="514"/>
      <c r="X139" s="108"/>
      <c r="Y139" s="105"/>
      <c r="Z139" s="105"/>
      <c r="AA139" s="105"/>
      <c r="AB139" s="105"/>
      <c r="AC139" s="105"/>
      <c r="AD139" s="105"/>
      <c r="AE139" s="514"/>
      <c r="AF139" s="108"/>
      <c r="AG139" s="105"/>
      <c r="AH139" s="105"/>
      <c r="AI139" s="105"/>
      <c r="AJ139" s="105"/>
      <c r="AK139" s="105"/>
      <c r="AL139" s="105"/>
      <c r="AM139" s="514"/>
      <c r="AN139" s="108"/>
      <c r="AO139" s="105"/>
      <c r="AP139" s="105"/>
      <c r="AQ139" s="105"/>
      <c r="AR139" s="105"/>
      <c r="AS139" s="105"/>
      <c r="AT139" s="105"/>
      <c r="AU139" s="514"/>
    </row>
    <row r="140" spans="1:47" x14ac:dyDescent="0.2">
      <c r="A140" s="106"/>
      <c r="B140" s="106"/>
      <c r="C140" s="106"/>
      <c r="D140" s="106"/>
      <c r="E140" s="106"/>
      <c r="F140" s="106"/>
      <c r="G140" s="514"/>
      <c r="H140" s="514"/>
      <c r="I140" s="514"/>
      <c r="J140" s="514"/>
      <c r="K140" s="514"/>
      <c r="L140" s="514"/>
      <c r="M140" s="514"/>
      <c r="N140" s="106"/>
      <c r="O140" s="514"/>
      <c r="P140" s="514"/>
      <c r="Q140" s="514"/>
      <c r="R140" s="514"/>
      <c r="S140" s="514"/>
      <c r="T140" s="514"/>
      <c r="U140" s="514"/>
      <c r="V140" s="106"/>
      <c r="W140" s="514"/>
      <c r="X140" s="514"/>
      <c r="Y140" s="514"/>
      <c r="Z140" s="514"/>
      <c r="AA140" s="514"/>
      <c r="AB140" s="514"/>
      <c r="AC140" s="514"/>
      <c r="AD140" s="106"/>
      <c r="AE140" s="514"/>
      <c r="AF140" s="514"/>
      <c r="AG140" s="514"/>
      <c r="AH140" s="514"/>
      <c r="AI140" s="514"/>
      <c r="AJ140" s="514"/>
      <c r="AK140" s="514"/>
      <c r="AL140" s="106"/>
      <c r="AM140" s="514"/>
      <c r="AN140" s="514"/>
      <c r="AO140" s="514"/>
      <c r="AP140" s="514"/>
      <c r="AQ140" s="514"/>
      <c r="AR140" s="514"/>
      <c r="AS140" s="514"/>
      <c r="AT140" s="106"/>
      <c r="AU140" s="514"/>
    </row>
    <row r="141" spans="1:47" ht="15" thickBot="1" x14ac:dyDescent="0.25">
      <c r="A141" s="105"/>
      <c r="B141" s="105"/>
      <c r="C141" s="105"/>
      <c r="D141" s="105"/>
      <c r="E141" s="105"/>
      <c r="F141" s="105"/>
      <c r="G141" s="514"/>
      <c r="H141" s="105"/>
      <c r="I141" s="105"/>
      <c r="J141" s="105"/>
      <c r="K141" s="105"/>
      <c r="L141" s="105"/>
      <c r="M141" s="105"/>
      <c r="N141" s="105"/>
      <c r="O141" s="514"/>
      <c r="P141" s="105"/>
      <c r="Q141" s="105"/>
      <c r="R141" s="105"/>
      <c r="S141" s="105"/>
      <c r="T141" s="105"/>
      <c r="U141" s="105"/>
      <c r="V141" s="105"/>
      <c r="W141" s="514"/>
      <c r="X141" s="105"/>
      <c r="Y141" s="105"/>
      <c r="Z141" s="105"/>
      <c r="AA141" s="105"/>
      <c r="AB141" s="105"/>
      <c r="AC141" s="105"/>
      <c r="AD141" s="105"/>
      <c r="AE141" s="514"/>
      <c r="AF141" s="105"/>
      <c r="AG141" s="105"/>
      <c r="AH141" s="105"/>
      <c r="AI141" s="105"/>
      <c r="AJ141" s="105"/>
      <c r="AK141" s="105"/>
      <c r="AL141" s="105"/>
      <c r="AM141" s="514"/>
      <c r="AN141" s="105"/>
      <c r="AO141" s="105"/>
      <c r="AP141" s="105"/>
      <c r="AQ141" s="105"/>
      <c r="AR141" s="105"/>
      <c r="AS141" s="105"/>
      <c r="AT141" s="105"/>
      <c r="AU141" s="514"/>
    </row>
    <row r="142" spans="1:47" ht="62.25" customHeight="1" thickBot="1" x14ac:dyDescent="0.25">
      <c r="A142" s="114" t="s">
        <v>373</v>
      </c>
      <c r="B142" s="523" t="str">
        <f>'MRC CONTRATACIÓN - COVID19'!D39</f>
        <v>Posibilidad de contratar con terceros tomando ventajas en beneficio propio o de terceros a través de la especulación con los precios de insumos o bienes requeridos.</v>
      </c>
      <c r="C142" s="524"/>
      <c r="D142" s="524"/>
      <c r="E142" s="525"/>
      <c r="F142" s="105"/>
      <c r="G142" s="514"/>
      <c r="H142" s="105"/>
      <c r="I142" s="114" t="s">
        <v>373</v>
      </c>
      <c r="J142" s="523" t="str">
        <f>$B142</f>
        <v>Posibilidad de contratar con terceros tomando ventajas en beneficio propio o de terceros a través de la especulación con los precios de insumos o bienes requeridos.</v>
      </c>
      <c r="K142" s="524"/>
      <c r="L142" s="524"/>
      <c r="M142" s="525"/>
      <c r="N142" s="105"/>
      <c r="O142" s="514"/>
      <c r="P142" s="105"/>
      <c r="Q142" s="114" t="s">
        <v>373</v>
      </c>
      <c r="R142" s="523" t="str">
        <f>$B142</f>
        <v>Posibilidad de contratar con terceros tomando ventajas en beneficio propio o de terceros a través de la especulación con los precios de insumos o bienes requeridos.</v>
      </c>
      <c r="S142" s="524"/>
      <c r="T142" s="524"/>
      <c r="U142" s="525"/>
      <c r="V142" s="105"/>
      <c r="W142" s="514"/>
      <c r="X142" s="105"/>
      <c r="Y142" s="114" t="s">
        <v>373</v>
      </c>
      <c r="Z142" s="523" t="str">
        <f>$B142</f>
        <v>Posibilidad de contratar con terceros tomando ventajas en beneficio propio o de terceros a través de la especulación con los precios de insumos o bienes requeridos.</v>
      </c>
      <c r="AA142" s="524"/>
      <c r="AB142" s="524"/>
      <c r="AC142" s="525"/>
      <c r="AD142" s="105"/>
      <c r="AE142" s="514"/>
      <c r="AF142" s="105"/>
      <c r="AG142" s="114" t="s">
        <v>373</v>
      </c>
      <c r="AH142" s="523" t="str">
        <f>$B142</f>
        <v>Posibilidad de contratar con terceros tomando ventajas en beneficio propio o de terceros a través de la especulación con los precios de insumos o bienes requeridos.</v>
      </c>
      <c r="AI142" s="524"/>
      <c r="AJ142" s="524"/>
      <c r="AK142" s="525"/>
      <c r="AL142" s="105"/>
      <c r="AM142" s="514"/>
      <c r="AN142" s="105"/>
      <c r="AO142" s="114" t="s">
        <v>373</v>
      </c>
      <c r="AP142" s="523" t="str">
        <f>$B142</f>
        <v>Posibilidad de contratar con terceros tomando ventajas en beneficio propio o de terceros a través de la especulación con los precios de insumos o bienes requeridos.</v>
      </c>
      <c r="AQ142" s="524"/>
      <c r="AR142" s="524"/>
      <c r="AS142" s="525"/>
      <c r="AT142" s="105"/>
      <c r="AU142" s="514"/>
    </row>
    <row r="143" spans="1:47" ht="18.75" customHeight="1" thickBot="1" x14ac:dyDescent="0.25">
      <c r="A143" s="526" t="s">
        <v>352</v>
      </c>
      <c r="B143" s="527"/>
      <c r="C143" s="527"/>
      <c r="D143" s="527"/>
      <c r="E143" s="528"/>
      <c r="F143" s="105"/>
      <c r="G143" s="514"/>
      <c r="H143" s="108"/>
      <c r="I143" s="526" t="s">
        <v>352</v>
      </c>
      <c r="J143" s="527"/>
      <c r="K143" s="527"/>
      <c r="L143" s="527"/>
      <c r="M143" s="528"/>
      <c r="N143" s="105"/>
      <c r="O143" s="514"/>
      <c r="P143" s="108"/>
      <c r="Q143" s="526" t="s">
        <v>352</v>
      </c>
      <c r="R143" s="527"/>
      <c r="S143" s="527"/>
      <c r="T143" s="527"/>
      <c r="U143" s="528"/>
      <c r="V143" s="105"/>
      <c r="W143" s="514"/>
      <c r="X143" s="108"/>
      <c r="Y143" s="526" t="s">
        <v>352</v>
      </c>
      <c r="Z143" s="527"/>
      <c r="AA143" s="527"/>
      <c r="AB143" s="527"/>
      <c r="AC143" s="528"/>
      <c r="AD143" s="105"/>
      <c r="AE143" s="514"/>
      <c r="AF143" s="108"/>
      <c r="AG143" s="526" t="s">
        <v>352</v>
      </c>
      <c r="AH143" s="527"/>
      <c r="AI143" s="527"/>
      <c r="AJ143" s="527"/>
      <c r="AK143" s="528"/>
      <c r="AL143" s="105"/>
      <c r="AM143" s="514"/>
      <c r="AN143" s="108"/>
      <c r="AO143" s="526" t="s">
        <v>352</v>
      </c>
      <c r="AP143" s="527"/>
      <c r="AQ143" s="527"/>
      <c r="AR143" s="527"/>
      <c r="AS143" s="528"/>
      <c r="AT143" s="105"/>
      <c r="AU143" s="514"/>
    </row>
    <row r="144" spans="1:47" ht="36.75" thickBot="1" x14ac:dyDescent="0.25">
      <c r="A144" s="101" t="s">
        <v>353</v>
      </c>
      <c r="B144" s="102" t="s">
        <v>354</v>
      </c>
      <c r="C144" s="102" t="s">
        <v>355</v>
      </c>
      <c r="D144" s="102" t="s">
        <v>356</v>
      </c>
      <c r="E144" s="102" t="s">
        <v>357</v>
      </c>
      <c r="F144" s="105"/>
      <c r="G144" s="514"/>
      <c r="H144" s="108"/>
      <c r="I144" s="101" t="s">
        <v>353</v>
      </c>
      <c r="J144" s="102" t="s">
        <v>354</v>
      </c>
      <c r="K144" s="102" t="s">
        <v>355</v>
      </c>
      <c r="L144" s="102" t="s">
        <v>356</v>
      </c>
      <c r="M144" s="102" t="s">
        <v>357</v>
      </c>
      <c r="N144" s="105"/>
      <c r="O144" s="514"/>
      <c r="P144" s="108"/>
      <c r="Q144" s="101" t="s">
        <v>353</v>
      </c>
      <c r="R144" s="102" t="s">
        <v>354</v>
      </c>
      <c r="S144" s="102" t="s">
        <v>355</v>
      </c>
      <c r="T144" s="102" t="s">
        <v>356</v>
      </c>
      <c r="U144" s="102" t="s">
        <v>357</v>
      </c>
      <c r="V144" s="105"/>
      <c r="W144" s="514"/>
      <c r="X144" s="108"/>
      <c r="Y144" s="101" t="s">
        <v>353</v>
      </c>
      <c r="Z144" s="102" t="s">
        <v>354</v>
      </c>
      <c r="AA144" s="102" t="s">
        <v>355</v>
      </c>
      <c r="AB144" s="102" t="s">
        <v>356</v>
      </c>
      <c r="AC144" s="102" t="s">
        <v>357</v>
      </c>
      <c r="AD144" s="105"/>
      <c r="AE144" s="514"/>
      <c r="AF144" s="108"/>
      <c r="AG144" s="101" t="s">
        <v>353</v>
      </c>
      <c r="AH144" s="102" t="s">
        <v>354</v>
      </c>
      <c r="AI144" s="102" t="s">
        <v>355</v>
      </c>
      <c r="AJ144" s="102" t="s">
        <v>356</v>
      </c>
      <c r="AK144" s="102" t="s">
        <v>357</v>
      </c>
      <c r="AL144" s="105"/>
      <c r="AM144" s="514"/>
      <c r="AN144" s="108"/>
      <c r="AO144" s="101" t="s">
        <v>353</v>
      </c>
      <c r="AP144" s="102" t="s">
        <v>354</v>
      </c>
      <c r="AQ144" s="102" t="s">
        <v>355</v>
      </c>
      <c r="AR144" s="102" t="s">
        <v>356</v>
      </c>
      <c r="AS144" s="102" t="s">
        <v>357</v>
      </c>
      <c r="AT144" s="105"/>
      <c r="AU144" s="514"/>
    </row>
    <row r="145" spans="1:47" s="110" customFormat="1" ht="35.25" customHeight="1" x14ac:dyDescent="0.2">
      <c r="A145" s="515" t="s">
        <v>307</v>
      </c>
      <c r="B145" s="534" t="s">
        <v>364</v>
      </c>
      <c r="C145" s="535" t="s">
        <v>398</v>
      </c>
      <c r="D145" s="536">
        <v>5</v>
      </c>
      <c r="E145" s="536"/>
      <c r="F145" s="108"/>
      <c r="G145" s="514"/>
      <c r="H145" s="108"/>
      <c r="I145" s="515" t="s">
        <v>307</v>
      </c>
      <c r="J145" s="534" t="s">
        <v>364</v>
      </c>
      <c r="K145" s="535" t="s">
        <v>398</v>
      </c>
      <c r="L145" s="536">
        <v>5</v>
      </c>
      <c r="M145" s="536"/>
      <c r="N145" s="108"/>
      <c r="O145" s="514"/>
      <c r="P145" s="108"/>
      <c r="Q145" s="515" t="s">
        <v>307</v>
      </c>
      <c r="R145" s="534" t="s">
        <v>364</v>
      </c>
      <c r="S145" s="535" t="s">
        <v>398</v>
      </c>
      <c r="T145" s="536">
        <v>5</v>
      </c>
      <c r="U145" s="536"/>
      <c r="V145" s="108"/>
      <c r="W145" s="514"/>
      <c r="X145" s="108"/>
      <c r="Y145" s="515" t="s">
        <v>307</v>
      </c>
      <c r="Z145" s="534" t="s">
        <v>364</v>
      </c>
      <c r="AA145" s="535" t="s">
        <v>398</v>
      </c>
      <c r="AB145" s="536">
        <v>5</v>
      </c>
      <c r="AC145" s="536" t="s">
        <v>509</v>
      </c>
      <c r="AD145" s="108"/>
      <c r="AE145" s="514"/>
      <c r="AF145" s="108"/>
      <c r="AG145" s="515" t="s">
        <v>307</v>
      </c>
      <c r="AH145" s="534" t="s">
        <v>364</v>
      </c>
      <c r="AI145" s="535" t="s">
        <v>398</v>
      </c>
      <c r="AJ145" s="536">
        <v>5</v>
      </c>
      <c r="AK145" s="536"/>
      <c r="AL145" s="108"/>
      <c r="AM145" s="514"/>
      <c r="AN145" s="108"/>
      <c r="AO145" s="515" t="s">
        <v>307</v>
      </c>
      <c r="AP145" s="534" t="s">
        <v>364</v>
      </c>
      <c r="AQ145" s="535" t="s">
        <v>398</v>
      </c>
      <c r="AR145" s="536">
        <v>5</v>
      </c>
      <c r="AS145" s="536"/>
      <c r="AT145" s="108"/>
      <c r="AU145" s="514"/>
    </row>
    <row r="146" spans="1:47" s="110" customFormat="1" ht="35.25" customHeight="1" x14ac:dyDescent="0.2">
      <c r="A146" s="516"/>
      <c r="B146" s="518"/>
      <c r="C146" s="520"/>
      <c r="D146" s="522"/>
      <c r="E146" s="522"/>
      <c r="F146" s="108"/>
      <c r="G146" s="514"/>
      <c r="H146" s="108"/>
      <c r="I146" s="516"/>
      <c r="J146" s="518"/>
      <c r="K146" s="520"/>
      <c r="L146" s="522"/>
      <c r="M146" s="522"/>
      <c r="N146" s="108"/>
      <c r="O146" s="514"/>
      <c r="P146" s="108"/>
      <c r="Q146" s="516"/>
      <c r="R146" s="518"/>
      <c r="S146" s="520"/>
      <c r="T146" s="522"/>
      <c r="U146" s="522"/>
      <c r="V146" s="108"/>
      <c r="W146" s="514"/>
      <c r="X146" s="108"/>
      <c r="Y146" s="516"/>
      <c r="Z146" s="518"/>
      <c r="AA146" s="520"/>
      <c r="AB146" s="522"/>
      <c r="AC146" s="522"/>
      <c r="AD146" s="108"/>
      <c r="AE146" s="514"/>
      <c r="AF146" s="108"/>
      <c r="AG146" s="516"/>
      <c r="AH146" s="518"/>
      <c r="AI146" s="520"/>
      <c r="AJ146" s="522"/>
      <c r="AK146" s="522"/>
      <c r="AL146" s="108"/>
      <c r="AM146" s="514"/>
      <c r="AN146" s="108"/>
      <c r="AO146" s="516"/>
      <c r="AP146" s="518"/>
      <c r="AQ146" s="520"/>
      <c r="AR146" s="522"/>
      <c r="AS146" s="522"/>
      <c r="AT146" s="108"/>
      <c r="AU146" s="514"/>
    </row>
    <row r="147" spans="1:47" s="110" customFormat="1" ht="35.25" customHeight="1" x14ac:dyDescent="0.2">
      <c r="A147" s="515" t="s">
        <v>26</v>
      </c>
      <c r="B147" s="517" t="s">
        <v>362</v>
      </c>
      <c r="C147" s="519" t="s">
        <v>391</v>
      </c>
      <c r="D147" s="521">
        <v>4</v>
      </c>
      <c r="E147" s="521"/>
      <c r="F147" s="108"/>
      <c r="G147" s="514"/>
      <c r="H147" s="105"/>
      <c r="I147" s="515" t="s">
        <v>26</v>
      </c>
      <c r="J147" s="517" t="s">
        <v>362</v>
      </c>
      <c r="K147" s="519" t="s">
        <v>391</v>
      </c>
      <c r="L147" s="521">
        <v>4</v>
      </c>
      <c r="M147" s="521"/>
      <c r="N147" s="108"/>
      <c r="O147" s="514"/>
      <c r="P147" s="105"/>
      <c r="Q147" s="515" t="s">
        <v>26</v>
      </c>
      <c r="R147" s="517" t="s">
        <v>362</v>
      </c>
      <c r="S147" s="519" t="s">
        <v>391</v>
      </c>
      <c r="T147" s="521">
        <v>4</v>
      </c>
      <c r="U147" s="521"/>
      <c r="V147" s="108"/>
      <c r="W147" s="514"/>
      <c r="X147" s="105"/>
      <c r="Y147" s="515" t="s">
        <v>26</v>
      </c>
      <c r="Z147" s="517" t="s">
        <v>362</v>
      </c>
      <c r="AA147" s="519" t="s">
        <v>391</v>
      </c>
      <c r="AB147" s="521">
        <v>4</v>
      </c>
      <c r="AC147" s="521"/>
      <c r="AD147" s="108"/>
      <c r="AE147" s="514"/>
      <c r="AF147" s="105"/>
      <c r="AG147" s="515" t="s">
        <v>26</v>
      </c>
      <c r="AH147" s="517" t="s">
        <v>362</v>
      </c>
      <c r="AI147" s="519" t="s">
        <v>391</v>
      </c>
      <c r="AJ147" s="521">
        <v>4</v>
      </c>
      <c r="AK147" s="521"/>
      <c r="AL147" s="108"/>
      <c r="AM147" s="514"/>
      <c r="AN147" s="105"/>
      <c r="AO147" s="515" t="s">
        <v>26</v>
      </c>
      <c r="AP147" s="517" t="s">
        <v>362</v>
      </c>
      <c r="AQ147" s="519" t="s">
        <v>391</v>
      </c>
      <c r="AR147" s="521">
        <v>4</v>
      </c>
      <c r="AS147" s="521"/>
      <c r="AT147" s="108"/>
      <c r="AU147" s="514"/>
    </row>
    <row r="148" spans="1:47" s="110" customFormat="1" ht="35.25" customHeight="1" x14ac:dyDescent="0.2">
      <c r="A148" s="516"/>
      <c r="B148" s="518"/>
      <c r="C148" s="520"/>
      <c r="D148" s="522"/>
      <c r="E148" s="522"/>
      <c r="F148" s="108"/>
      <c r="G148" s="514"/>
      <c r="H148" s="105"/>
      <c r="I148" s="516"/>
      <c r="J148" s="518"/>
      <c r="K148" s="520"/>
      <c r="L148" s="522"/>
      <c r="M148" s="522"/>
      <c r="N148" s="108"/>
      <c r="O148" s="514"/>
      <c r="P148" s="105"/>
      <c r="Q148" s="516"/>
      <c r="R148" s="518"/>
      <c r="S148" s="520"/>
      <c r="T148" s="522"/>
      <c r="U148" s="522"/>
      <c r="V148" s="108"/>
      <c r="W148" s="514"/>
      <c r="X148" s="105"/>
      <c r="Y148" s="516"/>
      <c r="Z148" s="518"/>
      <c r="AA148" s="520"/>
      <c r="AB148" s="522"/>
      <c r="AC148" s="522"/>
      <c r="AD148" s="108"/>
      <c r="AE148" s="514"/>
      <c r="AF148" s="105"/>
      <c r="AG148" s="516"/>
      <c r="AH148" s="518"/>
      <c r="AI148" s="520"/>
      <c r="AJ148" s="522"/>
      <c r="AK148" s="522"/>
      <c r="AL148" s="108"/>
      <c r="AM148" s="514"/>
      <c r="AN148" s="105"/>
      <c r="AO148" s="516"/>
      <c r="AP148" s="518"/>
      <c r="AQ148" s="520"/>
      <c r="AR148" s="522"/>
      <c r="AS148" s="522"/>
      <c r="AT148" s="108"/>
      <c r="AU148" s="514"/>
    </row>
    <row r="149" spans="1:47" s="110" customFormat="1" ht="35.25" customHeight="1" x14ac:dyDescent="0.2">
      <c r="A149" s="515" t="s">
        <v>27</v>
      </c>
      <c r="B149" s="517" t="s">
        <v>365</v>
      </c>
      <c r="C149" s="519" t="s">
        <v>396</v>
      </c>
      <c r="D149" s="521">
        <v>3</v>
      </c>
      <c r="E149" s="521"/>
      <c r="F149" s="108"/>
      <c r="G149" s="514"/>
      <c r="H149" s="108"/>
      <c r="I149" s="515" t="s">
        <v>27</v>
      </c>
      <c r="J149" s="517" t="s">
        <v>365</v>
      </c>
      <c r="K149" s="519" t="s">
        <v>396</v>
      </c>
      <c r="L149" s="521">
        <v>3</v>
      </c>
      <c r="M149" s="521"/>
      <c r="N149" s="108"/>
      <c r="O149" s="514"/>
      <c r="P149" s="108"/>
      <c r="Q149" s="515" t="s">
        <v>27</v>
      </c>
      <c r="R149" s="517" t="s">
        <v>365</v>
      </c>
      <c r="S149" s="519" t="s">
        <v>396</v>
      </c>
      <c r="T149" s="521">
        <v>3</v>
      </c>
      <c r="U149" s="521"/>
      <c r="V149" s="108"/>
      <c r="W149" s="514"/>
      <c r="X149" s="108"/>
      <c r="Y149" s="515" t="s">
        <v>27</v>
      </c>
      <c r="Z149" s="517" t="s">
        <v>365</v>
      </c>
      <c r="AA149" s="519" t="s">
        <v>396</v>
      </c>
      <c r="AB149" s="521">
        <v>3</v>
      </c>
      <c r="AC149" s="521"/>
      <c r="AD149" s="108"/>
      <c r="AE149" s="514"/>
      <c r="AF149" s="108"/>
      <c r="AG149" s="515" t="s">
        <v>27</v>
      </c>
      <c r="AH149" s="517" t="s">
        <v>365</v>
      </c>
      <c r="AI149" s="519" t="s">
        <v>396</v>
      </c>
      <c r="AJ149" s="521">
        <v>3</v>
      </c>
      <c r="AK149" s="521"/>
      <c r="AL149" s="108"/>
      <c r="AM149" s="514"/>
      <c r="AN149" s="108"/>
      <c r="AO149" s="515" t="s">
        <v>27</v>
      </c>
      <c r="AP149" s="517" t="s">
        <v>365</v>
      </c>
      <c r="AQ149" s="519" t="s">
        <v>396</v>
      </c>
      <c r="AR149" s="521">
        <v>3</v>
      </c>
      <c r="AS149" s="521"/>
      <c r="AT149" s="108"/>
      <c r="AU149" s="514"/>
    </row>
    <row r="150" spans="1:47" s="110" customFormat="1" ht="35.25" customHeight="1" x14ac:dyDescent="0.2">
      <c r="A150" s="516"/>
      <c r="B150" s="518"/>
      <c r="C150" s="520"/>
      <c r="D150" s="522"/>
      <c r="E150" s="522"/>
      <c r="F150" s="108"/>
      <c r="G150" s="514"/>
      <c r="H150" s="108"/>
      <c r="I150" s="516"/>
      <c r="J150" s="518"/>
      <c r="K150" s="520"/>
      <c r="L150" s="522"/>
      <c r="M150" s="522"/>
      <c r="N150" s="108"/>
      <c r="O150" s="514"/>
      <c r="P150" s="108"/>
      <c r="Q150" s="516"/>
      <c r="R150" s="518"/>
      <c r="S150" s="520"/>
      <c r="T150" s="522"/>
      <c r="U150" s="522"/>
      <c r="V150" s="108"/>
      <c r="W150" s="514"/>
      <c r="X150" s="108"/>
      <c r="Y150" s="516"/>
      <c r="Z150" s="518"/>
      <c r="AA150" s="520"/>
      <c r="AB150" s="522"/>
      <c r="AC150" s="522"/>
      <c r="AD150" s="108"/>
      <c r="AE150" s="514"/>
      <c r="AF150" s="108"/>
      <c r="AG150" s="516"/>
      <c r="AH150" s="518"/>
      <c r="AI150" s="520"/>
      <c r="AJ150" s="522"/>
      <c r="AK150" s="522"/>
      <c r="AL150" s="108"/>
      <c r="AM150" s="514"/>
      <c r="AN150" s="108"/>
      <c r="AO150" s="516"/>
      <c r="AP150" s="518"/>
      <c r="AQ150" s="520"/>
      <c r="AR150" s="522"/>
      <c r="AS150" s="522"/>
      <c r="AT150" s="108"/>
      <c r="AU150" s="514"/>
    </row>
    <row r="151" spans="1:47" s="110" customFormat="1" ht="35.25" customHeight="1" x14ac:dyDescent="0.2">
      <c r="A151" s="515" t="s">
        <v>24</v>
      </c>
      <c r="B151" s="517" t="s">
        <v>365</v>
      </c>
      <c r="C151" s="519" t="s">
        <v>397</v>
      </c>
      <c r="D151" s="521">
        <v>2</v>
      </c>
      <c r="E151" s="521"/>
      <c r="F151" s="108"/>
      <c r="G151" s="514"/>
      <c r="H151" s="108"/>
      <c r="I151" s="515" t="s">
        <v>24</v>
      </c>
      <c r="J151" s="517" t="s">
        <v>365</v>
      </c>
      <c r="K151" s="519" t="s">
        <v>397</v>
      </c>
      <c r="L151" s="521">
        <v>2</v>
      </c>
      <c r="M151" s="521"/>
      <c r="N151" s="108"/>
      <c r="O151" s="514"/>
      <c r="P151" s="108"/>
      <c r="Q151" s="515" t="s">
        <v>24</v>
      </c>
      <c r="R151" s="517" t="s">
        <v>365</v>
      </c>
      <c r="S151" s="519" t="s">
        <v>397</v>
      </c>
      <c r="T151" s="521">
        <v>2</v>
      </c>
      <c r="U151" s="521"/>
      <c r="V151" s="108"/>
      <c r="W151" s="514"/>
      <c r="X151" s="108"/>
      <c r="Y151" s="515" t="s">
        <v>24</v>
      </c>
      <c r="Z151" s="517" t="s">
        <v>365</v>
      </c>
      <c r="AA151" s="519" t="s">
        <v>397</v>
      </c>
      <c r="AB151" s="521">
        <v>2</v>
      </c>
      <c r="AC151" s="521"/>
      <c r="AD151" s="108"/>
      <c r="AE151" s="514"/>
      <c r="AF151" s="108"/>
      <c r="AG151" s="515" t="s">
        <v>24</v>
      </c>
      <c r="AH151" s="517" t="s">
        <v>365</v>
      </c>
      <c r="AI151" s="519" t="s">
        <v>397</v>
      </c>
      <c r="AJ151" s="521">
        <v>2</v>
      </c>
      <c r="AK151" s="521"/>
      <c r="AL151" s="108"/>
      <c r="AM151" s="514"/>
      <c r="AN151" s="108"/>
      <c r="AO151" s="515" t="s">
        <v>24</v>
      </c>
      <c r="AP151" s="517" t="s">
        <v>365</v>
      </c>
      <c r="AQ151" s="519" t="s">
        <v>397</v>
      </c>
      <c r="AR151" s="521">
        <v>2</v>
      </c>
      <c r="AS151" s="521" t="s">
        <v>509</v>
      </c>
      <c r="AT151" s="108"/>
      <c r="AU151" s="514"/>
    </row>
    <row r="152" spans="1:47" s="110" customFormat="1" ht="35.25" customHeight="1" x14ac:dyDescent="0.2">
      <c r="A152" s="516"/>
      <c r="B152" s="518"/>
      <c r="C152" s="520"/>
      <c r="D152" s="522"/>
      <c r="E152" s="522"/>
      <c r="F152" s="108"/>
      <c r="G152" s="514"/>
      <c r="H152" s="108"/>
      <c r="I152" s="516"/>
      <c r="J152" s="518"/>
      <c r="K152" s="520"/>
      <c r="L152" s="522"/>
      <c r="M152" s="522"/>
      <c r="N152" s="108"/>
      <c r="O152" s="514"/>
      <c r="P152" s="108"/>
      <c r="Q152" s="516"/>
      <c r="R152" s="518"/>
      <c r="S152" s="520"/>
      <c r="T152" s="522"/>
      <c r="U152" s="522"/>
      <c r="V152" s="108"/>
      <c r="W152" s="514"/>
      <c r="X152" s="108"/>
      <c r="Y152" s="516"/>
      <c r="Z152" s="518"/>
      <c r="AA152" s="520"/>
      <c r="AB152" s="522"/>
      <c r="AC152" s="522"/>
      <c r="AD152" s="108"/>
      <c r="AE152" s="514"/>
      <c r="AF152" s="108"/>
      <c r="AG152" s="516"/>
      <c r="AH152" s="518"/>
      <c r="AI152" s="520"/>
      <c r="AJ152" s="522"/>
      <c r="AK152" s="522"/>
      <c r="AL152" s="108"/>
      <c r="AM152" s="514"/>
      <c r="AN152" s="108"/>
      <c r="AO152" s="516"/>
      <c r="AP152" s="518"/>
      <c r="AQ152" s="520"/>
      <c r="AR152" s="522"/>
      <c r="AS152" s="522"/>
      <c r="AT152" s="108"/>
      <c r="AU152" s="514"/>
    </row>
    <row r="153" spans="1:47" s="110" customFormat="1" ht="35.25" customHeight="1" x14ac:dyDescent="0.2">
      <c r="A153" s="515" t="s">
        <v>37</v>
      </c>
      <c r="B153" s="517" t="s">
        <v>363</v>
      </c>
      <c r="C153" s="519" t="s">
        <v>394</v>
      </c>
      <c r="D153" s="521">
        <v>1</v>
      </c>
      <c r="E153" s="521" t="s">
        <v>509</v>
      </c>
      <c r="F153" s="108"/>
      <c r="G153" s="514"/>
      <c r="H153" s="105"/>
      <c r="I153" s="515" t="s">
        <v>37</v>
      </c>
      <c r="J153" s="517" t="s">
        <v>363</v>
      </c>
      <c r="K153" s="519" t="s">
        <v>394</v>
      </c>
      <c r="L153" s="521">
        <v>1</v>
      </c>
      <c r="M153" s="521"/>
      <c r="N153" s="108"/>
      <c r="O153" s="514"/>
      <c r="P153" s="105"/>
      <c r="Q153" s="515" t="s">
        <v>37</v>
      </c>
      <c r="R153" s="517" t="s">
        <v>363</v>
      </c>
      <c r="S153" s="519" t="s">
        <v>394</v>
      </c>
      <c r="T153" s="521">
        <v>1</v>
      </c>
      <c r="U153" s="521" t="s">
        <v>509</v>
      </c>
      <c r="V153" s="108"/>
      <c r="W153" s="514"/>
      <c r="X153" s="105"/>
      <c r="Y153" s="515" t="s">
        <v>37</v>
      </c>
      <c r="Z153" s="517" t="s">
        <v>363</v>
      </c>
      <c r="AA153" s="519" t="s">
        <v>394</v>
      </c>
      <c r="AB153" s="521">
        <v>1</v>
      </c>
      <c r="AC153" s="521"/>
      <c r="AD153" s="108"/>
      <c r="AE153" s="514"/>
      <c r="AF153" s="105"/>
      <c r="AG153" s="515" t="s">
        <v>37</v>
      </c>
      <c r="AH153" s="517" t="s">
        <v>363</v>
      </c>
      <c r="AI153" s="519" t="s">
        <v>394</v>
      </c>
      <c r="AJ153" s="521">
        <v>1</v>
      </c>
      <c r="AK153" s="521" t="s">
        <v>509</v>
      </c>
      <c r="AL153" s="108"/>
      <c r="AM153" s="514"/>
      <c r="AN153" s="105"/>
      <c r="AO153" s="515" t="s">
        <v>37</v>
      </c>
      <c r="AP153" s="517" t="s">
        <v>363</v>
      </c>
      <c r="AQ153" s="519" t="s">
        <v>394</v>
      </c>
      <c r="AR153" s="521">
        <v>1</v>
      </c>
      <c r="AS153" s="521"/>
      <c r="AT153" s="108"/>
      <c r="AU153" s="514"/>
    </row>
    <row r="154" spans="1:47" s="110" customFormat="1" ht="35.25" customHeight="1" thickBot="1" x14ac:dyDescent="0.25">
      <c r="A154" s="541"/>
      <c r="B154" s="531"/>
      <c r="C154" s="532"/>
      <c r="D154" s="533"/>
      <c r="E154" s="533"/>
      <c r="F154" s="108"/>
      <c r="G154" s="514"/>
      <c r="H154" s="105"/>
      <c r="I154" s="541"/>
      <c r="J154" s="531"/>
      <c r="K154" s="532"/>
      <c r="L154" s="533"/>
      <c r="M154" s="533"/>
      <c r="N154" s="108"/>
      <c r="O154" s="514"/>
      <c r="P154" s="105"/>
      <c r="Q154" s="541"/>
      <c r="R154" s="531"/>
      <c r="S154" s="532"/>
      <c r="T154" s="533"/>
      <c r="U154" s="533"/>
      <c r="V154" s="108"/>
      <c r="W154" s="514"/>
      <c r="X154" s="105"/>
      <c r="Y154" s="541"/>
      <c r="Z154" s="531"/>
      <c r="AA154" s="532"/>
      <c r="AB154" s="533"/>
      <c r="AC154" s="533"/>
      <c r="AD154" s="108"/>
      <c r="AE154" s="514"/>
      <c r="AF154" s="105"/>
      <c r="AG154" s="541"/>
      <c r="AH154" s="531"/>
      <c r="AI154" s="532"/>
      <c r="AJ154" s="533"/>
      <c r="AK154" s="533"/>
      <c r="AL154" s="108"/>
      <c r="AM154" s="514"/>
      <c r="AN154" s="105"/>
      <c r="AO154" s="541"/>
      <c r="AP154" s="531"/>
      <c r="AQ154" s="532"/>
      <c r="AR154" s="533"/>
      <c r="AS154" s="533"/>
      <c r="AT154" s="108"/>
      <c r="AU154" s="514"/>
    </row>
    <row r="155" spans="1:47" x14ac:dyDescent="0.2">
      <c r="A155" s="105"/>
      <c r="B155" s="105"/>
      <c r="C155" s="105"/>
      <c r="D155" s="105"/>
      <c r="E155" s="105"/>
      <c r="F155" s="105"/>
      <c r="G155" s="514"/>
      <c r="H155" s="108"/>
      <c r="I155" s="105"/>
      <c r="J155" s="105"/>
      <c r="K155" s="105"/>
      <c r="L155" s="105"/>
      <c r="M155" s="105"/>
      <c r="N155" s="105"/>
      <c r="O155" s="514"/>
      <c r="P155" s="108"/>
      <c r="Q155" s="105"/>
      <c r="R155" s="105"/>
      <c r="S155" s="105"/>
      <c r="T155" s="105"/>
      <c r="U155" s="105"/>
      <c r="V155" s="105"/>
      <c r="W155" s="514"/>
      <c r="X155" s="108"/>
      <c r="Y155" s="105"/>
      <c r="Z155" s="105"/>
      <c r="AA155" s="105"/>
      <c r="AB155" s="105"/>
      <c r="AC155" s="105"/>
      <c r="AD155" s="105"/>
      <c r="AE155" s="514"/>
      <c r="AF155" s="108"/>
      <c r="AG155" s="105"/>
      <c r="AH155" s="105"/>
      <c r="AI155" s="105"/>
      <c r="AJ155" s="105"/>
      <c r="AK155" s="105"/>
      <c r="AL155" s="105"/>
      <c r="AM155" s="514"/>
      <c r="AN155" s="108"/>
      <c r="AO155" s="105"/>
      <c r="AP155" s="105"/>
      <c r="AQ155" s="105"/>
      <c r="AR155" s="105"/>
      <c r="AS155" s="105"/>
      <c r="AT155" s="105"/>
      <c r="AU155" s="514"/>
    </row>
    <row r="156" spans="1:47" x14ac:dyDescent="0.2">
      <c r="A156" s="105"/>
      <c r="B156" s="105"/>
      <c r="C156" s="105"/>
      <c r="D156" s="105"/>
      <c r="E156" s="105"/>
      <c r="F156" s="105"/>
      <c r="G156" s="514"/>
      <c r="H156" s="108"/>
      <c r="I156" s="105"/>
      <c r="J156" s="105"/>
      <c r="K156" s="105"/>
      <c r="L156" s="105"/>
      <c r="M156" s="105"/>
      <c r="N156" s="105"/>
      <c r="O156" s="514"/>
      <c r="P156" s="108"/>
      <c r="Q156" s="105"/>
      <c r="R156" s="105"/>
      <c r="S156" s="105"/>
      <c r="T156" s="105"/>
      <c r="U156" s="105"/>
      <c r="V156" s="105"/>
      <c r="W156" s="514"/>
      <c r="X156" s="108"/>
      <c r="Y156" s="105"/>
      <c r="Z156" s="105"/>
      <c r="AA156" s="105"/>
      <c r="AB156" s="105"/>
      <c r="AC156" s="105"/>
      <c r="AD156" s="105"/>
      <c r="AE156" s="514"/>
      <c r="AF156" s="108"/>
      <c r="AG156" s="105"/>
      <c r="AH156" s="105"/>
      <c r="AI156" s="105"/>
      <c r="AJ156" s="105"/>
      <c r="AK156" s="105"/>
      <c r="AL156" s="105"/>
      <c r="AM156" s="514"/>
      <c r="AN156" s="108"/>
      <c r="AO156" s="105"/>
      <c r="AP156" s="105"/>
      <c r="AQ156" s="105"/>
      <c r="AR156" s="105"/>
      <c r="AS156" s="105"/>
      <c r="AT156" s="105"/>
      <c r="AU156" s="514"/>
    </row>
    <row r="157" spans="1:47" ht="18" x14ac:dyDescent="0.25">
      <c r="A157" s="234" t="s">
        <v>600</v>
      </c>
      <c r="B157" s="234"/>
      <c r="C157" s="234"/>
      <c r="D157" s="235" t="s">
        <v>611</v>
      </c>
      <c r="E157" s="111"/>
      <c r="F157" s="105"/>
      <c r="G157" s="514"/>
      <c r="H157" s="108"/>
      <c r="I157" s="105" t="s">
        <v>605</v>
      </c>
      <c r="J157" s="105"/>
      <c r="K157" s="105"/>
      <c r="L157" s="111"/>
      <c r="M157" s="111"/>
      <c r="N157" s="105"/>
      <c r="O157" s="514"/>
      <c r="P157" s="108"/>
      <c r="Q157" s="105" t="s">
        <v>609</v>
      </c>
      <c r="R157" s="105"/>
      <c r="S157" s="105"/>
      <c r="T157" s="111" t="s">
        <v>613</v>
      </c>
      <c r="U157" s="111"/>
      <c r="V157" s="105"/>
      <c r="W157" s="514"/>
      <c r="X157" s="108"/>
      <c r="Y157" s="105" t="s">
        <v>606</v>
      </c>
      <c r="Z157" s="105"/>
      <c r="AA157" s="105"/>
      <c r="AB157" s="111" t="s">
        <v>620</v>
      </c>
      <c r="AC157" s="111"/>
      <c r="AD157" s="105"/>
      <c r="AE157" s="514"/>
      <c r="AF157" s="108"/>
      <c r="AG157" s="234" t="s">
        <v>623</v>
      </c>
      <c r="AH157" s="234"/>
      <c r="AI157" s="234"/>
      <c r="AJ157" s="235" t="s">
        <v>624</v>
      </c>
      <c r="AK157" s="111"/>
      <c r="AL157" s="105"/>
      <c r="AM157" s="514"/>
      <c r="AN157" s="108"/>
      <c r="AO157" s="105"/>
      <c r="AP157" s="105"/>
      <c r="AQ157" s="105"/>
      <c r="AR157" s="111"/>
      <c r="AS157" s="111"/>
      <c r="AT157" s="105"/>
      <c r="AU157" s="514"/>
    </row>
    <row r="158" spans="1:47" ht="18" x14ac:dyDescent="0.25">
      <c r="A158" s="112" t="s">
        <v>358</v>
      </c>
      <c r="B158" s="112"/>
      <c r="C158" s="113"/>
      <c r="D158" s="113" t="s">
        <v>610</v>
      </c>
      <c r="E158" s="113"/>
      <c r="F158" s="105"/>
      <c r="G158" s="514"/>
      <c r="H158" s="108"/>
      <c r="I158" s="112" t="s">
        <v>358</v>
      </c>
      <c r="J158" s="112"/>
      <c r="K158" s="113"/>
      <c r="L158" s="113" t="s">
        <v>359</v>
      </c>
      <c r="M158" s="113"/>
      <c r="N158" s="105"/>
      <c r="O158" s="514"/>
      <c r="P158" s="108"/>
      <c r="Q158" s="112" t="s">
        <v>358</v>
      </c>
      <c r="R158" s="112"/>
      <c r="S158" s="113"/>
      <c r="T158" s="113" t="s">
        <v>610</v>
      </c>
      <c r="U158" s="113"/>
      <c r="V158" s="105"/>
      <c r="W158" s="514"/>
      <c r="X158" s="108"/>
      <c r="Y158" s="112" t="s">
        <v>358</v>
      </c>
      <c r="Z158" s="112"/>
      <c r="AA158" s="113"/>
      <c r="AB158" s="113" t="s">
        <v>610</v>
      </c>
      <c r="AC158" s="113"/>
      <c r="AD158" s="105"/>
      <c r="AE158" s="514"/>
      <c r="AF158" s="108"/>
      <c r="AG158" s="112" t="s">
        <v>358</v>
      </c>
      <c r="AH158" s="112"/>
      <c r="AI158" s="113"/>
      <c r="AJ158" s="113" t="s">
        <v>610</v>
      </c>
      <c r="AK158" s="113"/>
      <c r="AL158" s="105"/>
      <c r="AM158" s="514"/>
      <c r="AN158" s="108"/>
      <c r="AO158" s="112" t="s">
        <v>358</v>
      </c>
      <c r="AP158" s="112"/>
      <c r="AQ158" s="113"/>
      <c r="AR158" s="113" t="s">
        <v>359</v>
      </c>
      <c r="AS158" s="113"/>
      <c r="AT158" s="105"/>
      <c r="AU158" s="514"/>
    </row>
    <row r="159" spans="1:47" x14ac:dyDescent="0.2">
      <c r="A159" s="105"/>
      <c r="B159" s="105"/>
      <c r="C159" s="105"/>
      <c r="D159" s="105"/>
      <c r="E159" s="105"/>
      <c r="F159" s="105"/>
      <c r="G159" s="514"/>
      <c r="H159" s="105"/>
      <c r="I159" s="105"/>
      <c r="J159" s="105"/>
      <c r="K159" s="105"/>
      <c r="L159" s="105"/>
      <c r="M159" s="105"/>
      <c r="N159" s="105"/>
      <c r="O159" s="514"/>
      <c r="P159" s="105"/>
      <c r="Q159" s="105"/>
      <c r="R159" s="105"/>
      <c r="S159" s="105"/>
      <c r="T159" s="105"/>
      <c r="U159" s="105"/>
      <c r="V159" s="105"/>
      <c r="W159" s="514"/>
      <c r="X159" s="105"/>
      <c r="Y159" s="105"/>
      <c r="Z159" s="105"/>
      <c r="AA159" s="105"/>
      <c r="AB159" s="105"/>
      <c r="AC159" s="105"/>
      <c r="AD159" s="105"/>
      <c r="AE159" s="514"/>
      <c r="AF159" s="105"/>
      <c r="AG159" s="105"/>
      <c r="AH159" s="105"/>
      <c r="AI159" s="105"/>
      <c r="AJ159" s="105"/>
      <c r="AK159" s="105"/>
      <c r="AL159" s="105"/>
      <c r="AM159" s="514"/>
      <c r="AN159" s="105"/>
      <c r="AO159" s="105"/>
      <c r="AP159" s="105"/>
      <c r="AQ159" s="105"/>
      <c r="AR159" s="105"/>
      <c r="AS159" s="105"/>
      <c r="AT159" s="105"/>
      <c r="AU159" s="514"/>
    </row>
    <row r="160" spans="1:47" x14ac:dyDescent="0.2">
      <c r="A160" s="106"/>
      <c r="B160" s="106"/>
      <c r="C160" s="106"/>
      <c r="D160" s="106"/>
      <c r="E160" s="106"/>
      <c r="F160" s="106"/>
      <c r="G160" s="514"/>
      <c r="H160" s="514"/>
      <c r="I160" s="514"/>
      <c r="J160" s="514"/>
      <c r="K160" s="514"/>
      <c r="L160" s="514"/>
      <c r="M160" s="514"/>
      <c r="N160" s="106"/>
      <c r="O160" s="514"/>
      <c r="P160" s="514"/>
      <c r="Q160" s="514"/>
      <c r="R160" s="514"/>
      <c r="S160" s="514"/>
      <c r="T160" s="514"/>
      <c r="U160" s="514"/>
      <c r="V160" s="106"/>
      <c r="W160" s="514"/>
      <c r="X160" s="514"/>
      <c r="Y160" s="514"/>
      <c r="Z160" s="514"/>
      <c r="AA160" s="514"/>
      <c r="AB160" s="514"/>
      <c r="AC160" s="514"/>
      <c r="AD160" s="106"/>
      <c r="AE160" s="514"/>
      <c r="AF160" s="514"/>
      <c r="AG160" s="514"/>
      <c r="AH160" s="514"/>
      <c r="AI160" s="514"/>
      <c r="AJ160" s="514"/>
      <c r="AK160" s="514"/>
      <c r="AL160" s="106"/>
      <c r="AM160" s="514"/>
      <c r="AN160" s="514"/>
      <c r="AO160" s="514"/>
      <c r="AP160" s="514"/>
      <c r="AQ160" s="514"/>
      <c r="AR160" s="514"/>
      <c r="AS160" s="514"/>
      <c r="AT160" s="106"/>
      <c r="AU160" s="514"/>
    </row>
    <row r="161" spans="1:47" ht="15" thickBot="1" x14ac:dyDescent="0.25">
      <c r="A161" s="115"/>
      <c r="B161" s="105"/>
      <c r="C161" s="105"/>
      <c r="D161" s="105"/>
      <c r="E161" s="105"/>
      <c r="F161" s="105"/>
      <c r="G161" s="514"/>
      <c r="H161" s="105"/>
      <c r="N161" s="105"/>
      <c r="O161" s="514"/>
      <c r="P161" s="105"/>
      <c r="V161" s="105"/>
      <c r="W161" s="514"/>
      <c r="X161" s="105"/>
      <c r="AD161" s="105"/>
      <c r="AE161" s="514"/>
      <c r="AF161" s="105"/>
      <c r="AL161" s="105"/>
      <c r="AM161" s="514"/>
      <c r="AN161" s="105"/>
      <c r="AT161" s="105"/>
      <c r="AU161" s="514"/>
    </row>
    <row r="162" spans="1:47" ht="62.25" customHeight="1" thickBot="1" x14ac:dyDescent="0.25">
      <c r="A162" s="107" t="s">
        <v>375</v>
      </c>
      <c r="B162" s="537" t="str">
        <f>'MRC CONTRATACIÓN - COVID19'!D45</f>
        <v>Posibilidad de Omitir la  publicación  de los procesos de contratación en  las plataformas electrónicas del SECOP, favoreciendo a terceros para obtener beneficios particulares.</v>
      </c>
      <c r="C162" s="538"/>
      <c r="D162" s="538"/>
      <c r="E162" s="539"/>
      <c r="F162" s="105"/>
      <c r="G162" s="514"/>
      <c r="H162" s="105"/>
      <c r="I162" s="107" t="s">
        <v>375</v>
      </c>
      <c r="J162" s="523" t="str">
        <f>$B162</f>
        <v>Posibilidad de Omitir la  publicación  de los procesos de contratación en  las plataformas electrónicas del SECOP, favoreciendo a terceros para obtener beneficios particulares.</v>
      </c>
      <c r="K162" s="524"/>
      <c r="L162" s="524"/>
      <c r="M162" s="525"/>
      <c r="N162" s="105"/>
      <c r="O162" s="514"/>
      <c r="P162" s="105"/>
      <c r="Q162" s="107" t="s">
        <v>375</v>
      </c>
      <c r="R162" s="523" t="str">
        <f>$B162</f>
        <v>Posibilidad de Omitir la  publicación  de los procesos de contratación en  las plataformas electrónicas del SECOP, favoreciendo a terceros para obtener beneficios particulares.</v>
      </c>
      <c r="S162" s="524"/>
      <c r="T162" s="524"/>
      <c r="U162" s="525"/>
      <c r="V162" s="105"/>
      <c r="W162" s="514"/>
      <c r="X162" s="105"/>
      <c r="Y162" s="107" t="s">
        <v>375</v>
      </c>
      <c r="Z162" s="523" t="str">
        <f>$B162</f>
        <v>Posibilidad de Omitir la  publicación  de los procesos de contratación en  las plataformas electrónicas del SECOP, favoreciendo a terceros para obtener beneficios particulares.</v>
      </c>
      <c r="AA162" s="524"/>
      <c r="AB162" s="524"/>
      <c r="AC162" s="525"/>
      <c r="AD162" s="105"/>
      <c r="AE162" s="514"/>
      <c r="AF162" s="105"/>
      <c r="AG162" s="107" t="s">
        <v>375</v>
      </c>
      <c r="AH162" s="523" t="str">
        <f>$B162</f>
        <v>Posibilidad de Omitir la  publicación  de los procesos de contratación en  las plataformas electrónicas del SECOP, favoreciendo a terceros para obtener beneficios particulares.</v>
      </c>
      <c r="AI162" s="524"/>
      <c r="AJ162" s="524"/>
      <c r="AK162" s="525"/>
      <c r="AL162" s="105"/>
      <c r="AM162" s="514"/>
      <c r="AN162" s="105"/>
      <c r="AO162" s="107" t="s">
        <v>375</v>
      </c>
      <c r="AP162" s="523" t="str">
        <f>$B162</f>
        <v>Posibilidad de Omitir la  publicación  de los procesos de contratación en  las plataformas electrónicas del SECOP, favoreciendo a terceros para obtener beneficios particulares.</v>
      </c>
      <c r="AQ162" s="524"/>
      <c r="AR162" s="524"/>
      <c r="AS162" s="525"/>
      <c r="AT162" s="105"/>
      <c r="AU162" s="514"/>
    </row>
    <row r="163" spans="1:47" ht="18.75" customHeight="1" thickBot="1" x14ac:dyDescent="0.25">
      <c r="A163" s="542" t="s">
        <v>352</v>
      </c>
      <c r="B163" s="543"/>
      <c r="C163" s="543"/>
      <c r="D163" s="543"/>
      <c r="E163" s="544"/>
      <c r="F163" s="105"/>
      <c r="G163" s="514"/>
      <c r="H163" s="105"/>
      <c r="I163" s="542" t="s">
        <v>352</v>
      </c>
      <c r="J163" s="543"/>
      <c r="K163" s="543"/>
      <c r="L163" s="543"/>
      <c r="M163" s="544"/>
      <c r="N163" s="105"/>
      <c r="O163" s="514"/>
      <c r="P163" s="105"/>
      <c r="Q163" s="542" t="s">
        <v>352</v>
      </c>
      <c r="R163" s="543"/>
      <c r="S163" s="543"/>
      <c r="T163" s="543"/>
      <c r="U163" s="544"/>
      <c r="V163" s="105"/>
      <c r="W163" s="514"/>
      <c r="X163" s="105"/>
      <c r="Y163" s="542" t="s">
        <v>352</v>
      </c>
      <c r="Z163" s="543"/>
      <c r="AA163" s="543"/>
      <c r="AB163" s="543"/>
      <c r="AC163" s="544"/>
      <c r="AD163" s="105"/>
      <c r="AE163" s="514"/>
      <c r="AF163" s="105"/>
      <c r="AG163" s="542" t="s">
        <v>352</v>
      </c>
      <c r="AH163" s="543"/>
      <c r="AI163" s="543"/>
      <c r="AJ163" s="543"/>
      <c r="AK163" s="544"/>
      <c r="AL163" s="105"/>
      <c r="AM163" s="514"/>
      <c r="AN163" s="105"/>
      <c r="AO163" s="542" t="s">
        <v>352</v>
      </c>
      <c r="AP163" s="543"/>
      <c r="AQ163" s="543"/>
      <c r="AR163" s="543"/>
      <c r="AS163" s="544"/>
      <c r="AT163" s="105"/>
      <c r="AU163" s="514"/>
    </row>
    <row r="164" spans="1:47" ht="36.75" thickBot="1" x14ac:dyDescent="0.25">
      <c r="A164" s="98" t="s">
        <v>353</v>
      </c>
      <c r="B164" s="99" t="s">
        <v>354</v>
      </c>
      <c r="C164" s="99" t="s">
        <v>355</v>
      </c>
      <c r="D164" s="99" t="s">
        <v>356</v>
      </c>
      <c r="E164" s="99" t="s">
        <v>357</v>
      </c>
      <c r="F164" s="105"/>
      <c r="G164" s="514"/>
      <c r="H164" s="105"/>
      <c r="I164" s="98" t="s">
        <v>353</v>
      </c>
      <c r="J164" s="99" t="s">
        <v>354</v>
      </c>
      <c r="K164" s="99" t="s">
        <v>355</v>
      </c>
      <c r="L164" s="99" t="s">
        <v>356</v>
      </c>
      <c r="M164" s="99" t="s">
        <v>357</v>
      </c>
      <c r="N164" s="105"/>
      <c r="O164" s="514"/>
      <c r="P164" s="105"/>
      <c r="Q164" s="98" t="s">
        <v>353</v>
      </c>
      <c r="R164" s="99" t="s">
        <v>354</v>
      </c>
      <c r="S164" s="99" t="s">
        <v>355</v>
      </c>
      <c r="T164" s="99" t="s">
        <v>356</v>
      </c>
      <c r="U164" s="99" t="s">
        <v>357</v>
      </c>
      <c r="V164" s="105"/>
      <c r="W164" s="514"/>
      <c r="X164" s="105"/>
      <c r="Y164" s="98" t="s">
        <v>353</v>
      </c>
      <c r="Z164" s="99" t="s">
        <v>354</v>
      </c>
      <c r="AA164" s="99" t="s">
        <v>355</v>
      </c>
      <c r="AB164" s="99" t="s">
        <v>356</v>
      </c>
      <c r="AC164" s="99" t="s">
        <v>357</v>
      </c>
      <c r="AD164" s="105"/>
      <c r="AE164" s="514"/>
      <c r="AF164" s="105"/>
      <c r="AG164" s="98" t="s">
        <v>353</v>
      </c>
      <c r="AH164" s="99" t="s">
        <v>354</v>
      </c>
      <c r="AI164" s="99" t="s">
        <v>355</v>
      </c>
      <c r="AJ164" s="99" t="s">
        <v>356</v>
      </c>
      <c r="AK164" s="99" t="s">
        <v>357</v>
      </c>
      <c r="AL164" s="105"/>
      <c r="AM164" s="514"/>
      <c r="AN164" s="105"/>
      <c r="AO164" s="98" t="s">
        <v>353</v>
      </c>
      <c r="AP164" s="99" t="s">
        <v>354</v>
      </c>
      <c r="AQ164" s="99" t="s">
        <v>355</v>
      </c>
      <c r="AR164" s="99" t="s">
        <v>356</v>
      </c>
      <c r="AS164" s="99" t="s">
        <v>357</v>
      </c>
      <c r="AT164" s="105"/>
      <c r="AU164" s="514"/>
    </row>
    <row r="165" spans="1:47" s="110" customFormat="1" ht="35.25" customHeight="1" x14ac:dyDescent="0.2">
      <c r="A165" s="529" t="s">
        <v>307</v>
      </c>
      <c r="B165" s="534" t="s">
        <v>364</v>
      </c>
      <c r="C165" s="535" t="s">
        <v>398</v>
      </c>
      <c r="D165" s="536">
        <v>5</v>
      </c>
      <c r="E165" s="536"/>
      <c r="F165" s="108"/>
      <c r="G165" s="514"/>
      <c r="H165" s="108"/>
      <c r="I165" s="529" t="s">
        <v>307</v>
      </c>
      <c r="J165" s="534" t="s">
        <v>364</v>
      </c>
      <c r="K165" s="535" t="s">
        <v>398</v>
      </c>
      <c r="L165" s="536">
        <v>5</v>
      </c>
      <c r="M165" s="536"/>
      <c r="N165" s="108"/>
      <c r="O165" s="514"/>
      <c r="P165" s="108"/>
      <c r="Q165" s="529" t="s">
        <v>307</v>
      </c>
      <c r="R165" s="534" t="s">
        <v>364</v>
      </c>
      <c r="S165" s="535" t="s">
        <v>398</v>
      </c>
      <c r="T165" s="536">
        <v>5</v>
      </c>
      <c r="U165" s="536"/>
      <c r="V165" s="108"/>
      <c r="W165" s="514"/>
      <c r="X165" s="108"/>
      <c r="Y165" s="529" t="s">
        <v>307</v>
      </c>
      <c r="Z165" s="534" t="s">
        <v>364</v>
      </c>
      <c r="AA165" s="535" t="s">
        <v>398</v>
      </c>
      <c r="AB165" s="536">
        <v>5</v>
      </c>
      <c r="AC165" s="536" t="s">
        <v>509</v>
      </c>
      <c r="AD165" s="108"/>
      <c r="AE165" s="514"/>
      <c r="AF165" s="108"/>
      <c r="AG165" s="529" t="s">
        <v>307</v>
      </c>
      <c r="AH165" s="534" t="s">
        <v>364</v>
      </c>
      <c r="AI165" s="535" t="s">
        <v>398</v>
      </c>
      <c r="AJ165" s="536">
        <v>5</v>
      </c>
      <c r="AK165" s="536"/>
      <c r="AL165" s="108"/>
      <c r="AM165" s="514"/>
      <c r="AN165" s="108"/>
      <c r="AO165" s="529" t="s">
        <v>307</v>
      </c>
      <c r="AP165" s="534" t="s">
        <v>364</v>
      </c>
      <c r="AQ165" s="535" t="s">
        <v>398</v>
      </c>
      <c r="AR165" s="536">
        <v>5</v>
      </c>
      <c r="AS165" s="536"/>
      <c r="AT165" s="108"/>
      <c r="AU165" s="514"/>
    </row>
    <row r="166" spans="1:47" s="110" customFormat="1" ht="35.25" customHeight="1" x14ac:dyDescent="0.2">
      <c r="A166" s="540"/>
      <c r="B166" s="518"/>
      <c r="C166" s="520"/>
      <c r="D166" s="522"/>
      <c r="E166" s="522"/>
      <c r="F166" s="108"/>
      <c r="G166" s="514"/>
      <c r="H166" s="108"/>
      <c r="I166" s="540"/>
      <c r="J166" s="518"/>
      <c r="K166" s="520"/>
      <c r="L166" s="522"/>
      <c r="M166" s="522"/>
      <c r="N166" s="108"/>
      <c r="O166" s="514"/>
      <c r="P166" s="108"/>
      <c r="Q166" s="540"/>
      <c r="R166" s="518"/>
      <c r="S166" s="520"/>
      <c r="T166" s="522"/>
      <c r="U166" s="522"/>
      <c r="V166" s="108"/>
      <c r="W166" s="514"/>
      <c r="X166" s="108"/>
      <c r="Y166" s="540"/>
      <c r="Z166" s="518"/>
      <c r="AA166" s="520"/>
      <c r="AB166" s="522"/>
      <c r="AC166" s="522"/>
      <c r="AD166" s="108"/>
      <c r="AE166" s="514"/>
      <c r="AF166" s="108"/>
      <c r="AG166" s="540"/>
      <c r="AH166" s="518"/>
      <c r="AI166" s="520"/>
      <c r="AJ166" s="522"/>
      <c r="AK166" s="522"/>
      <c r="AL166" s="108"/>
      <c r="AM166" s="514"/>
      <c r="AN166" s="108"/>
      <c r="AO166" s="540"/>
      <c r="AP166" s="518"/>
      <c r="AQ166" s="520"/>
      <c r="AR166" s="522"/>
      <c r="AS166" s="522"/>
      <c r="AT166" s="108"/>
      <c r="AU166" s="514"/>
    </row>
    <row r="167" spans="1:47" s="110" customFormat="1" ht="35.25" customHeight="1" x14ac:dyDescent="0.2">
      <c r="A167" s="529" t="s">
        <v>26</v>
      </c>
      <c r="B167" s="517" t="s">
        <v>362</v>
      </c>
      <c r="C167" s="519" t="s">
        <v>391</v>
      </c>
      <c r="D167" s="521">
        <v>4</v>
      </c>
      <c r="E167" s="521"/>
      <c r="F167" s="108"/>
      <c r="G167" s="514"/>
      <c r="H167" s="108"/>
      <c r="I167" s="529" t="s">
        <v>26</v>
      </c>
      <c r="J167" s="517" t="s">
        <v>362</v>
      </c>
      <c r="K167" s="519" t="s">
        <v>391</v>
      </c>
      <c r="L167" s="521">
        <v>4</v>
      </c>
      <c r="M167" s="521"/>
      <c r="N167" s="108"/>
      <c r="O167" s="514"/>
      <c r="P167" s="108"/>
      <c r="Q167" s="529" t="s">
        <v>26</v>
      </c>
      <c r="R167" s="517" t="s">
        <v>362</v>
      </c>
      <c r="S167" s="519" t="s">
        <v>391</v>
      </c>
      <c r="T167" s="521">
        <v>4</v>
      </c>
      <c r="U167" s="521"/>
      <c r="V167" s="108"/>
      <c r="W167" s="514"/>
      <c r="X167" s="108"/>
      <c r="Y167" s="529" t="s">
        <v>26</v>
      </c>
      <c r="Z167" s="517" t="s">
        <v>362</v>
      </c>
      <c r="AA167" s="519" t="s">
        <v>391</v>
      </c>
      <c r="AB167" s="521">
        <v>4</v>
      </c>
      <c r="AC167" s="521"/>
      <c r="AD167" s="108"/>
      <c r="AE167" s="514"/>
      <c r="AF167" s="108"/>
      <c r="AG167" s="529" t="s">
        <v>26</v>
      </c>
      <c r="AH167" s="517" t="s">
        <v>362</v>
      </c>
      <c r="AI167" s="519" t="s">
        <v>391</v>
      </c>
      <c r="AJ167" s="521">
        <v>4</v>
      </c>
      <c r="AK167" s="521"/>
      <c r="AL167" s="108"/>
      <c r="AM167" s="514"/>
      <c r="AN167" s="108"/>
      <c r="AO167" s="529" t="s">
        <v>26</v>
      </c>
      <c r="AP167" s="517" t="s">
        <v>362</v>
      </c>
      <c r="AQ167" s="519" t="s">
        <v>391</v>
      </c>
      <c r="AR167" s="521">
        <v>4</v>
      </c>
      <c r="AS167" s="521"/>
      <c r="AT167" s="108"/>
      <c r="AU167" s="514"/>
    </row>
    <row r="168" spans="1:47" s="110" customFormat="1" ht="35.25" customHeight="1" x14ac:dyDescent="0.2">
      <c r="A168" s="540"/>
      <c r="B168" s="518"/>
      <c r="C168" s="520"/>
      <c r="D168" s="522"/>
      <c r="E168" s="522"/>
      <c r="F168" s="108"/>
      <c r="G168" s="514"/>
      <c r="H168" s="108"/>
      <c r="I168" s="540"/>
      <c r="J168" s="518"/>
      <c r="K168" s="520"/>
      <c r="L168" s="522"/>
      <c r="M168" s="522"/>
      <c r="N168" s="108"/>
      <c r="O168" s="514"/>
      <c r="P168" s="108"/>
      <c r="Q168" s="540"/>
      <c r="R168" s="518"/>
      <c r="S168" s="520"/>
      <c r="T168" s="522"/>
      <c r="U168" s="522"/>
      <c r="V168" s="108"/>
      <c r="W168" s="514"/>
      <c r="X168" s="108"/>
      <c r="Y168" s="540"/>
      <c r="Z168" s="518"/>
      <c r="AA168" s="520"/>
      <c r="AB168" s="522"/>
      <c r="AC168" s="522"/>
      <c r="AD168" s="108"/>
      <c r="AE168" s="514"/>
      <c r="AF168" s="108"/>
      <c r="AG168" s="540"/>
      <c r="AH168" s="518"/>
      <c r="AI168" s="520"/>
      <c r="AJ168" s="522"/>
      <c r="AK168" s="522"/>
      <c r="AL168" s="108"/>
      <c r="AM168" s="514"/>
      <c r="AN168" s="108"/>
      <c r="AO168" s="540"/>
      <c r="AP168" s="518"/>
      <c r="AQ168" s="520"/>
      <c r="AR168" s="522"/>
      <c r="AS168" s="522"/>
      <c r="AT168" s="108"/>
      <c r="AU168" s="514"/>
    </row>
    <row r="169" spans="1:47" s="110" customFormat="1" ht="35.25" customHeight="1" x14ac:dyDescent="0.2">
      <c r="A169" s="529" t="s">
        <v>27</v>
      </c>
      <c r="B169" s="517" t="s">
        <v>365</v>
      </c>
      <c r="C169" s="519" t="s">
        <v>396</v>
      </c>
      <c r="D169" s="521">
        <v>3</v>
      </c>
      <c r="E169" s="521"/>
      <c r="F169" s="108"/>
      <c r="G169" s="514"/>
      <c r="H169" s="108"/>
      <c r="I169" s="529" t="s">
        <v>27</v>
      </c>
      <c r="J169" s="517" t="s">
        <v>365</v>
      </c>
      <c r="K169" s="519" t="s">
        <v>396</v>
      </c>
      <c r="L169" s="521">
        <v>3</v>
      </c>
      <c r="M169" s="521"/>
      <c r="N169" s="108"/>
      <c r="O169" s="514"/>
      <c r="P169" s="108"/>
      <c r="Q169" s="529" t="s">
        <v>27</v>
      </c>
      <c r="R169" s="517" t="s">
        <v>365</v>
      </c>
      <c r="S169" s="519" t="s">
        <v>396</v>
      </c>
      <c r="T169" s="521">
        <v>3</v>
      </c>
      <c r="U169" s="521"/>
      <c r="V169" s="108"/>
      <c r="W169" s="514"/>
      <c r="X169" s="108"/>
      <c r="Y169" s="529" t="s">
        <v>27</v>
      </c>
      <c r="Z169" s="517" t="s">
        <v>365</v>
      </c>
      <c r="AA169" s="519" t="s">
        <v>396</v>
      </c>
      <c r="AB169" s="521">
        <v>3</v>
      </c>
      <c r="AC169" s="521"/>
      <c r="AD169" s="108"/>
      <c r="AE169" s="514"/>
      <c r="AF169" s="108"/>
      <c r="AG169" s="529" t="s">
        <v>27</v>
      </c>
      <c r="AH169" s="517" t="s">
        <v>365</v>
      </c>
      <c r="AI169" s="519" t="s">
        <v>396</v>
      </c>
      <c r="AJ169" s="521">
        <v>3</v>
      </c>
      <c r="AK169" s="521"/>
      <c r="AL169" s="108"/>
      <c r="AM169" s="514"/>
      <c r="AN169" s="108"/>
      <c r="AO169" s="529" t="s">
        <v>27</v>
      </c>
      <c r="AP169" s="517" t="s">
        <v>365</v>
      </c>
      <c r="AQ169" s="519" t="s">
        <v>396</v>
      </c>
      <c r="AR169" s="521">
        <v>3</v>
      </c>
      <c r="AS169" s="521"/>
      <c r="AT169" s="108"/>
      <c r="AU169" s="514"/>
    </row>
    <row r="170" spans="1:47" s="110" customFormat="1" ht="35.25" customHeight="1" x14ac:dyDescent="0.2">
      <c r="A170" s="540"/>
      <c r="B170" s="518"/>
      <c r="C170" s="520"/>
      <c r="D170" s="522"/>
      <c r="E170" s="522"/>
      <c r="F170" s="108"/>
      <c r="G170" s="514"/>
      <c r="H170" s="108"/>
      <c r="I170" s="540"/>
      <c r="J170" s="518"/>
      <c r="K170" s="520"/>
      <c r="L170" s="522"/>
      <c r="M170" s="522"/>
      <c r="N170" s="108"/>
      <c r="O170" s="514"/>
      <c r="P170" s="108"/>
      <c r="Q170" s="540"/>
      <c r="R170" s="518"/>
      <c r="S170" s="520"/>
      <c r="T170" s="522"/>
      <c r="U170" s="522"/>
      <c r="V170" s="108"/>
      <c r="W170" s="514"/>
      <c r="X170" s="108"/>
      <c r="Y170" s="540"/>
      <c r="Z170" s="518"/>
      <c r="AA170" s="520"/>
      <c r="AB170" s="522"/>
      <c r="AC170" s="522"/>
      <c r="AD170" s="108"/>
      <c r="AE170" s="514"/>
      <c r="AF170" s="108"/>
      <c r="AG170" s="540"/>
      <c r="AH170" s="518"/>
      <c r="AI170" s="520"/>
      <c r="AJ170" s="522"/>
      <c r="AK170" s="522"/>
      <c r="AL170" s="108"/>
      <c r="AM170" s="514"/>
      <c r="AN170" s="108"/>
      <c r="AO170" s="540"/>
      <c r="AP170" s="518"/>
      <c r="AQ170" s="520"/>
      <c r="AR170" s="522"/>
      <c r="AS170" s="522"/>
      <c r="AT170" s="108"/>
      <c r="AU170" s="514"/>
    </row>
    <row r="171" spans="1:47" s="110" customFormat="1" ht="35.25" customHeight="1" x14ac:dyDescent="0.2">
      <c r="A171" s="529" t="s">
        <v>24</v>
      </c>
      <c r="B171" s="517" t="s">
        <v>365</v>
      </c>
      <c r="C171" s="519" t="s">
        <v>397</v>
      </c>
      <c r="D171" s="521">
        <v>2</v>
      </c>
      <c r="E171" s="521"/>
      <c r="F171" s="108"/>
      <c r="G171" s="514"/>
      <c r="H171" s="108"/>
      <c r="I171" s="529" t="s">
        <v>24</v>
      </c>
      <c r="J171" s="517" t="s">
        <v>365</v>
      </c>
      <c r="K171" s="519" t="s">
        <v>397</v>
      </c>
      <c r="L171" s="521">
        <v>2</v>
      </c>
      <c r="M171" s="521"/>
      <c r="N171" s="108"/>
      <c r="O171" s="514"/>
      <c r="P171" s="108"/>
      <c r="Q171" s="529" t="s">
        <v>24</v>
      </c>
      <c r="R171" s="517" t="s">
        <v>365</v>
      </c>
      <c r="S171" s="519" t="s">
        <v>397</v>
      </c>
      <c r="T171" s="521">
        <v>2</v>
      </c>
      <c r="U171" s="521"/>
      <c r="V171" s="108"/>
      <c r="W171" s="514"/>
      <c r="X171" s="108"/>
      <c r="Y171" s="529" t="s">
        <v>24</v>
      </c>
      <c r="Z171" s="517" t="s">
        <v>365</v>
      </c>
      <c r="AA171" s="519" t="s">
        <v>397</v>
      </c>
      <c r="AB171" s="521">
        <v>2</v>
      </c>
      <c r="AC171" s="521"/>
      <c r="AD171" s="108"/>
      <c r="AE171" s="514"/>
      <c r="AF171" s="108"/>
      <c r="AG171" s="529" t="s">
        <v>24</v>
      </c>
      <c r="AH171" s="517" t="s">
        <v>365</v>
      </c>
      <c r="AI171" s="519" t="s">
        <v>397</v>
      </c>
      <c r="AJ171" s="521">
        <v>2</v>
      </c>
      <c r="AK171" s="521" t="s">
        <v>509</v>
      </c>
      <c r="AL171" s="108"/>
      <c r="AM171" s="514"/>
      <c r="AN171" s="108"/>
      <c r="AO171" s="529" t="s">
        <v>24</v>
      </c>
      <c r="AP171" s="517" t="s">
        <v>365</v>
      </c>
      <c r="AQ171" s="519" t="s">
        <v>397</v>
      </c>
      <c r="AR171" s="521">
        <v>2</v>
      </c>
      <c r="AS171" s="521" t="s">
        <v>509</v>
      </c>
      <c r="AT171" s="108"/>
      <c r="AU171" s="514"/>
    </row>
    <row r="172" spans="1:47" s="110" customFormat="1" ht="35.25" customHeight="1" x14ac:dyDescent="0.2">
      <c r="A172" s="540"/>
      <c r="B172" s="518"/>
      <c r="C172" s="520"/>
      <c r="D172" s="522"/>
      <c r="E172" s="522"/>
      <c r="F172" s="108"/>
      <c r="G172" s="514"/>
      <c r="H172" s="108"/>
      <c r="I172" s="540"/>
      <c r="J172" s="518"/>
      <c r="K172" s="520"/>
      <c r="L172" s="522"/>
      <c r="M172" s="522"/>
      <c r="N172" s="108"/>
      <c r="O172" s="514"/>
      <c r="P172" s="108"/>
      <c r="Q172" s="540"/>
      <c r="R172" s="518"/>
      <c r="S172" s="520"/>
      <c r="T172" s="522"/>
      <c r="U172" s="522"/>
      <c r="V172" s="108"/>
      <c r="W172" s="514"/>
      <c r="X172" s="108"/>
      <c r="Y172" s="540"/>
      <c r="Z172" s="518"/>
      <c r="AA172" s="520"/>
      <c r="AB172" s="522"/>
      <c r="AC172" s="522"/>
      <c r="AD172" s="108"/>
      <c r="AE172" s="514"/>
      <c r="AF172" s="108"/>
      <c r="AG172" s="540"/>
      <c r="AH172" s="518"/>
      <c r="AI172" s="520"/>
      <c r="AJ172" s="522"/>
      <c r="AK172" s="522"/>
      <c r="AL172" s="108"/>
      <c r="AM172" s="514"/>
      <c r="AN172" s="108"/>
      <c r="AO172" s="540"/>
      <c r="AP172" s="518"/>
      <c r="AQ172" s="520"/>
      <c r="AR172" s="522"/>
      <c r="AS172" s="522"/>
      <c r="AT172" s="108"/>
      <c r="AU172" s="514"/>
    </row>
    <row r="173" spans="1:47" s="110" customFormat="1" ht="35.25" customHeight="1" x14ac:dyDescent="0.2">
      <c r="A173" s="529" t="s">
        <v>37</v>
      </c>
      <c r="B173" s="517" t="s">
        <v>363</v>
      </c>
      <c r="C173" s="519" t="s">
        <v>394</v>
      </c>
      <c r="D173" s="521">
        <v>1</v>
      </c>
      <c r="E173" s="521" t="s">
        <v>509</v>
      </c>
      <c r="F173" s="108"/>
      <c r="G173" s="514"/>
      <c r="H173" s="108"/>
      <c r="I173" s="529" t="s">
        <v>37</v>
      </c>
      <c r="J173" s="517" t="s">
        <v>363</v>
      </c>
      <c r="K173" s="519" t="s">
        <v>394</v>
      </c>
      <c r="L173" s="521">
        <v>1</v>
      </c>
      <c r="M173" s="521"/>
      <c r="N173" s="108"/>
      <c r="O173" s="514"/>
      <c r="P173" s="108"/>
      <c r="Q173" s="529" t="s">
        <v>37</v>
      </c>
      <c r="R173" s="517" t="s">
        <v>363</v>
      </c>
      <c r="S173" s="519" t="s">
        <v>394</v>
      </c>
      <c r="T173" s="521">
        <v>1</v>
      </c>
      <c r="U173" s="521" t="s">
        <v>509</v>
      </c>
      <c r="V173" s="108"/>
      <c r="W173" s="514"/>
      <c r="X173" s="108"/>
      <c r="Y173" s="529" t="s">
        <v>37</v>
      </c>
      <c r="Z173" s="517" t="s">
        <v>363</v>
      </c>
      <c r="AA173" s="519" t="s">
        <v>394</v>
      </c>
      <c r="AB173" s="521">
        <v>1</v>
      </c>
      <c r="AC173" s="521"/>
      <c r="AD173" s="108"/>
      <c r="AE173" s="514"/>
      <c r="AF173" s="108"/>
      <c r="AG173" s="529" t="s">
        <v>37</v>
      </c>
      <c r="AH173" s="517" t="s">
        <v>363</v>
      </c>
      <c r="AI173" s="519" t="s">
        <v>394</v>
      </c>
      <c r="AJ173" s="521">
        <v>1</v>
      </c>
      <c r="AK173" s="521"/>
      <c r="AL173" s="108"/>
      <c r="AM173" s="514"/>
      <c r="AN173" s="108"/>
      <c r="AO173" s="529" t="s">
        <v>37</v>
      </c>
      <c r="AP173" s="517" t="s">
        <v>363</v>
      </c>
      <c r="AQ173" s="519" t="s">
        <v>394</v>
      </c>
      <c r="AR173" s="521">
        <v>1</v>
      </c>
      <c r="AS173" s="521"/>
      <c r="AT173" s="108"/>
      <c r="AU173" s="514"/>
    </row>
    <row r="174" spans="1:47" s="110" customFormat="1" ht="35.25" customHeight="1" thickBot="1" x14ac:dyDescent="0.25">
      <c r="A174" s="530"/>
      <c r="B174" s="531"/>
      <c r="C174" s="532"/>
      <c r="D174" s="533"/>
      <c r="E174" s="533"/>
      <c r="F174" s="108"/>
      <c r="G174" s="514"/>
      <c r="H174" s="108"/>
      <c r="I174" s="530"/>
      <c r="J174" s="531"/>
      <c r="K174" s="532"/>
      <c r="L174" s="533"/>
      <c r="M174" s="533"/>
      <c r="N174" s="108"/>
      <c r="O174" s="514"/>
      <c r="P174" s="108"/>
      <c r="Q174" s="530"/>
      <c r="R174" s="531"/>
      <c r="S174" s="532"/>
      <c r="T174" s="533"/>
      <c r="U174" s="533"/>
      <c r="V174" s="108"/>
      <c r="W174" s="514"/>
      <c r="X174" s="108"/>
      <c r="Y174" s="530"/>
      <c r="Z174" s="531"/>
      <c r="AA174" s="532"/>
      <c r="AB174" s="533"/>
      <c r="AC174" s="533"/>
      <c r="AD174" s="108"/>
      <c r="AE174" s="514"/>
      <c r="AF174" s="108"/>
      <c r="AG174" s="530"/>
      <c r="AH174" s="531"/>
      <c r="AI174" s="532"/>
      <c r="AJ174" s="533"/>
      <c r="AK174" s="533"/>
      <c r="AL174" s="108"/>
      <c r="AM174" s="514"/>
      <c r="AN174" s="108"/>
      <c r="AO174" s="530"/>
      <c r="AP174" s="531"/>
      <c r="AQ174" s="532"/>
      <c r="AR174" s="533"/>
      <c r="AS174" s="533"/>
      <c r="AT174" s="108"/>
      <c r="AU174" s="514"/>
    </row>
    <row r="175" spans="1:47" x14ac:dyDescent="0.2">
      <c r="A175" s="105"/>
      <c r="B175" s="105"/>
      <c r="C175" s="105"/>
      <c r="D175" s="105"/>
      <c r="E175" s="105"/>
      <c r="F175" s="105"/>
      <c r="G175" s="514"/>
      <c r="H175" s="105"/>
      <c r="I175" s="105"/>
      <c r="J175" s="105"/>
      <c r="K175" s="105"/>
      <c r="L175" s="105"/>
      <c r="M175" s="105"/>
      <c r="N175" s="105"/>
      <c r="O175" s="514"/>
      <c r="P175" s="105"/>
      <c r="Q175" s="105"/>
      <c r="R175" s="105"/>
      <c r="S175" s="105"/>
      <c r="T175" s="105"/>
      <c r="U175" s="105"/>
      <c r="V175" s="105"/>
      <c r="W175" s="514"/>
      <c r="X175" s="105"/>
      <c r="Y175" s="105"/>
      <c r="Z175" s="105"/>
      <c r="AA175" s="105"/>
      <c r="AB175" s="105"/>
      <c r="AC175" s="105"/>
      <c r="AD175" s="105"/>
      <c r="AE175" s="514"/>
      <c r="AF175" s="105"/>
      <c r="AG175" s="105"/>
      <c r="AH175" s="105"/>
      <c r="AI175" s="105"/>
      <c r="AJ175" s="105"/>
      <c r="AK175" s="105"/>
      <c r="AL175" s="105"/>
      <c r="AM175" s="514"/>
      <c r="AN175" s="105"/>
      <c r="AO175" s="105"/>
      <c r="AP175" s="105"/>
      <c r="AQ175" s="105"/>
      <c r="AR175" s="105"/>
      <c r="AS175" s="105"/>
      <c r="AT175" s="105"/>
      <c r="AU175" s="514"/>
    </row>
    <row r="176" spans="1:47" x14ac:dyDescent="0.2">
      <c r="A176" s="105"/>
      <c r="B176" s="105"/>
      <c r="C176" s="105"/>
      <c r="D176" s="105"/>
      <c r="E176" s="105"/>
      <c r="F176" s="105"/>
      <c r="G176" s="514"/>
      <c r="H176" s="105"/>
      <c r="I176" s="105"/>
      <c r="J176" s="105"/>
      <c r="K176" s="105"/>
      <c r="L176" s="105"/>
      <c r="M176" s="105"/>
      <c r="N176" s="105"/>
      <c r="O176" s="514"/>
      <c r="P176" s="105"/>
      <c r="Q176" s="105"/>
      <c r="R176" s="105"/>
      <c r="S176" s="105"/>
      <c r="T176" s="105"/>
      <c r="U176" s="105"/>
      <c r="V176" s="105"/>
      <c r="W176" s="514"/>
      <c r="X176" s="105"/>
      <c r="Y176" s="105"/>
      <c r="Z176" s="105"/>
      <c r="AA176" s="105"/>
      <c r="AB176" s="105"/>
      <c r="AC176" s="105"/>
      <c r="AD176" s="105"/>
      <c r="AE176" s="514"/>
      <c r="AF176" s="105"/>
      <c r="AG176" s="105"/>
      <c r="AH176" s="105"/>
      <c r="AI176" s="105"/>
      <c r="AJ176" s="105"/>
      <c r="AK176" s="105"/>
      <c r="AL176" s="105"/>
      <c r="AM176" s="514"/>
      <c r="AN176" s="105"/>
      <c r="AO176" s="105"/>
      <c r="AP176" s="105"/>
      <c r="AQ176" s="105"/>
      <c r="AR176" s="105"/>
      <c r="AS176" s="105"/>
      <c r="AT176" s="105"/>
      <c r="AU176" s="514"/>
    </row>
    <row r="177" spans="1:47" ht="18" x14ac:dyDescent="0.25">
      <c r="A177" s="234" t="s">
        <v>600</v>
      </c>
      <c r="B177" s="234"/>
      <c r="C177" s="234"/>
      <c r="D177" s="235" t="s">
        <v>611</v>
      </c>
      <c r="E177" s="111"/>
      <c r="F177" s="105"/>
      <c r="G177" s="514"/>
      <c r="H177" s="108"/>
      <c r="I177" s="105" t="s">
        <v>605</v>
      </c>
      <c r="J177" s="105"/>
      <c r="K177" s="105"/>
      <c r="L177" s="111"/>
      <c r="M177" s="111"/>
      <c r="N177" s="105"/>
      <c r="O177" s="514"/>
      <c r="P177" s="108"/>
      <c r="Q177" s="105" t="s">
        <v>609</v>
      </c>
      <c r="R177" s="105"/>
      <c r="S177" s="105"/>
      <c r="T177" s="111" t="s">
        <v>613</v>
      </c>
      <c r="U177" s="111"/>
      <c r="V177" s="105"/>
      <c r="W177" s="514"/>
      <c r="X177" s="108"/>
      <c r="Y177" s="105" t="s">
        <v>606</v>
      </c>
      <c r="Z177" s="105"/>
      <c r="AA177" s="105"/>
      <c r="AB177" s="111" t="s">
        <v>620</v>
      </c>
      <c r="AC177" s="111"/>
      <c r="AD177" s="105"/>
      <c r="AE177" s="514"/>
      <c r="AF177" s="108"/>
      <c r="AG177" s="234" t="s">
        <v>623</v>
      </c>
      <c r="AH177" s="234"/>
      <c r="AI177" s="234"/>
      <c r="AJ177" s="235" t="s">
        <v>624</v>
      </c>
      <c r="AK177" s="111"/>
      <c r="AL177" s="105"/>
      <c r="AM177" s="514"/>
      <c r="AN177" s="108"/>
      <c r="AO177" s="105"/>
      <c r="AP177" s="105"/>
      <c r="AQ177" s="105"/>
      <c r="AR177" s="111"/>
      <c r="AS177" s="111"/>
      <c r="AT177" s="105"/>
      <c r="AU177" s="514"/>
    </row>
    <row r="178" spans="1:47" ht="18" x14ac:dyDescent="0.25">
      <c r="A178" s="112" t="s">
        <v>358</v>
      </c>
      <c r="B178" s="112"/>
      <c r="C178" s="113"/>
      <c r="D178" s="113" t="s">
        <v>610</v>
      </c>
      <c r="E178" s="113"/>
      <c r="F178" s="105"/>
      <c r="G178" s="514"/>
      <c r="H178" s="108"/>
      <c r="I178" s="112" t="s">
        <v>358</v>
      </c>
      <c r="J178" s="112"/>
      <c r="K178" s="113"/>
      <c r="L178" s="113" t="s">
        <v>359</v>
      </c>
      <c r="M178" s="113"/>
      <c r="N178" s="105"/>
      <c r="O178" s="514"/>
      <c r="P178" s="108"/>
      <c r="Q178" s="112" t="s">
        <v>358</v>
      </c>
      <c r="R178" s="112"/>
      <c r="S178" s="113"/>
      <c r="T178" s="113" t="s">
        <v>610</v>
      </c>
      <c r="U178" s="113"/>
      <c r="V178" s="105"/>
      <c r="W178" s="514"/>
      <c r="X178" s="108"/>
      <c r="Y178" s="112" t="s">
        <v>358</v>
      </c>
      <c r="Z178" s="112"/>
      <c r="AA178" s="113"/>
      <c r="AB178" s="113" t="s">
        <v>610</v>
      </c>
      <c r="AC178" s="113"/>
      <c r="AD178" s="105"/>
      <c r="AE178" s="514"/>
      <c r="AF178" s="108"/>
      <c r="AG178" s="112" t="s">
        <v>358</v>
      </c>
      <c r="AH178" s="112"/>
      <c r="AI178" s="113"/>
      <c r="AJ178" s="113" t="s">
        <v>610</v>
      </c>
      <c r="AK178" s="113"/>
      <c r="AL178" s="105"/>
      <c r="AM178" s="514"/>
      <c r="AN178" s="108"/>
      <c r="AO178" s="112" t="s">
        <v>358</v>
      </c>
      <c r="AP178" s="112"/>
      <c r="AQ178" s="113"/>
      <c r="AR178" s="113" t="s">
        <v>359</v>
      </c>
      <c r="AS178" s="113"/>
      <c r="AT178" s="105"/>
      <c r="AU178" s="514"/>
    </row>
    <row r="179" spans="1:47" x14ac:dyDescent="0.2">
      <c r="A179" s="105"/>
      <c r="B179" s="105"/>
      <c r="C179" s="105"/>
      <c r="D179" s="105"/>
      <c r="E179" s="105"/>
      <c r="F179" s="105"/>
      <c r="G179" s="514"/>
      <c r="H179" s="108"/>
      <c r="I179" s="105"/>
      <c r="J179" s="105"/>
      <c r="K179" s="105"/>
      <c r="L179" s="105"/>
      <c r="M179" s="105"/>
      <c r="N179" s="105"/>
      <c r="O179" s="514"/>
      <c r="P179" s="108"/>
      <c r="Q179" s="105"/>
      <c r="R179" s="105"/>
      <c r="S179" s="105"/>
      <c r="T179" s="105"/>
      <c r="U179" s="105"/>
      <c r="V179" s="105"/>
      <c r="W179" s="514"/>
      <c r="X179" s="108"/>
      <c r="Y179" s="105"/>
      <c r="Z179" s="105"/>
      <c r="AA179" s="105"/>
      <c r="AB179" s="105"/>
      <c r="AC179" s="105"/>
      <c r="AD179" s="105"/>
      <c r="AE179" s="514"/>
      <c r="AF179" s="108"/>
      <c r="AG179" s="105"/>
      <c r="AH179" s="105"/>
      <c r="AI179" s="105"/>
      <c r="AJ179" s="105"/>
      <c r="AK179" s="105"/>
      <c r="AL179" s="105"/>
      <c r="AM179" s="514"/>
      <c r="AN179" s="108"/>
      <c r="AO179" s="105"/>
      <c r="AP179" s="105"/>
      <c r="AQ179" s="105"/>
      <c r="AR179" s="105"/>
      <c r="AS179" s="105"/>
      <c r="AT179" s="105"/>
      <c r="AU179" s="514"/>
    </row>
    <row r="180" spans="1:47" x14ac:dyDescent="0.2">
      <c r="A180" s="106"/>
      <c r="B180" s="106"/>
      <c r="C180" s="106"/>
      <c r="D180" s="106"/>
      <c r="E180" s="106"/>
      <c r="F180" s="106"/>
      <c r="G180" s="514"/>
      <c r="H180" s="514"/>
      <c r="I180" s="514"/>
      <c r="J180" s="514"/>
      <c r="K180" s="514"/>
      <c r="L180" s="514"/>
      <c r="M180" s="514"/>
      <c r="N180" s="106"/>
      <c r="O180" s="514"/>
      <c r="P180" s="514"/>
      <c r="Q180" s="514"/>
      <c r="R180" s="514"/>
      <c r="S180" s="514"/>
      <c r="T180" s="514"/>
      <c r="U180" s="514"/>
      <c r="V180" s="106"/>
      <c r="W180" s="514"/>
      <c r="X180" s="514"/>
      <c r="Y180" s="514"/>
      <c r="Z180" s="514"/>
      <c r="AA180" s="514"/>
      <c r="AB180" s="514"/>
      <c r="AC180" s="514"/>
      <c r="AD180" s="106"/>
      <c r="AE180" s="514"/>
      <c r="AF180" s="514"/>
      <c r="AG180" s="514"/>
      <c r="AH180" s="514"/>
      <c r="AI180" s="514"/>
      <c r="AJ180" s="514"/>
      <c r="AK180" s="514"/>
      <c r="AL180" s="106"/>
      <c r="AM180" s="514"/>
      <c r="AN180" s="514"/>
      <c r="AO180" s="514"/>
      <c r="AP180" s="514"/>
      <c r="AQ180" s="514"/>
      <c r="AR180" s="514"/>
      <c r="AS180" s="514"/>
      <c r="AT180" s="106"/>
      <c r="AU180" s="514"/>
    </row>
    <row r="181" spans="1:47" ht="15" thickBot="1" x14ac:dyDescent="0.25">
      <c r="G181" s="514"/>
      <c r="H181" s="105"/>
      <c r="I181" s="105"/>
      <c r="J181" s="105"/>
      <c r="K181" s="105"/>
      <c r="L181" s="105"/>
      <c r="M181" s="105"/>
      <c r="N181" s="105"/>
      <c r="O181" s="514"/>
      <c r="P181" s="105"/>
      <c r="Q181" s="105"/>
      <c r="R181" s="105"/>
      <c r="S181" s="105"/>
      <c r="T181" s="105"/>
      <c r="U181" s="105"/>
      <c r="V181" s="105"/>
      <c r="W181" s="514"/>
      <c r="X181" s="105"/>
      <c r="Y181" s="105"/>
      <c r="Z181" s="105"/>
      <c r="AA181" s="105"/>
      <c r="AB181" s="105"/>
      <c r="AC181" s="105"/>
      <c r="AD181" s="105"/>
      <c r="AE181" s="514"/>
      <c r="AF181" s="105"/>
      <c r="AG181" s="105"/>
      <c r="AH181" s="105"/>
      <c r="AI181" s="105"/>
      <c r="AJ181" s="105"/>
      <c r="AK181" s="105"/>
      <c r="AL181" s="105"/>
      <c r="AM181" s="514"/>
      <c r="AN181" s="105"/>
      <c r="AO181" s="105"/>
      <c r="AP181" s="105"/>
      <c r="AQ181" s="105"/>
      <c r="AR181" s="105"/>
      <c r="AS181" s="105"/>
      <c r="AT181" s="105"/>
      <c r="AU181" s="514"/>
    </row>
    <row r="182" spans="1:47" ht="54" customHeight="1" thickBot="1" x14ac:dyDescent="0.25">
      <c r="A182" s="114" t="s">
        <v>376</v>
      </c>
      <c r="B182" s="523" t="str">
        <f>'MRC CONTRATACIÓN - COVID19'!D48</f>
        <v>Posibilidad de recibir o solicitar dádivas o beneficios a nombre propio o de terceros por suscribir contratos con terceros, sin el cumplimiento de los requisitos establecidos en el Manual de contratación y recomendaciones establecidas por los organismos públicos y de control.</v>
      </c>
      <c r="C182" s="524"/>
      <c r="D182" s="524"/>
      <c r="E182" s="525"/>
      <c r="F182" s="105"/>
      <c r="G182" s="514"/>
      <c r="H182" s="105"/>
      <c r="I182" s="114" t="s">
        <v>376</v>
      </c>
      <c r="J182" s="523" t="str">
        <f>$B182</f>
        <v>Posibilidad de recibir o solicitar dádivas o beneficios a nombre propio o de terceros por suscribir contratos con terceros, sin el cumplimiento de los requisitos establecidos en el Manual de contratación y recomendaciones establecidas por los organismos públicos y de control.</v>
      </c>
      <c r="K182" s="524"/>
      <c r="L182" s="524"/>
      <c r="M182" s="525"/>
      <c r="N182" s="105"/>
      <c r="O182" s="514"/>
      <c r="P182" s="105"/>
      <c r="Q182" s="114" t="s">
        <v>376</v>
      </c>
      <c r="R182" s="523" t="str">
        <f>$B182</f>
        <v>Posibilidad de recibir o solicitar dádivas o beneficios a nombre propio o de terceros por suscribir contratos con terceros, sin el cumplimiento de los requisitos establecidos en el Manual de contratación y recomendaciones establecidas por los organismos públicos y de control.</v>
      </c>
      <c r="S182" s="524"/>
      <c r="T182" s="524"/>
      <c r="U182" s="525"/>
      <c r="V182" s="105"/>
      <c r="W182" s="514"/>
      <c r="X182" s="105"/>
      <c r="Y182" s="114" t="s">
        <v>376</v>
      </c>
      <c r="Z182" s="523" t="str">
        <f>$B182</f>
        <v>Posibilidad de recibir o solicitar dádivas o beneficios a nombre propio o de terceros por suscribir contratos con terceros, sin el cumplimiento de los requisitos establecidos en el Manual de contratación y recomendaciones establecidas por los organismos públicos y de control.</v>
      </c>
      <c r="AA182" s="524"/>
      <c r="AB182" s="524"/>
      <c r="AC182" s="525"/>
      <c r="AD182" s="105"/>
      <c r="AE182" s="514"/>
      <c r="AF182" s="105"/>
      <c r="AG182" s="114" t="s">
        <v>376</v>
      </c>
      <c r="AH182" s="523" t="str">
        <f>$B182</f>
        <v>Posibilidad de recibir o solicitar dádivas o beneficios a nombre propio o de terceros por suscribir contratos con terceros, sin el cumplimiento de los requisitos establecidos en el Manual de contratación y recomendaciones establecidas por los organismos públicos y de control.</v>
      </c>
      <c r="AI182" s="524"/>
      <c r="AJ182" s="524"/>
      <c r="AK182" s="525"/>
      <c r="AL182" s="105"/>
      <c r="AM182" s="514"/>
      <c r="AN182" s="105"/>
      <c r="AO182" s="114" t="s">
        <v>376</v>
      </c>
      <c r="AP182" s="523" t="str">
        <f>$B182</f>
        <v>Posibilidad de recibir o solicitar dádivas o beneficios a nombre propio o de terceros por suscribir contratos con terceros, sin el cumplimiento de los requisitos establecidos en el Manual de contratación y recomendaciones establecidas por los organismos públicos y de control.</v>
      </c>
      <c r="AQ182" s="524"/>
      <c r="AR182" s="524"/>
      <c r="AS182" s="525"/>
      <c r="AT182" s="105"/>
      <c r="AU182" s="514"/>
    </row>
    <row r="183" spans="1:47" ht="18.75" customHeight="1" thickBot="1" x14ac:dyDescent="0.25">
      <c r="A183" s="526" t="s">
        <v>352</v>
      </c>
      <c r="B183" s="527"/>
      <c r="C183" s="527"/>
      <c r="D183" s="527"/>
      <c r="E183" s="528"/>
      <c r="F183" s="105"/>
      <c r="G183" s="514"/>
      <c r="H183" s="108"/>
      <c r="I183" s="526" t="s">
        <v>352</v>
      </c>
      <c r="J183" s="527"/>
      <c r="K183" s="527"/>
      <c r="L183" s="527"/>
      <c r="M183" s="528"/>
      <c r="N183" s="105"/>
      <c r="O183" s="514"/>
      <c r="P183" s="108"/>
      <c r="Q183" s="526" t="s">
        <v>352</v>
      </c>
      <c r="R183" s="527"/>
      <c r="S183" s="527"/>
      <c r="T183" s="527"/>
      <c r="U183" s="528"/>
      <c r="V183" s="105"/>
      <c r="W183" s="514"/>
      <c r="X183" s="108"/>
      <c r="Y183" s="526" t="s">
        <v>352</v>
      </c>
      <c r="Z183" s="527"/>
      <c r="AA183" s="527"/>
      <c r="AB183" s="527"/>
      <c r="AC183" s="528"/>
      <c r="AD183" s="105"/>
      <c r="AE183" s="514"/>
      <c r="AF183" s="108"/>
      <c r="AG183" s="526" t="s">
        <v>352</v>
      </c>
      <c r="AH183" s="527"/>
      <c r="AI183" s="527"/>
      <c r="AJ183" s="527"/>
      <c r="AK183" s="528"/>
      <c r="AL183" s="105"/>
      <c r="AM183" s="514"/>
      <c r="AN183" s="108"/>
      <c r="AO183" s="526" t="s">
        <v>352</v>
      </c>
      <c r="AP183" s="527"/>
      <c r="AQ183" s="527"/>
      <c r="AR183" s="527"/>
      <c r="AS183" s="528"/>
      <c r="AT183" s="105"/>
      <c r="AU183" s="514"/>
    </row>
    <row r="184" spans="1:47" ht="36.75" thickBot="1" x14ac:dyDescent="0.25">
      <c r="A184" s="101" t="s">
        <v>353</v>
      </c>
      <c r="B184" s="102" t="s">
        <v>354</v>
      </c>
      <c r="C184" s="102" t="s">
        <v>355</v>
      </c>
      <c r="D184" s="102" t="s">
        <v>356</v>
      </c>
      <c r="E184" s="102" t="s">
        <v>357</v>
      </c>
      <c r="F184" s="105"/>
      <c r="G184" s="514"/>
      <c r="H184" s="108"/>
      <c r="I184" s="101" t="s">
        <v>353</v>
      </c>
      <c r="J184" s="102" t="s">
        <v>354</v>
      </c>
      <c r="K184" s="102" t="s">
        <v>355</v>
      </c>
      <c r="L184" s="102" t="s">
        <v>356</v>
      </c>
      <c r="M184" s="102" t="s">
        <v>357</v>
      </c>
      <c r="N184" s="105"/>
      <c r="O184" s="514"/>
      <c r="P184" s="108"/>
      <c r="Q184" s="101" t="s">
        <v>353</v>
      </c>
      <c r="R184" s="102" t="s">
        <v>354</v>
      </c>
      <c r="S184" s="102" t="s">
        <v>355</v>
      </c>
      <c r="T184" s="102" t="s">
        <v>356</v>
      </c>
      <c r="U184" s="102" t="s">
        <v>357</v>
      </c>
      <c r="V184" s="105"/>
      <c r="W184" s="514"/>
      <c r="X184" s="108"/>
      <c r="Y184" s="101" t="s">
        <v>353</v>
      </c>
      <c r="Z184" s="102" t="s">
        <v>354</v>
      </c>
      <c r="AA184" s="102" t="s">
        <v>355</v>
      </c>
      <c r="AB184" s="102" t="s">
        <v>356</v>
      </c>
      <c r="AC184" s="102" t="s">
        <v>357</v>
      </c>
      <c r="AD184" s="105"/>
      <c r="AE184" s="514"/>
      <c r="AF184" s="108"/>
      <c r="AG184" s="101" t="s">
        <v>353</v>
      </c>
      <c r="AH184" s="102" t="s">
        <v>354</v>
      </c>
      <c r="AI184" s="102" t="s">
        <v>355</v>
      </c>
      <c r="AJ184" s="102" t="s">
        <v>356</v>
      </c>
      <c r="AK184" s="102" t="s">
        <v>357</v>
      </c>
      <c r="AL184" s="105"/>
      <c r="AM184" s="514"/>
      <c r="AN184" s="108"/>
      <c r="AO184" s="101" t="s">
        <v>353</v>
      </c>
      <c r="AP184" s="102" t="s">
        <v>354</v>
      </c>
      <c r="AQ184" s="102" t="s">
        <v>355</v>
      </c>
      <c r="AR184" s="102" t="s">
        <v>356</v>
      </c>
      <c r="AS184" s="102" t="s">
        <v>357</v>
      </c>
      <c r="AT184" s="105"/>
      <c r="AU184" s="514"/>
    </row>
    <row r="185" spans="1:47" ht="33" customHeight="1" x14ac:dyDescent="0.2">
      <c r="A185" s="515" t="s">
        <v>307</v>
      </c>
      <c r="B185" s="534" t="s">
        <v>364</v>
      </c>
      <c r="C185" s="535" t="s">
        <v>398</v>
      </c>
      <c r="D185" s="536">
        <v>5</v>
      </c>
      <c r="E185" s="536"/>
      <c r="F185" s="108"/>
      <c r="G185" s="514"/>
      <c r="H185" s="108"/>
      <c r="I185" s="515" t="s">
        <v>307</v>
      </c>
      <c r="J185" s="534" t="s">
        <v>364</v>
      </c>
      <c r="K185" s="535" t="s">
        <v>398</v>
      </c>
      <c r="L185" s="536">
        <v>5</v>
      </c>
      <c r="M185" s="536"/>
      <c r="N185" s="108"/>
      <c r="O185" s="514"/>
      <c r="P185" s="108"/>
      <c r="Q185" s="515" t="s">
        <v>307</v>
      </c>
      <c r="R185" s="534" t="s">
        <v>364</v>
      </c>
      <c r="S185" s="535" t="s">
        <v>398</v>
      </c>
      <c r="T185" s="536">
        <v>5</v>
      </c>
      <c r="U185" s="536"/>
      <c r="V185" s="108"/>
      <c r="W185" s="514"/>
      <c r="X185" s="108"/>
      <c r="Y185" s="515" t="s">
        <v>307</v>
      </c>
      <c r="Z185" s="534" t="s">
        <v>364</v>
      </c>
      <c r="AA185" s="535" t="s">
        <v>398</v>
      </c>
      <c r="AB185" s="536">
        <v>5</v>
      </c>
      <c r="AC185" s="536"/>
      <c r="AD185" s="108"/>
      <c r="AE185" s="514"/>
      <c r="AF185" s="108"/>
      <c r="AG185" s="515" t="s">
        <v>307</v>
      </c>
      <c r="AH185" s="534" t="s">
        <v>364</v>
      </c>
      <c r="AI185" s="535" t="s">
        <v>398</v>
      </c>
      <c r="AJ185" s="536">
        <v>5</v>
      </c>
      <c r="AK185" s="536"/>
      <c r="AL185" s="108"/>
      <c r="AM185" s="514"/>
      <c r="AN185" s="108"/>
      <c r="AO185" s="515" t="s">
        <v>307</v>
      </c>
      <c r="AP185" s="534" t="s">
        <v>364</v>
      </c>
      <c r="AQ185" s="535" t="s">
        <v>398</v>
      </c>
      <c r="AR185" s="536">
        <v>5</v>
      </c>
      <c r="AS185" s="536"/>
      <c r="AT185" s="108"/>
      <c r="AU185" s="514"/>
    </row>
    <row r="186" spans="1:47" ht="33" customHeight="1" x14ac:dyDescent="0.2">
      <c r="A186" s="516"/>
      <c r="B186" s="518"/>
      <c r="C186" s="520"/>
      <c r="D186" s="522"/>
      <c r="E186" s="522"/>
      <c r="F186" s="108"/>
      <c r="G186" s="514"/>
      <c r="H186" s="108"/>
      <c r="I186" s="516"/>
      <c r="J186" s="518"/>
      <c r="K186" s="520"/>
      <c r="L186" s="522"/>
      <c r="M186" s="522"/>
      <c r="N186" s="108"/>
      <c r="O186" s="514"/>
      <c r="P186" s="108"/>
      <c r="Q186" s="516"/>
      <c r="R186" s="518"/>
      <c r="S186" s="520"/>
      <c r="T186" s="522"/>
      <c r="U186" s="522"/>
      <c r="V186" s="108"/>
      <c r="W186" s="514"/>
      <c r="X186" s="108"/>
      <c r="Y186" s="516"/>
      <c r="Z186" s="518"/>
      <c r="AA186" s="520"/>
      <c r="AB186" s="522"/>
      <c r="AC186" s="522"/>
      <c r="AD186" s="108"/>
      <c r="AE186" s="514"/>
      <c r="AF186" s="108"/>
      <c r="AG186" s="516"/>
      <c r="AH186" s="518"/>
      <c r="AI186" s="520"/>
      <c r="AJ186" s="522"/>
      <c r="AK186" s="522"/>
      <c r="AL186" s="108"/>
      <c r="AM186" s="514"/>
      <c r="AN186" s="108"/>
      <c r="AO186" s="516"/>
      <c r="AP186" s="518"/>
      <c r="AQ186" s="520"/>
      <c r="AR186" s="522"/>
      <c r="AS186" s="522"/>
      <c r="AT186" s="108"/>
      <c r="AU186" s="514"/>
    </row>
    <row r="187" spans="1:47" ht="33" customHeight="1" x14ac:dyDescent="0.2">
      <c r="A187" s="515" t="s">
        <v>26</v>
      </c>
      <c r="B187" s="517" t="s">
        <v>362</v>
      </c>
      <c r="C187" s="519" t="s">
        <v>391</v>
      </c>
      <c r="D187" s="521">
        <v>4</v>
      </c>
      <c r="E187" s="521"/>
      <c r="F187" s="108"/>
      <c r="G187" s="514"/>
      <c r="H187" s="105"/>
      <c r="I187" s="515" t="s">
        <v>26</v>
      </c>
      <c r="J187" s="517" t="s">
        <v>362</v>
      </c>
      <c r="K187" s="519" t="s">
        <v>391</v>
      </c>
      <c r="L187" s="521">
        <v>4</v>
      </c>
      <c r="M187" s="521"/>
      <c r="N187" s="108"/>
      <c r="O187" s="514"/>
      <c r="P187" s="105"/>
      <c r="Q187" s="515" t="s">
        <v>26</v>
      </c>
      <c r="R187" s="517" t="s">
        <v>362</v>
      </c>
      <c r="S187" s="519" t="s">
        <v>391</v>
      </c>
      <c r="T187" s="521">
        <v>4</v>
      </c>
      <c r="U187" s="521"/>
      <c r="V187" s="108"/>
      <c r="W187" s="514"/>
      <c r="X187" s="105"/>
      <c r="Y187" s="515" t="s">
        <v>26</v>
      </c>
      <c r="Z187" s="517" t="s">
        <v>362</v>
      </c>
      <c r="AA187" s="519" t="s">
        <v>391</v>
      </c>
      <c r="AB187" s="521">
        <v>4</v>
      </c>
      <c r="AC187" s="521" t="s">
        <v>509</v>
      </c>
      <c r="AD187" s="108"/>
      <c r="AE187" s="514"/>
      <c r="AF187" s="105"/>
      <c r="AG187" s="515" t="s">
        <v>26</v>
      </c>
      <c r="AH187" s="517" t="s">
        <v>362</v>
      </c>
      <c r="AI187" s="519" t="s">
        <v>391</v>
      </c>
      <c r="AJ187" s="521">
        <v>4</v>
      </c>
      <c r="AK187" s="521"/>
      <c r="AL187" s="108"/>
      <c r="AM187" s="514"/>
      <c r="AN187" s="105"/>
      <c r="AO187" s="515" t="s">
        <v>26</v>
      </c>
      <c r="AP187" s="517" t="s">
        <v>362</v>
      </c>
      <c r="AQ187" s="519" t="s">
        <v>391</v>
      </c>
      <c r="AR187" s="521">
        <v>4</v>
      </c>
      <c r="AS187" s="521"/>
      <c r="AT187" s="108"/>
      <c r="AU187" s="514"/>
    </row>
    <row r="188" spans="1:47" ht="33" customHeight="1" x14ac:dyDescent="0.2">
      <c r="A188" s="516"/>
      <c r="B188" s="518"/>
      <c r="C188" s="520"/>
      <c r="D188" s="522"/>
      <c r="E188" s="522"/>
      <c r="F188" s="108"/>
      <c r="G188" s="514"/>
      <c r="H188" s="105"/>
      <c r="I188" s="516"/>
      <c r="J188" s="518"/>
      <c r="K188" s="520"/>
      <c r="L188" s="522"/>
      <c r="M188" s="522"/>
      <c r="N188" s="108"/>
      <c r="O188" s="514"/>
      <c r="P188" s="105"/>
      <c r="Q188" s="516"/>
      <c r="R188" s="518"/>
      <c r="S188" s="520"/>
      <c r="T188" s="522"/>
      <c r="U188" s="522"/>
      <c r="V188" s="108"/>
      <c r="W188" s="514"/>
      <c r="X188" s="105"/>
      <c r="Y188" s="516"/>
      <c r="Z188" s="518"/>
      <c r="AA188" s="520"/>
      <c r="AB188" s="522"/>
      <c r="AC188" s="522"/>
      <c r="AD188" s="108"/>
      <c r="AE188" s="514"/>
      <c r="AF188" s="105"/>
      <c r="AG188" s="516"/>
      <c r="AH188" s="518"/>
      <c r="AI188" s="520"/>
      <c r="AJ188" s="522"/>
      <c r="AK188" s="522"/>
      <c r="AL188" s="108"/>
      <c r="AM188" s="514"/>
      <c r="AN188" s="105"/>
      <c r="AO188" s="516"/>
      <c r="AP188" s="518"/>
      <c r="AQ188" s="520"/>
      <c r="AR188" s="522"/>
      <c r="AS188" s="522"/>
      <c r="AT188" s="108"/>
      <c r="AU188" s="514"/>
    </row>
    <row r="189" spans="1:47" ht="33" customHeight="1" x14ac:dyDescent="0.2">
      <c r="A189" s="515" t="s">
        <v>27</v>
      </c>
      <c r="B189" s="517" t="s">
        <v>365</v>
      </c>
      <c r="C189" s="519" t="s">
        <v>396</v>
      </c>
      <c r="D189" s="521">
        <v>3</v>
      </c>
      <c r="E189" s="521"/>
      <c r="F189" s="108"/>
      <c r="G189" s="514"/>
      <c r="H189" s="108"/>
      <c r="I189" s="515" t="s">
        <v>27</v>
      </c>
      <c r="J189" s="517" t="s">
        <v>365</v>
      </c>
      <c r="K189" s="519" t="s">
        <v>396</v>
      </c>
      <c r="L189" s="521">
        <v>3</v>
      </c>
      <c r="M189" s="521"/>
      <c r="N189" s="108"/>
      <c r="O189" s="514"/>
      <c r="P189" s="108"/>
      <c r="Q189" s="515" t="s">
        <v>27</v>
      </c>
      <c r="R189" s="517" t="s">
        <v>365</v>
      </c>
      <c r="S189" s="519" t="s">
        <v>396</v>
      </c>
      <c r="T189" s="521">
        <v>3</v>
      </c>
      <c r="U189" s="521"/>
      <c r="V189" s="108"/>
      <c r="W189" s="514"/>
      <c r="X189" s="108"/>
      <c r="Y189" s="515" t="s">
        <v>27</v>
      </c>
      <c r="Z189" s="517" t="s">
        <v>365</v>
      </c>
      <c r="AA189" s="519" t="s">
        <v>396</v>
      </c>
      <c r="AB189" s="521">
        <v>3</v>
      </c>
      <c r="AC189" s="521"/>
      <c r="AD189" s="108"/>
      <c r="AE189" s="514"/>
      <c r="AF189" s="108"/>
      <c r="AG189" s="515" t="s">
        <v>27</v>
      </c>
      <c r="AH189" s="517" t="s">
        <v>365</v>
      </c>
      <c r="AI189" s="519" t="s">
        <v>396</v>
      </c>
      <c r="AJ189" s="521">
        <v>3</v>
      </c>
      <c r="AK189" s="521"/>
      <c r="AL189" s="108"/>
      <c r="AM189" s="514"/>
      <c r="AN189" s="108"/>
      <c r="AO189" s="515" t="s">
        <v>27</v>
      </c>
      <c r="AP189" s="517" t="s">
        <v>365</v>
      </c>
      <c r="AQ189" s="519" t="s">
        <v>396</v>
      </c>
      <c r="AR189" s="521">
        <v>3</v>
      </c>
      <c r="AS189" s="521"/>
      <c r="AT189" s="108"/>
      <c r="AU189" s="514"/>
    </row>
    <row r="190" spans="1:47" ht="33" customHeight="1" x14ac:dyDescent="0.2">
      <c r="A190" s="516"/>
      <c r="B190" s="518"/>
      <c r="C190" s="520"/>
      <c r="D190" s="522"/>
      <c r="E190" s="522"/>
      <c r="F190" s="108"/>
      <c r="G190" s="514"/>
      <c r="H190" s="108"/>
      <c r="I190" s="516"/>
      <c r="J190" s="518"/>
      <c r="K190" s="520"/>
      <c r="L190" s="522"/>
      <c r="M190" s="522"/>
      <c r="N190" s="108"/>
      <c r="O190" s="514"/>
      <c r="P190" s="108"/>
      <c r="Q190" s="516"/>
      <c r="R190" s="518"/>
      <c r="S190" s="520"/>
      <c r="T190" s="522"/>
      <c r="U190" s="522"/>
      <c r="V190" s="108"/>
      <c r="W190" s="514"/>
      <c r="X190" s="108"/>
      <c r="Y190" s="516"/>
      <c r="Z190" s="518"/>
      <c r="AA190" s="520"/>
      <c r="AB190" s="522"/>
      <c r="AC190" s="522"/>
      <c r="AD190" s="108"/>
      <c r="AE190" s="514"/>
      <c r="AF190" s="108"/>
      <c r="AG190" s="516"/>
      <c r="AH190" s="518"/>
      <c r="AI190" s="520"/>
      <c r="AJ190" s="522"/>
      <c r="AK190" s="522"/>
      <c r="AL190" s="108"/>
      <c r="AM190" s="514"/>
      <c r="AN190" s="108"/>
      <c r="AO190" s="516"/>
      <c r="AP190" s="518"/>
      <c r="AQ190" s="520"/>
      <c r="AR190" s="522"/>
      <c r="AS190" s="522"/>
      <c r="AT190" s="108"/>
      <c r="AU190" s="514"/>
    </row>
    <row r="191" spans="1:47" ht="33" customHeight="1" x14ac:dyDescent="0.2">
      <c r="A191" s="515" t="s">
        <v>24</v>
      </c>
      <c r="B191" s="517" t="s">
        <v>365</v>
      </c>
      <c r="C191" s="519" t="s">
        <v>397</v>
      </c>
      <c r="D191" s="521">
        <v>2</v>
      </c>
      <c r="E191" s="521"/>
      <c r="F191" s="108"/>
      <c r="G191" s="514"/>
      <c r="H191" s="108"/>
      <c r="I191" s="515" t="s">
        <v>24</v>
      </c>
      <c r="J191" s="517" t="s">
        <v>365</v>
      </c>
      <c r="K191" s="519" t="s">
        <v>397</v>
      </c>
      <c r="L191" s="521">
        <v>2</v>
      </c>
      <c r="M191" s="521"/>
      <c r="N191" s="108"/>
      <c r="O191" s="514"/>
      <c r="P191" s="108"/>
      <c r="Q191" s="515" t="s">
        <v>24</v>
      </c>
      <c r="R191" s="517" t="s">
        <v>365</v>
      </c>
      <c r="S191" s="519" t="s">
        <v>397</v>
      </c>
      <c r="T191" s="521">
        <v>2</v>
      </c>
      <c r="U191" s="521"/>
      <c r="V191" s="108"/>
      <c r="W191" s="514"/>
      <c r="X191" s="108"/>
      <c r="Y191" s="515" t="s">
        <v>24</v>
      </c>
      <c r="Z191" s="517" t="s">
        <v>365</v>
      </c>
      <c r="AA191" s="519" t="s">
        <v>397</v>
      </c>
      <c r="AB191" s="521">
        <v>2</v>
      </c>
      <c r="AC191" s="521"/>
      <c r="AD191" s="108"/>
      <c r="AE191" s="514"/>
      <c r="AF191" s="108"/>
      <c r="AG191" s="515" t="s">
        <v>24</v>
      </c>
      <c r="AH191" s="517" t="s">
        <v>365</v>
      </c>
      <c r="AI191" s="519" t="s">
        <v>397</v>
      </c>
      <c r="AJ191" s="521">
        <v>2</v>
      </c>
      <c r="AK191" s="521"/>
      <c r="AL191" s="108"/>
      <c r="AM191" s="514"/>
      <c r="AN191" s="108"/>
      <c r="AO191" s="515" t="s">
        <v>24</v>
      </c>
      <c r="AP191" s="517" t="s">
        <v>365</v>
      </c>
      <c r="AQ191" s="519" t="s">
        <v>397</v>
      </c>
      <c r="AR191" s="521">
        <v>2</v>
      </c>
      <c r="AS191" s="521" t="s">
        <v>509</v>
      </c>
      <c r="AT191" s="108"/>
      <c r="AU191" s="514"/>
    </row>
    <row r="192" spans="1:47" ht="33" customHeight="1" x14ac:dyDescent="0.2">
      <c r="A192" s="516"/>
      <c r="B192" s="518"/>
      <c r="C192" s="520"/>
      <c r="D192" s="522"/>
      <c r="E192" s="522"/>
      <c r="F192" s="108"/>
      <c r="G192" s="514"/>
      <c r="H192" s="108"/>
      <c r="I192" s="516"/>
      <c r="J192" s="518"/>
      <c r="K192" s="520"/>
      <c r="L192" s="522"/>
      <c r="M192" s="522"/>
      <c r="N192" s="108"/>
      <c r="O192" s="514"/>
      <c r="P192" s="108"/>
      <c r="Q192" s="516"/>
      <c r="R192" s="518"/>
      <c r="S192" s="520"/>
      <c r="T192" s="522"/>
      <c r="U192" s="522"/>
      <c r="V192" s="108"/>
      <c r="W192" s="514"/>
      <c r="X192" s="108"/>
      <c r="Y192" s="516"/>
      <c r="Z192" s="518"/>
      <c r="AA192" s="520"/>
      <c r="AB192" s="522"/>
      <c r="AC192" s="522"/>
      <c r="AD192" s="108"/>
      <c r="AE192" s="514"/>
      <c r="AF192" s="108"/>
      <c r="AG192" s="516"/>
      <c r="AH192" s="518"/>
      <c r="AI192" s="520"/>
      <c r="AJ192" s="522"/>
      <c r="AK192" s="522"/>
      <c r="AL192" s="108"/>
      <c r="AM192" s="514"/>
      <c r="AN192" s="108"/>
      <c r="AO192" s="516"/>
      <c r="AP192" s="518"/>
      <c r="AQ192" s="520"/>
      <c r="AR192" s="522"/>
      <c r="AS192" s="522"/>
      <c r="AT192" s="108"/>
      <c r="AU192" s="514"/>
    </row>
    <row r="193" spans="1:47" ht="33" customHeight="1" x14ac:dyDescent="0.2">
      <c r="A193" s="515" t="s">
        <v>37</v>
      </c>
      <c r="B193" s="517" t="s">
        <v>363</v>
      </c>
      <c r="C193" s="519" t="s">
        <v>394</v>
      </c>
      <c r="D193" s="521">
        <v>1</v>
      </c>
      <c r="E193" s="521" t="s">
        <v>509</v>
      </c>
      <c r="F193" s="108"/>
      <c r="G193" s="514"/>
      <c r="H193" s="105"/>
      <c r="I193" s="515" t="s">
        <v>37</v>
      </c>
      <c r="J193" s="517" t="s">
        <v>363</v>
      </c>
      <c r="K193" s="519" t="s">
        <v>394</v>
      </c>
      <c r="L193" s="521">
        <v>1</v>
      </c>
      <c r="M193" s="521"/>
      <c r="N193" s="108"/>
      <c r="O193" s="514"/>
      <c r="P193" s="105"/>
      <c r="Q193" s="515" t="s">
        <v>37</v>
      </c>
      <c r="R193" s="517" t="s">
        <v>363</v>
      </c>
      <c r="S193" s="519" t="s">
        <v>394</v>
      </c>
      <c r="T193" s="521">
        <v>1</v>
      </c>
      <c r="U193" s="521" t="s">
        <v>509</v>
      </c>
      <c r="V193" s="108"/>
      <c r="W193" s="514"/>
      <c r="X193" s="105"/>
      <c r="Y193" s="515" t="s">
        <v>37</v>
      </c>
      <c r="Z193" s="517" t="s">
        <v>363</v>
      </c>
      <c r="AA193" s="519" t="s">
        <v>394</v>
      </c>
      <c r="AB193" s="521">
        <v>1</v>
      </c>
      <c r="AC193" s="521"/>
      <c r="AD193" s="108"/>
      <c r="AE193" s="514"/>
      <c r="AF193" s="105"/>
      <c r="AG193" s="515" t="s">
        <v>37</v>
      </c>
      <c r="AH193" s="517" t="s">
        <v>363</v>
      </c>
      <c r="AI193" s="519" t="s">
        <v>394</v>
      </c>
      <c r="AJ193" s="521">
        <v>1</v>
      </c>
      <c r="AK193" s="521" t="s">
        <v>509</v>
      </c>
      <c r="AL193" s="108"/>
      <c r="AM193" s="514"/>
      <c r="AN193" s="105"/>
      <c r="AO193" s="515" t="s">
        <v>37</v>
      </c>
      <c r="AP193" s="517" t="s">
        <v>363</v>
      </c>
      <c r="AQ193" s="519" t="s">
        <v>394</v>
      </c>
      <c r="AR193" s="521">
        <v>1</v>
      </c>
      <c r="AS193" s="521"/>
      <c r="AT193" s="108"/>
      <c r="AU193" s="514"/>
    </row>
    <row r="194" spans="1:47" ht="33" customHeight="1" thickBot="1" x14ac:dyDescent="0.25">
      <c r="A194" s="541"/>
      <c r="B194" s="531"/>
      <c r="C194" s="532"/>
      <c r="D194" s="533"/>
      <c r="E194" s="533"/>
      <c r="F194" s="108"/>
      <c r="G194" s="514"/>
      <c r="H194" s="105"/>
      <c r="I194" s="541"/>
      <c r="J194" s="531"/>
      <c r="K194" s="532"/>
      <c r="L194" s="533"/>
      <c r="M194" s="533"/>
      <c r="N194" s="108"/>
      <c r="O194" s="514"/>
      <c r="P194" s="105"/>
      <c r="Q194" s="541"/>
      <c r="R194" s="531"/>
      <c r="S194" s="532"/>
      <c r="T194" s="533"/>
      <c r="U194" s="533"/>
      <c r="V194" s="108"/>
      <c r="W194" s="514"/>
      <c r="X194" s="105"/>
      <c r="Y194" s="541"/>
      <c r="Z194" s="531"/>
      <c r="AA194" s="532"/>
      <c r="AB194" s="533"/>
      <c r="AC194" s="533"/>
      <c r="AD194" s="108"/>
      <c r="AE194" s="514"/>
      <c r="AF194" s="105"/>
      <c r="AG194" s="541"/>
      <c r="AH194" s="531"/>
      <c r="AI194" s="532"/>
      <c r="AJ194" s="533"/>
      <c r="AK194" s="533"/>
      <c r="AL194" s="108"/>
      <c r="AM194" s="514"/>
      <c r="AN194" s="105"/>
      <c r="AO194" s="541"/>
      <c r="AP194" s="531"/>
      <c r="AQ194" s="532"/>
      <c r="AR194" s="533"/>
      <c r="AS194" s="533"/>
      <c r="AT194" s="108"/>
      <c r="AU194" s="514"/>
    </row>
    <row r="195" spans="1:47" x14ac:dyDescent="0.2">
      <c r="A195" s="105"/>
      <c r="B195" s="105"/>
      <c r="C195" s="105"/>
      <c r="D195" s="105"/>
      <c r="E195" s="105"/>
      <c r="F195" s="105"/>
      <c r="G195" s="514"/>
      <c r="H195" s="108"/>
      <c r="I195" s="105"/>
      <c r="J195" s="105"/>
      <c r="K195" s="105"/>
      <c r="L195" s="105"/>
      <c r="M195" s="105"/>
      <c r="N195" s="105"/>
      <c r="O195" s="514"/>
      <c r="P195" s="108"/>
      <c r="Q195" s="105"/>
      <c r="R195" s="105"/>
      <c r="S195" s="105"/>
      <c r="T195" s="105"/>
      <c r="U195" s="105"/>
      <c r="V195" s="105"/>
      <c r="W195" s="514"/>
      <c r="X195" s="108"/>
      <c r="Y195" s="105"/>
      <c r="Z195" s="105"/>
      <c r="AA195" s="105"/>
      <c r="AB195" s="105"/>
      <c r="AC195" s="105"/>
      <c r="AD195" s="105"/>
      <c r="AE195" s="514"/>
      <c r="AF195" s="108"/>
      <c r="AG195" s="105"/>
      <c r="AH195" s="105"/>
      <c r="AI195" s="105"/>
      <c r="AJ195" s="105"/>
      <c r="AK195" s="105"/>
      <c r="AL195" s="105"/>
      <c r="AM195" s="514"/>
      <c r="AN195" s="108"/>
      <c r="AO195" s="105"/>
      <c r="AP195" s="105"/>
      <c r="AQ195" s="105"/>
      <c r="AR195" s="105"/>
      <c r="AS195" s="105"/>
      <c r="AT195" s="105"/>
      <c r="AU195" s="514"/>
    </row>
    <row r="196" spans="1:47" x14ac:dyDescent="0.2">
      <c r="A196" s="105"/>
      <c r="B196" s="105"/>
      <c r="C196" s="105"/>
      <c r="D196" s="105"/>
      <c r="E196" s="105"/>
      <c r="F196" s="105"/>
      <c r="G196" s="514"/>
      <c r="H196" s="108"/>
      <c r="I196" s="105"/>
      <c r="J196" s="105"/>
      <c r="K196" s="105"/>
      <c r="L196" s="105"/>
      <c r="M196" s="105"/>
      <c r="N196" s="105"/>
      <c r="O196" s="514"/>
      <c r="P196" s="108"/>
      <c r="Q196" s="105"/>
      <c r="R196" s="105"/>
      <c r="S196" s="105"/>
      <c r="T196" s="105"/>
      <c r="U196" s="105"/>
      <c r="V196" s="105"/>
      <c r="W196" s="514"/>
      <c r="X196" s="108"/>
      <c r="Y196" s="105"/>
      <c r="Z196" s="105"/>
      <c r="AA196" s="105"/>
      <c r="AB196" s="105"/>
      <c r="AC196" s="105"/>
      <c r="AD196" s="105"/>
      <c r="AE196" s="514"/>
      <c r="AF196" s="108"/>
      <c r="AG196" s="105"/>
      <c r="AH196" s="105"/>
      <c r="AI196" s="105"/>
      <c r="AJ196" s="105"/>
      <c r="AK196" s="105"/>
      <c r="AL196" s="105"/>
      <c r="AM196" s="514"/>
      <c r="AN196" s="108"/>
      <c r="AO196" s="105"/>
      <c r="AP196" s="105"/>
      <c r="AQ196" s="105"/>
      <c r="AR196" s="105"/>
      <c r="AS196" s="105"/>
      <c r="AT196" s="105"/>
      <c r="AU196" s="514"/>
    </row>
    <row r="197" spans="1:47" ht="18" x14ac:dyDescent="0.25">
      <c r="A197" s="234" t="s">
        <v>600</v>
      </c>
      <c r="B197" s="234"/>
      <c r="C197" s="234"/>
      <c r="D197" s="235" t="s">
        <v>611</v>
      </c>
      <c r="E197" s="111"/>
      <c r="F197" s="105"/>
      <c r="G197" s="514"/>
      <c r="H197" s="108"/>
      <c r="I197" s="105" t="s">
        <v>605</v>
      </c>
      <c r="J197" s="105"/>
      <c r="K197" s="105"/>
      <c r="L197" s="111"/>
      <c r="M197" s="111"/>
      <c r="N197" s="105"/>
      <c r="O197" s="514"/>
      <c r="P197" s="108"/>
      <c r="Q197" s="105" t="s">
        <v>609</v>
      </c>
      <c r="R197" s="105"/>
      <c r="S197" s="105"/>
      <c r="T197" s="111" t="s">
        <v>613</v>
      </c>
      <c r="U197" s="111"/>
      <c r="V197" s="105"/>
      <c r="W197" s="514"/>
      <c r="X197" s="108"/>
      <c r="Y197" s="105" t="s">
        <v>606</v>
      </c>
      <c r="Z197" s="105"/>
      <c r="AA197" s="105"/>
      <c r="AB197" s="111" t="s">
        <v>620</v>
      </c>
      <c r="AC197" s="111"/>
      <c r="AD197" s="105"/>
      <c r="AE197" s="514"/>
      <c r="AF197" s="108"/>
      <c r="AG197" s="234" t="s">
        <v>623</v>
      </c>
      <c r="AH197" s="234"/>
      <c r="AI197" s="234"/>
      <c r="AJ197" s="235" t="s">
        <v>624</v>
      </c>
      <c r="AK197" s="111"/>
      <c r="AL197" s="105"/>
      <c r="AM197" s="514"/>
      <c r="AN197" s="108"/>
      <c r="AO197" s="105"/>
      <c r="AP197" s="105"/>
      <c r="AQ197" s="105"/>
      <c r="AR197" s="111"/>
      <c r="AS197" s="111"/>
      <c r="AT197" s="105"/>
      <c r="AU197" s="514"/>
    </row>
    <row r="198" spans="1:47" ht="18" x14ac:dyDescent="0.25">
      <c r="A198" s="112" t="s">
        <v>358</v>
      </c>
      <c r="B198" s="112"/>
      <c r="C198" s="113"/>
      <c r="D198" s="113" t="s">
        <v>610</v>
      </c>
      <c r="E198" s="113"/>
      <c r="F198" s="105"/>
      <c r="G198" s="514"/>
      <c r="H198" s="108"/>
      <c r="I198" s="112" t="s">
        <v>358</v>
      </c>
      <c r="J198" s="112"/>
      <c r="K198" s="113"/>
      <c r="L198" s="113" t="s">
        <v>359</v>
      </c>
      <c r="M198" s="113"/>
      <c r="N198" s="105"/>
      <c r="O198" s="514"/>
      <c r="P198" s="108"/>
      <c r="Q198" s="112" t="s">
        <v>358</v>
      </c>
      <c r="R198" s="112"/>
      <c r="S198" s="113"/>
      <c r="T198" s="113" t="s">
        <v>610</v>
      </c>
      <c r="U198" s="113"/>
      <c r="V198" s="105"/>
      <c r="W198" s="514"/>
      <c r="X198" s="108"/>
      <c r="Y198" s="112" t="s">
        <v>358</v>
      </c>
      <c r="Z198" s="112"/>
      <c r="AA198" s="113"/>
      <c r="AB198" s="113" t="s">
        <v>610</v>
      </c>
      <c r="AC198" s="113"/>
      <c r="AD198" s="105"/>
      <c r="AE198" s="514"/>
      <c r="AF198" s="108"/>
      <c r="AG198" s="112" t="s">
        <v>358</v>
      </c>
      <c r="AH198" s="112"/>
      <c r="AI198" s="113"/>
      <c r="AJ198" s="113" t="s">
        <v>610</v>
      </c>
      <c r="AK198" s="113"/>
      <c r="AL198" s="105"/>
      <c r="AM198" s="514"/>
      <c r="AN198" s="108"/>
      <c r="AO198" s="112" t="s">
        <v>358</v>
      </c>
      <c r="AP198" s="112"/>
      <c r="AQ198" s="113"/>
      <c r="AR198" s="113" t="s">
        <v>359</v>
      </c>
      <c r="AS198" s="113"/>
      <c r="AT198" s="105"/>
      <c r="AU198" s="514"/>
    </row>
    <row r="199" spans="1:47" x14ac:dyDescent="0.2">
      <c r="A199" s="105"/>
      <c r="B199" s="105"/>
      <c r="C199" s="105"/>
      <c r="D199" s="105"/>
      <c r="E199" s="105"/>
      <c r="F199" s="105"/>
      <c r="G199" s="514"/>
      <c r="H199" s="105"/>
      <c r="I199" s="105"/>
      <c r="J199" s="105"/>
      <c r="K199" s="105"/>
      <c r="L199" s="105"/>
      <c r="M199" s="105"/>
      <c r="N199" s="105"/>
      <c r="O199" s="514"/>
      <c r="P199" s="105"/>
      <c r="Q199" s="105"/>
      <c r="R199" s="105"/>
      <c r="S199" s="105"/>
      <c r="T199" s="105"/>
      <c r="U199" s="105"/>
      <c r="V199" s="105"/>
      <c r="W199" s="514"/>
      <c r="X199" s="105"/>
      <c r="Y199" s="105"/>
      <c r="Z199" s="105"/>
      <c r="AA199" s="105"/>
      <c r="AB199" s="105"/>
      <c r="AC199" s="105"/>
      <c r="AD199" s="105"/>
      <c r="AE199" s="514"/>
      <c r="AF199" s="105"/>
      <c r="AG199" s="105"/>
      <c r="AH199" s="105"/>
      <c r="AI199" s="105"/>
      <c r="AJ199" s="105"/>
      <c r="AK199" s="105"/>
      <c r="AL199" s="105"/>
      <c r="AM199" s="514"/>
      <c r="AN199" s="105"/>
      <c r="AO199" s="105"/>
      <c r="AP199" s="105"/>
      <c r="AQ199" s="105"/>
      <c r="AR199" s="105"/>
      <c r="AS199" s="105"/>
      <c r="AT199" s="105"/>
      <c r="AU199" s="514"/>
    </row>
    <row r="200" spans="1:47" x14ac:dyDescent="0.2">
      <c r="A200" s="106"/>
      <c r="B200" s="106"/>
      <c r="C200" s="106"/>
      <c r="D200" s="106"/>
      <c r="E200" s="106"/>
      <c r="F200" s="106"/>
      <c r="G200" s="514"/>
      <c r="H200" s="514"/>
      <c r="I200" s="514"/>
      <c r="J200" s="514"/>
      <c r="K200" s="514"/>
      <c r="L200" s="514"/>
      <c r="M200" s="514"/>
      <c r="N200" s="106"/>
      <c r="O200" s="514"/>
      <c r="P200" s="514"/>
      <c r="Q200" s="514"/>
      <c r="R200" s="514"/>
      <c r="S200" s="514"/>
      <c r="T200" s="514"/>
      <c r="U200" s="514"/>
      <c r="V200" s="106"/>
      <c r="W200" s="514"/>
      <c r="X200" s="514"/>
      <c r="Y200" s="514"/>
      <c r="Z200" s="514"/>
      <c r="AA200" s="514"/>
      <c r="AB200" s="514"/>
      <c r="AC200" s="514"/>
      <c r="AD200" s="106"/>
      <c r="AE200" s="514"/>
      <c r="AF200" s="514"/>
      <c r="AG200" s="514"/>
      <c r="AH200" s="514"/>
      <c r="AI200" s="514"/>
      <c r="AJ200" s="514"/>
      <c r="AK200" s="514"/>
      <c r="AL200" s="106"/>
      <c r="AM200" s="514"/>
      <c r="AN200" s="514"/>
      <c r="AO200" s="514"/>
      <c r="AP200" s="514"/>
      <c r="AQ200" s="514"/>
      <c r="AR200" s="514"/>
      <c r="AS200" s="514"/>
      <c r="AT200" s="106"/>
      <c r="AU200" s="514"/>
    </row>
    <row r="201" spans="1:47" ht="15" thickBot="1" x14ac:dyDescent="0.25">
      <c r="G201" s="514"/>
      <c r="H201" s="105"/>
      <c r="N201" s="105"/>
      <c r="O201" s="514"/>
      <c r="P201" s="105"/>
      <c r="V201" s="105"/>
      <c r="W201" s="514"/>
      <c r="X201" s="105"/>
      <c r="AD201" s="105"/>
      <c r="AE201" s="514"/>
      <c r="AF201" s="105"/>
      <c r="AL201" s="105"/>
      <c r="AM201" s="514"/>
      <c r="AN201" s="105"/>
      <c r="AT201" s="105"/>
      <c r="AU201" s="514"/>
    </row>
    <row r="202" spans="1:47" ht="81" customHeight="1" thickBot="1" x14ac:dyDescent="0.25">
      <c r="A202" s="107" t="s">
        <v>377</v>
      </c>
      <c r="B202" s="537" t="str">
        <f>'MRC CONTRATACIÓN - COVID19'!D55</f>
        <v>Posibilidad de recibir o solicitar  dádivas u otros beneficios a nombre propio o de terceros con el fin de Suscribir contratos con terceros que no contengan declaratorias o clausulas que exijan  a los potenciales proveedores que asuman un compromiso de integridad y anticorrupción en el correspondiente contrato.</v>
      </c>
      <c r="C202" s="538"/>
      <c r="D202" s="538"/>
      <c r="E202" s="539"/>
      <c r="F202" s="105"/>
      <c r="G202" s="514"/>
      <c r="H202" s="105"/>
      <c r="I202" s="107" t="s">
        <v>377</v>
      </c>
      <c r="J202" s="523" t="str">
        <f>$B202</f>
        <v>Posibilidad de recibir o solicitar  dádivas u otros beneficios a nombre propio o de terceros con el fin de Suscribir contratos con terceros que no contengan declaratorias o clausulas que exijan  a los potenciales proveedores que asuman un compromiso de integridad y anticorrupción en el correspondiente contrato.</v>
      </c>
      <c r="K202" s="524"/>
      <c r="L202" s="524"/>
      <c r="M202" s="525"/>
      <c r="N202" s="105"/>
      <c r="O202" s="514"/>
      <c r="P202" s="105"/>
      <c r="Q202" s="107" t="s">
        <v>377</v>
      </c>
      <c r="R202" s="523" t="str">
        <f>$B202</f>
        <v>Posibilidad de recibir o solicitar  dádivas u otros beneficios a nombre propio o de terceros con el fin de Suscribir contratos con terceros que no contengan declaratorias o clausulas que exijan  a los potenciales proveedores que asuman un compromiso de integridad y anticorrupción en el correspondiente contrato.</v>
      </c>
      <c r="S202" s="524"/>
      <c r="T202" s="524"/>
      <c r="U202" s="525"/>
      <c r="V202" s="105"/>
      <c r="W202" s="514"/>
      <c r="X202" s="105"/>
      <c r="Y202" s="107" t="s">
        <v>377</v>
      </c>
      <c r="Z202" s="523" t="str">
        <f>$B202</f>
        <v>Posibilidad de recibir o solicitar  dádivas u otros beneficios a nombre propio o de terceros con el fin de Suscribir contratos con terceros que no contengan declaratorias o clausulas que exijan  a los potenciales proveedores que asuman un compromiso de integridad y anticorrupción en el correspondiente contrato.</v>
      </c>
      <c r="AA202" s="524"/>
      <c r="AB202" s="524"/>
      <c r="AC202" s="525"/>
      <c r="AD202" s="105"/>
      <c r="AE202" s="514"/>
      <c r="AF202" s="105"/>
      <c r="AG202" s="107" t="s">
        <v>377</v>
      </c>
      <c r="AH202" s="523" t="str">
        <f>$B202</f>
        <v>Posibilidad de recibir o solicitar  dádivas u otros beneficios a nombre propio o de terceros con el fin de Suscribir contratos con terceros que no contengan declaratorias o clausulas que exijan  a los potenciales proveedores que asuman un compromiso de integridad y anticorrupción en el correspondiente contrato.</v>
      </c>
      <c r="AI202" s="524"/>
      <c r="AJ202" s="524"/>
      <c r="AK202" s="525"/>
      <c r="AL202" s="105"/>
      <c r="AM202" s="514"/>
      <c r="AN202" s="105"/>
      <c r="AO202" s="107" t="s">
        <v>377</v>
      </c>
      <c r="AP202" s="523" t="str">
        <f>$B202</f>
        <v>Posibilidad de recibir o solicitar  dádivas u otros beneficios a nombre propio o de terceros con el fin de Suscribir contratos con terceros que no contengan declaratorias o clausulas que exijan  a los potenciales proveedores que asuman un compromiso de integridad y anticorrupción en el correspondiente contrato.</v>
      </c>
      <c r="AQ202" s="524"/>
      <c r="AR202" s="524"/>
      <c r="AS202" s="525"/>
      <c r="AT202" s="105"/>
      <c r="AU202" s="514"/>
    </row>
    <row r="203" spans="1:47" ht="18.75" customHeight="1" thickBot="1" x14ac:dyDescent="0.25">
      <c r="A203" s="542" t="s">
        <v>352</v>
      </c>
      <c r="B203" s="543"/>
      <c r="C203" s="543"/>
      <c r="D203" s="543"/>
      <c r="E203" s="544"/>
      <c r="F203" s="105"/>
      <c r="G203" s="514"/>
      <c r="H203" s="105"/>
      <c r="I203" s="542" t="s">
        <v>352</v>
      </c>
      <c r="J203" s="543"/>
      <c r="K203" s="543"/>
      <c r="L203" s="543"/>
      <c r="M203" s="544"/>
      <c r="N203" s="105"/>
      <c r="O203" s="514"/>
      <c r="P203" s="105"/>
      <c r="Q203" s="542" t="s">
        <v>352</v>
      </c>
      <c r="R203" s="543"/>
      <c r="S203" s="543"/>
      <c r="T203" s="543"/>
      <c r="U203" s="544"/>
      <c r="V203" s="105"/>
      <c r="W203" s="514"/>
      <c r="X203" s="105"/>
      <c r="Y203" s="542" t="s">
        <v>352</v>
      </c>
      <c r="Z203" s="543"/>
      <c r="AA203" s="543"/>
      <c r="AB203" s="543"/>
      <c r="AC203" s="544"/>
      <c r="AD203" s="105"/>
      <c r="AE203" s="514"/>
      <c r="AF203" s="105"/>
      <c r="AG203" s="542" t="s">
        <v>352</v>
      </c>
      <c r="AH203" s="543"/>
      <c r="AI203" s="543"/>
      <c r="AJ203" s="543"/>
      <c r="AK203" s="544"/>
      <c r="AL203" s="105"/>
      <c r="AM203" s="514"/>
      <c r="AN203" s="105"/>
      <c r="AO203" s="542" t="s">
        <v>352</v>
      </c>
      <c r="AP203" s="543"/>
      <c r="AQ203" s="543"/>
      <c r="AR203" s="543"/>
      <c r="AS203" s="544"/>
      <c r="AT203" s="105"/>
      <c r="AU203" s="514"/>
    </row>
    <row r="204" spans="1:47" ht="36.75" thickBot="1" x14ac:dyDescent="0.25">
      <c r="A204" s="98" t="s">
        <v>353</v>
      </c>
      <c r="B204" s="99" t="s">
        <v>354</v>
      </c>
      <c r="C204" s="99" t="s">
        <v>355</v>
      </c>
      <c r="D204" s="99" t="s">
        <v>356</v>
      </c>
      <c r="E204" s="99" t="s">
        <v>357</v>
      </c>
      <c r="F204" s="105"/>
      <c r="G204" s="514"/>
      <c r="H204" s="105"/>
      <c r="I204" s="98" t="s">
        <v>353</v>
      </c>
      <c r="J204" s="99" t="s">
        <v>354</v>
      </c>
      <c r="K204" s="99" t="s">
        <v>355</v>
      </c>
      <c r="L204" s="99" t="s">
        <v>356</v>
      </c>
      <c r="M204" s="99" t="s">
        <v>357</v>
      </c>
      <c r="N204" s="105"/>
      <c r="O204" s="514"/>
      <c r="P204" s="105"/>
      <c r="Q204" s="98" t="s">
        <v>353</v>
      </c>
      <c r="R204" s="99" t="s">
        <v>354</v>
      </c>
      <c r="S204" s="99" t="s">
        <v>355</v>
      </c>
      <c r="T204" s="99" t="s">
        <v>356</v>
      </c>
      <c r="U204" s="99" t="s">
        <v>357</v>
      </c>
      <c r="V204" s="105"/>
      <c r="W204" s="514"/>
      <c r="X204" s="105"/>
      <c r="Y204" s="98" t="s">
        <v>353</v>
      </c>
      <c r="Z204" s="99" t="s">
        <v>354</v>
      </c>
      <c r="AA204" s="99" t="s">
        <v>355</v>
      </c>
      <c r="AB204" s="99" t="s">
        <v>356</v>
      </c>
      <c r="AC204" s="99" t="s">
        <v>357</v>
      </c>
      <c r="AD204" s="105"/>
      <c r="AE204" s="514"/>
      <c r="AF204" s="105"/>
      <c r="AG204" s="98" t="s">
        <v>353</v>
      </c>
      <c r="AH204" s="99" t="s">
        <v>354</v>
      </c>
      <c r="AI204" s="99" t="s">
        <v>355</v>
      </c>
      <c r="AJ204" s="99" t="s">
        <v>356</v>
      </c>
      <c r="AK204" s="99" t="s">
        <v>357</v>
      </c>
      <c r="AL204" s="105"/>
      <c r="AM204" s="514"/>
      <c r="AN204" s="105"/>
      <c r="AO204" s="98" t="s">
        <v>353</v>
      </c>
      <c r="AP204" s="99" t="s">
        <v>354</v>
      </c>
      <c r="AQ204" s="99" t="s">
        <v>355</v>
      </c>
      <c r="AR204" s="99" t="s">
        <v>356</v>
      </c>
      <c r="AS204" s="99" t="s">
        <v>357</v>
      </c>
      <c r="AT204" s="105"/>
      <c r="AU204" s="514"/>
    </row>
    <row r="205" spans="1:47" ht="24" customHeight="1" x14ac:dyDescent="0.2">
      <c r="A205" s="529" t="s">
        <v>307</v>
      </c>
      <c r="B205" s="534" t="s">
        <v>364</v>
      </c>
      <c r="C205" s="535" t="s">
        <v>398</v>
      </c>
      <c r="D205" s="536">
        <v>5</v>
      </c>
      <c r="E205" s="536"/>
      <c r="F205" s="108"/>
      <c r="G205" s="514"/>
      <c r="H205" s="108"/>
      <c r="I205" s="529" t="s">
        <v>307</v>
      </c>
      <c r="J205" s="534" t="s">
        <v>364</v>
      </c>
      <c r="K205" s="535" t="s">
        <v>398</v>
      </c>
      <c r="L205" s="536">
        <v>5</v>
      </c>
      <c r="M205" s="536"/>
      <c r="N205" s="108"/>
      <c r="O205" s="514"/>
      <c r="P205" s="108"/>
      <c r="Q205" s="529" t="s">
        <v>307</v>
      </c>
      <c r="R205" s="534" t="s">
        <v>364</v>
      </c>
      <c r="S205" s="535" t="s">
        <v>398</v>
      </c>
      <c r="T205" s="536">
        <v>5</v>
      </c>
      <c r="U205" s="536"/>
      <c r="V205" s="108"/>
      <c r="W205" s="514"/>
      <c r="X205" s="108"/>
      <c r="Y205" s="529" t="s">
        <v>307</v>
      </c>
      <c r="Z205" s="534" t="s">
        <v>364</v>
      </c>
      <c r="AA205" s="535" t="s">
        <v>398</v>
      </c>
      <c r="AB205" s="536">
        <v>5</v>
      </c>
      <c r="AC205" s="536"/>
      <c r="AD205" s="108"/>
      <c r="AE205" s="514"/>
      <c r="AF205" s="108"/>
      <c r="AG205" s="529" t="s">
        <v>307</v>
      </c>
      <c r="AH205" s="534" t="s">
        <v>364</v>
      </c>
      <c r="AI205" s="535" t="s">
        <v>398</v>
      </c>
      <c r="AJ205" s="536">
        <v>5</v>
      </c>
      <c r="AK205" s="536"/>
      <c r="AL205" s="108"/>
      <c r="AM205" s="514"/>
      <c r="AN205" s="108"/>
      <c r="AO205" s="529" t="s">
        <v>307</v>
      </c>
      <c r="AP205" s="534" t="s">
        <v>364</v>
      </c>
      <c r="AQ205" s="535" t="s">
        <v>398</v>
      </c>
      <c r="AR205" s="536">
        <v>5</v>
      </c>
      <c r="AS205" s="536"/>
      <c r="AT205" s="108"/>
      <c r="AU205" s="514"/>
    </row>
    <row r="206" spans="1:47" ht="24" customHeight="1" x14ac:dyDescent="0.2">
      <c r="A206" s="540"/>
      <c r="B206" s="518"/>
      <c r="C206" s="520"/>
      <c r="D206" s="522"/>
      <c r="E206" s="522"/>
      <c r="F206" s="108"/>
      <c r="G206" s="514"/>
      <c r="H206" s="108"/>
      <c r="I206" s="540"/>
      <c r="J206" s="518"/>
      <c r="K206" s="520"/>
      <c r="L206" s="522"/>
      <c r="M206" s="522"/>
      <c r="N206" s="108"/>
      <c r="O206" s="514"/>
      <c r="P206" s="108"/>
      <c r="Q206" s="540"/>
      <c r="R206" s="518"/>
      <c r="S206" s="520"/>
      <c r="T206" s="522"/>
      <c r="U206" s="522"/>
      <c r="V206" s="108"/>
      <c r="W206" s="514"/>
      <c r="X206" s="108"/>
      <c r="Y206" s="540"/>
      <c r="Z206" s="518"/>
      <c r="AA206" s="520"/>
      <c r="AB206" s="522"/>
      <c r="AC206" s="522"/>
      <c r="AD206" s="108"/>
      <c r="AE206" s="514"/>
      <c r="AF206" s="108"/>
      <c r="AG206" s="540"/>
      <c r="AH206" s="518"/>
      <c r="AI206" s="520"/>
      <c r="AJ206" s="522"/>
      <c r="AK206" s="522"/>
      <c r="AL206" s="108"/>
      <c r="AM206" s="514"/>
      <c r="AN206" s="108"/>
      <c r="AO206" s="540"/>
      <c r="AP206" s="518"/>
      <c r="AQ206" s="520"/>
      <c r="AR206" s="522"/>
      <c r="AS206" s="522"/>
      <c r="AT206" s="108"/>
      <c r="AU206" s="514"/>
    </row>
    <row r="207" spans="1:47" ht="24" customHeight="1" x14ac:dyDescent="0.2">
      <c r="A207" s="529" t="s">
        <v>26</v>
      </c>
      <c r="B207" s="517" t="s">
        <v>362</v>
      </c>
      <c r="C207" s="519" t="s">
        <v>391</v>
      </c>
      <c r="D207" s="521">
        <v>4</v>
      </c>
      <c r="E207" s="521"/>
      <c r="F207" s="108"/>
      <c r="G207" s="514"/>
      <c r="H207" s="108"/>
      <c r="I207" s="529" t="s">
        <v>26</v>
      </c>
      <c r="J207" s="517" t="s">
        <v>362</v>
      </c>
      <c r="K207" s="519" t="s">
        <v>391</v>
      </c>
      <c r="L207" s="521">
        <v>4</v>
      </c>
      <c r="M207" s="521"/>
      <c r="N207" s="108"/>
      <c r="O207" s="514"/>
      <c r="P207" s="108"/>
      <c r="Q207" s="529" t="s">
        <v>26</v>
      </c>
      <c r="R207" s="517" t="s">
        <v>362</v>
      </c>
      <c r="S207" s="519" t="s">
        <v>391</v>
      </c>
      <c r="T207" s="521">
        <v>4</v>
      </c>
      <c r="U207" s="521"/>
      <c r="V207" s="108"/>
      <c r="W207" s="514"/>
      <c r="X207" s="108"/>
      <c r="Y207" s="529" t="s">
        <v>26</v>
      </c>
      <c r="Z207" s="517" t="s">
        <v>362</v>
      </c>
      <c r="AA207" s="519" t="s">
        <v>391</v>
      </c>
      <c r="AB207" s="521">
        <v>4</v>
      </c>
      <c r="AC207" s="521" t="s">
        <v>509</v>
      </c>
      <c r="AD207" s="108"/>
      <c r="AE207" s="514"/>
      <c r="AF207" s="108"/>
      <c r="AG207" s="529" t="s">
        <v>26</v>
      </c>
      <c r="AH207" s="517" t="s">
        <v>362</v>
      </c>
      <c r="AI207" s="519" t="s">
        <v>391</v>
      </c>
      <c r="AJ207" s="521">
        <v>4</v>
      </c>
      <c r="AK207" s="521"/>
      <c r="AL207" s="108"/>
      <c r="AM207" s="514"/>
      <c r="AN207" s="108"/>
      <c r="AO207" s="529" t="s">
        <v>26</v>
      </c>
      <c r="AP207" s="517" t="s">
        <v>362</v>
      </c>
      <c r="AQ207" s="519" t="s">
        <v>391</v>
      </c>
      <c r="AR207" s="521">
        <v>4</v>
      </c>
      <c r="AS207" s="521"/>
      <c r="AT207" s="108"/>
      <c r="AU207" s="514"/>
    </row>
    <row r="208" spans="1:47" ht="24" customHeight="1" x14ac:dyDescent="0.2">
      <c r="A208" s="540"/>
      <c r="B208" s="518"/>
      <c r="C208" s="520"/>
      <c r="D208" s="522"/>
      <c r="E208" s="522"/>
      <c r="F208" s="108"/>
      <c r="G208" s="514"/>
      <c r="H208" s="108"/>
      <c r="I208" s="540"/>
      <c r="J208" s="518"/>
      <c r="K208" s="520"/>
      <c r="L208" s="522"/>
      <c r="M208" s="522"/>
      <c r="N208" s="108"/>
      <c r="O208" s="514"/>
      <c r="P208" s="108"/>
      <c r="Q208" s="540"/>
      <c r="R208" s="518"/>
      <c r="S208" s="520"/>
      <c r="T208" s="522"/>
      <c r="U208" s="522"/>
      <c r="V208" s="108"/>
      <c r="W208" s="514"/>
      <c r="X208" s="108"/>
      <c r="Y208" s="540"/>
      <c r="Z208" s="518"/>
      <c r="AA208" s="520"/>
      <c r="AB208" s="522"/>
      <c r="AC208" s="522"/>
      <c r="AD208" s="108"/>
      <c r="AE208" s="514"/>
      <c r="AF208" s="108"/>
      <c r="AG208" s="540"/>
      <c r="AH208" s="518"/>
      <c r="AI208" s="520"/>
      <c r="AJ208" s="522"/>
      <c r="AK208" s="522"/>
      <c r="AL208" s="108"/>
      <c r="AM208" s="514"/>
      <c r="AN208" s="108"/>
      <c r="AO208" s="540"/>
      <c r="AP208" s="518"/>
      <c r="AQ208" s="520"/>
      <c r="AR208" s="522"/>
      <c r="AS208" s="522"/>
      <c r="AT208" s="108"/>
      <c r="AU208" s="514"/>
    </row>
    <row r="209" spans="1:47" ht="24" customHeight="1" x14ac:dyDescent="0.2">
      <c r="A209" s="529" t="s">
        <v>27</v>
      </c>
      <c r="B209" s="517" t="s">
        <v>365</v>
      </c>
      <c r="C209" s="519" t="s">
        <v>396</v>
      </c>
      <c r="D209" s="521">
        <v>3</v>
      </c>
      <c r="E209" s="521"/>
      <c r="F209" s="108"/>
      <c r="G209" s="514"/>
      <c r="H209" s="108"/>
      <c r="I209" s="529" t="s">
        <v>27</v>
      </c>
      <c r="J209" s="517" t="s">
        <v>365</v>
      </c>
      <c r="K209" s="519" t="s">
        <v>396</v>
      </c>
      <c r="L209" s="521">
        <v>3</v>
      </c>
      <c r="M209" s="521"/>
      <c r="N209" s="108"/>
      <c r="O209" s="514"/>
      <c r="P209" s="108"/>
      <c r="Q209" s="529" t="s">
        <v>27</v>
      </c>
      <c r="R209" s="517" t="s">
        <v>365</v>
      </c>
      <c r="S209" s="519" t="s">
        <v>396</v>
      </c>
      <c r="T209" s="521">
        <v>3</v>
      </c>
      <c r="U209" s="521"/>
      <c r="V209" s="108"/>
      <c r="W209" s="514"/>
      <c r="X209" s="108"/>
      <c r="Y209" s="529" t="s">
        <v>27</v>
      </c>
      <c r="Z209" s="517" t="s">
        <v>365</v>
      </c>
      <c r="AA209" s="519" t="s">
        <v>396</v>
      </c>
      <c r="AB209" s="521">
        <v>3</v>
      </c>
      <c r="AC209" s="521"/>
      <c r="AD209" s="108"/>
      <c r="AE209" s="514"/>
      <c r="AF209" s="108"/>
      <c r="AG209" s="529" t="s">
        <v>27</v>
      </c>
      <c r="AH209" s="517" t="s">
        <v>365</v>
      </c>
      <c r="AI209" s="519" t="s">
        <v>396</v>
      </c>
      <c r="AJ209" s="521">
        <v>3</v>
      </c>
      <c r="AK209" s="521"/>
      <c r="AL209" s="108"/>
      <c r="AM209" s="514"/>
      <c r="AN209" s="108"/>
      <c r="AO209" s="529" t="s">
        <v>27</v>
      </c>
      <c r="AP209" s="517" t="s">
        <v>365</v>
      </c>
      <c r="AQ209" s="519" t="s">
        <v>396</v>
      </c>
      <c r="AR209" s="521">
        <v>3</v>
      </c>
      <c r="AS209" s="521"/>
      <c r="AT209" s="108"/>
      <c r="AU209" s="514"/>
    </row>
    <row r="210" spans="1:47" ht="24" customHeight="1" x14ac:dyDescent="0.2">
      <c r="A210" s="540"/>
      <c r="B210" s="518"/>
      <c r="C210" s="520"/>
      <c r="D210" s="522"/>
      <c r="E210" s="522"/>
      <c r="F210" s="108"/>
      <c r="G210" s="514"/>
      <c r="H210" s="108"/>
      <c r="I210" s="540"/>
      <c r="J210" s="518"/>
      <c r="K210" s="520"/>
      <c r="L210" s="522"/>
      <c r="M210" s="522"/>
      <c r="N210" s="108"/>
      <c r="O210" s="514"/>
      <c r="P210" s="108"/>
      <c r="Q210" s="540"/>
      <c r="R210" s="518"/>
      <c r="S210" s="520"/>
      <c r="T210" s="522"/>
      <c r="U210" s="522"/>
      <c r="V210" s="108"/>
      <c r="W210" s="514"/>
      <c r="X210" s="108"/>
      <c r="Y210" s="540"/>
      <c r="Z210" s="518"/>
      <c r="AA210" s="520"/>
      <c r="AB210" s="522"/>
      <c r="AC210" s="522"/>
      <c r="AD210" s="108"/>
      <c r="AE210" s="514"/>
      <c r="AF210" s="108"/>
      <c r="AG210" s="540"/>
      <c r="AH210" s="518"/>
      <c r="AI210" s="520"/>
      <c r="AJ210" s="522"/>
      <c r="AK210" s="522"/>
      <c r="AL210" s="108"/>
      <c r="AM210" s="514"/>
      <c r="AN210" s="108"/>
      <c r="AO210" s="540"/>
      <c r="AP210" s="518"/>
      <c r="AQ210" s="520"/>
      <c r="AR210" s="522"/>
      <c r="AS210" s="522"/>
      <c r="AT210" s="108"/>
      <c r="AU210" s="514"/>
    </row>
    <row r="211" spans="1:47" ht="24" customHeight="1" x14ac:dyDescent="0.2">
      <c r="A211" s="529" t="s">
        <v>24</v>
      </c>
      <c r="B211" s="517" t="s">
        <v>365</v>
      </c>
      <c r="C211" s="519" t="s">
        <v>397</v>
      </c>
      <c r="D211" s="521">
        <v>2</v>
      </c>
      <c r="E211" s="521"/>
      <c r="F211" s="108"/>
      <c r="G211" s="514"/>
      <c r="H211" s="108"/>
      <c r="I211" s="529" t="s">
        <v>24</v>
      </c>
      <c r="J211" s="517" t="s">
        <v>365</v>
      </c>
      <c r="K211" s="519" t="s">
        <v>397</v>
      </c>
      <c r="L211" s="521">
        <v>2</v>
      </c>
      <c r="M211" s="521"/>
      <c r="N211" s="108"/>
      <c r="O211" s="514"/>
      <c r="P211" s="108"/>
      <c r="Q211" s="529" t="s">
        <v>24</v>
      </c>
      <c r="R211" s="517" t="s">
        <v>365</v>
      </c>
      <c r="S211" s="519" t="s">
        <v>397</v>
      </c>
      <c r="T211" s="521">
        <v>2</v>
      </c>
      <c r="U211" s="521"/>
      <c r="V211" s="108"/>
      <c r="W211" s="514"/>
      <c r="X211" s="108"/>
      <c r="Y211" s="529" t="s">
        <v>24</v>
      </c>
      <c r="Z211" s="517" t="s">
        <v>365</v>
      </c>
      <c r="AA211" s="519" t="s">
        <v>397</v>
      </c>
      <c r="AB211" s="521">
        <v>2</v>
      </c>
      <c r="AC211" s="521"/>
      <c r="AD211" s="108"/>
      <c r="AE211" s="514"/>
      <c r="AF211" s="108"/>
      <c r="AG211" s="529" t="s">
        <v>24</v>
      </c>
      <c r="AH211" s="517" t="s">
        <v>365</v>
      </c>
      <c r="AI211" s="519" t="s">
        <v>397</v>
      </c>
      <c r="AJ211" s="521">
        <v>2</v>
      </c>
      <c r="AK211" s="521"/>
      <c r="AL211" s="108"/>
      <c r="AM211" s="514"/>
      <c r="AN211" s="108"/>
      <c r="AO211" s="529" t="s">
        <v>24</v>
      </c>
      <c r="AP211" s="517" t="s">
        <v>365</v>
      </c>
      <c r="AQ211" s="519" t="s">
        <v>397</v>
      </c>
      <c r="AR211" s="521">
        <v>2</v>
      </c>
      <c r="AS211" s="521" t="s">
        <v>509</v>
      </c>
      <c r="AT211" s="108"/>
      <c r="AU211" s="514"/>
    </row>
    <row r="212" spans="1:47" ht="24" customHeight="1" x14ac:dyDescent="0.2">
      <c r="A212" s="540"/>
      <c r="B212" s="518"/>
      <c r="C212" s="520"/>
      <c r="D212" s="522"/>
      <c r="E212" s="522"/>
      <c r="F212" s="108"/>
      <c r="G212" s="514"/>
      <c r="H212" s="108"/>
      <c r="I212" s="540"/>
      <c r="J212" s="518"/>
      <c r="K212" s="520"/>
      <c r="L212" s="522"/>
      <c r="M212" s="522"/>
      <c r="N212" s="108"/>
      <c r="O212" s="514"/>
      <c r="P212" s="108"/>
      <c r="Q212" s="540"/>
      <c r="R212" s="518"/>
      <c r="S212" s="520"/>
      <c r="T212" s="522"/>
      <c r="U212" s="522"/>
      <c r="V212" s="108"/>
      <c r="W212" s="514"/>
      <c r="X212" s="108"/>
      <c r="Y212" s="540"/>
      <c r="Z212" s="518"/>
      <c r="AA212" s="520"/>
      <c r="AB212" s="522"/>
      <c r="AC212" s="522"/>
      <c r="AD212" s="108"/>
      <c r="AE212" s="514"/>
      <c r="AF212" s="108"/>
      <c r="AG212" s="540"/>
      <c r="AH212" s="518"/>
      <c r="AI212" s="520"/>
      <c r="AJ212" s="522"/>
      <c r="AK212" s="522"/>
      <c r="AL212" s="108"/>
      <c r="AM212" s="514"/>
      <c r="AN212" s="108"/>
      <c r="AO212" s="540"/>
      <c r="AP212" s="518"/>
      <c r="AQ212" s="520"/>
      <c r="AR212" s="522"/>
      <c r="AS212" s="522"/>
      <c r="AT212" s="108"/>
      <c r="AU212" s="514"/>
    </row>
    <row r="213" spans="1:47" ht="24" customHeight="1" x14ac:dyDescent="0.2">
      <c r="A213" s="529" t="s">
        <v>37</v>
      </c>
      <c r="B213" s="517" t="s">
        <v>363</v>
      </c>
      <c r="C213" s="519" t="s">
        <v>394</v>
      </c>
      <c r="D213" s="521">
        <v>1</v>
      </c>
      <c r="E213" s="521" t="s">
        <v>509</v>
      </c>
      <c r="F213" s="108"/>
      <c r="G213" s="514"/>
      <c r="H213" s="108"/>
      <c r="I213" s="529" t="s">
        <v>37</v>
      </c>
      <c r="J213" s="517" t="s">
        <v>363</v>
      </c>
      <c r="K213" s="519" t="s">
        <v>394</v>
      </c>
      <c r="L213" s="521">
        <v>1</v>
      </c>
      <c r="M213" s="521"/>
      <c r="N213" s="108"/>
      <c r="O213" s="514"/>
      <c r="P213" s="108"/>
      <c r="Q213" s="529" t="s">
        <v>37</v>
      </c>
      <c r="R213" s="517" t="s">
        <v>363</v>
      </c>
      <c r="S213" s="519" t="s">
        <v>394</v>
      </c>
      <c r="T213" s="521">
        <v>1</v>
      </c>
      <c r="U213" s="521" t="s">
        <v>509</v>
      </c>
      <c r="V213" s="108"/>
      <c r="W213" s="514"/>
      <c r="X213" s="108"/>
      <c r="Y213" s="529" t="s">
        <v>37</v>
      </c>
      <c r="Z213" s="517" t="s">
        <v>363</v>
      </c>
      <c r="AA213" s="519" t="s">
        <v>394</v>
      </c>
      <c r="AB213" s="521">
        <v>1</v>
      </c>
      <c r="AC213" s="521"/>
      <c r="AD213" s="108"/>
      <c r="AE213" s="514"/>
      <c r="AF213" s="108"/>
      <c r="AG213" s="529" t="s">
        <v>37</v>
      </c>
      <c r="AH213" s="517" t="s">
        <v>363</v>
      </c>
      <c r="AI213" s="519" t="s">
        <v>394</v>
      </c>
      <c r="AJ213" s="521">
        <v>1</v>
      </c>
      <c r="AK213" s="521" t="s">
        <v>509</v>
      </c>
      <c r="AL213" s="108"/>
      <c r="AM213" s="514"/>
      <c r="AN213" s="108"/>
      <c r="AO213" s="529" t="s">
        <v>37</v>
      </c>
      <c r="AP213" s="517" t="s">
        <v>363</v>
      </c>
      <c r="AQ213" s="519" t="s">
        <v>394</v>
      </c>
      <c r="AR213" s="521">
        <v>1</v>
      </c>
      <c r="AS213" s="521"/>
      <c r="AT213" s="108"/>
      <c r="AU213" s="514"/>
    </row>
    <row r="214" spans="1:47" ht="24" customHeight="1" thickBot="1" x14ac:dyDescent="0.25">
      <c r="A214" s="530"/>
      <c r="B214" s="531"/>
      <c r="C214" s="532"/>
      <c r="D214" s="533"/>
      <c r="E214" s="533"/>
      <c r="F214" s="108"/>
      <c r="G214" s="514"/>
      <c r="H214" s="108"/>
      <c r="I214" s="530"/>
      <c r="J214" s="531"/>
      <c r="K214" s="532"/>
      <c r="L214" s="533"/>
      <c r="M214" s="533"/>
      <c r="N214" s="108"/>
      <c r="O214" s="514"/>
      <c r="P214" s="108"/>
      <c r="Q214" s="530"/>
      <c r="R214" s="531"/>
      <c r="S214" s="532"/>
      <c r="T214" s="533"/>
      <c r="U214" s="533"/>
      <c r="V214" s="108"/>
      <c r="W214" s="514"/>
      <c r="X214" s="108"/>
      <c r="Y214" s="530"/>
      <c r="Z214" s="531"/>
      <c r="AA214" s="532"/>
      <c r="AB214" s="533"/>
      <c r="AC214" s="533"/>
      <c r="AD214" s="108"/>
      <c r="AE214" s="514"/>
      <c r="AF214" s="108"/>
      <c r="AG214" s="530"/>
      <c r="AH214" s="531"/>
      <c r="AI214" s="532"/>
      <c r="AJ214" s="533"/>
      <c r="AK214" s="533"/>
      <c r="AL214" s="108"/>
      <c r="AM214" s="514"/>
      <c r="AN214" s="108"/>
      <c r="AO214" s="530"/>
      <c r="AP214" s="531"/>
      <c r="AQ214" s="532"/>
      <c r="AR214" s="533"/>
      <c r="AS214" s="533"/>
      <c r="AT214" s="108"/>
      <c r="AU214" s="514"/>
    </row>
    <row r="215" spans="1:47" x14ac:dyDescent="0.2">
      <c r="A215" s="105"/>
      <c r="B215" s="105"/>
      <c r="C215" s="105"/>
      <c r="D215" s="105"/>
      <c r="E215" s="105"/>
      <c r="F215" s="105"/>
      <c r="G215" s="514"/>
      <c r="H215" s="105"/>
      <c r="I215" s="105"/>
      <c r="J215" s="105"/>
      <c r="K215" s="105"/>
      <c r="L215" s="105"/>
      <c r="M215" s="105"/>
      <c r="N215" s="105"/>
      <c r="O215" s="514"/>
      <c r="P215" s="105"/>
      <c r="Q215" s="105"/>
      <c r="R215" s="105"/>
      <c r="S215" s="105"/>
      <c r="T215" s="105"/>
      <c r="U215" s="105"/>
      <c r="V215" s="105"/>
      <c r="W215" s="514"/>
      <c r="X215" s="105"/>
      <c r="Y215" s="105"/>
      <c r="Z215" s="105"/>
      <c r="AA215" s="105"/>
      <c r="AB215" s="105"/>
      <c r="AC215" s="105"/>
      <c r="AD215" s="105"/>
      <c r="AE215" s="514"/>
      <c r="AF215" s="105"/>
      <c r="AG215" s="105"/>
      <c r="AH215" s="105"/>
      <c r="AI215" s="105"/>
      <c r="AJ215" s="105"/>
      <c r="AK215" s="105"/>
      <c r="AL215" s="105"/>
      <c r="AM215" s="514"/>
      <c r="AN215" s="105"/>
      <c r="AO215" s="105"/>
      <c r="AP215" s="105"/>
      <c r="AQ215" s="105"/>
      <c r="AR215" s="105"/>
      <c r="AS215" s="105"/>
      <c r="AT215" s="105"/>
      <c r="AU215" s="514"/>
    </row>
    <row r="216" spans="1:47" x14ac:dyDescent="0.2">
      <c r="A216" s="105"/>
      <c r="B216" s="105"/>
      <c r="C216" s="105"/>
      <c r="D216" s="105"/>
      <c r="E216" s="105"/>
      <c r="F216" s="105"/>
      <c r="G216" s="514"/>
      <c r="H216" s="105"/>
      <c r="I216" s="105"/>
      <c r="J216" s="105"/>
      <c r="K216" s="105"/>
      <c r="L216" s="105"/>
      <c r="M216" s="105"/>
      <c r="N216" s="105"/>
      <c r="O216" s="514"/>
      <c r="P216" s="105"/>
      <c r="Q216" s="105"/>
      <c r="R216" s="105"/>
      <c r="S216" s="105"/>
      <c r="T216" s="105"/>
      <c r="U216" s="105"/>
      <c r="V216" s="105"/>
      <c r="W216" s="514"/>
      <c r="X216" s="105"/>
      <c r="Y216" s="105"/>
      <c r="Z216" s="105"/>
      <c r="AA216" s="105"/>
      <c r="AB216" s="105"/>
      <c r="AC216" s="105"/>
      <c r="AD216" s="105"/>
      <c r="AE216" s="514"/>
      <c r="AF216" s="105"/>
      <c r="AG216" s="105"/>
      <c r="AH216" s="105"/>
      <c r="AI216" s="105"/>
      <c r="AJ216" s="105"/>
      <c r="AK216" s="105"/>
      <c r="AL216" s="105"/>
      <c r="AM216" s="514"/>
      <c r="AN216" s="105"/>
      <c r="AO216" s="105"/>
      <c r="AP216" s="105"/>
      <c r="AQ216" s="105"/>
      <c r="AR216" s="105"/>
      <c r="AS216" s="105"/>
      <c r="AT216" s="105"/>
      <c r="AU216" s="514"/>
    </row>
    <row r="217" spans="1:47" ht="18" x14ac:dyDescent="0.25">
      <c r="A217" s="234" t="s">
        <v>600</v>
      </c>
      <c r="B217" s="234"/>
      <c r="C217" s="234"/>
      <c r="D217" s="235" t="s">
        <v>611</v>
      </c>
      <c r="E217" s="111"/>
      <c r="F217" s="105"/>
      <c r="G217" s="514"/>
      <c r="H217" s="108"/>
      <c r="I217" s="105" t="s">
        <v>605</v>
      </c>
      <c r="J217" s="105"/>
      <c r="K217" s="105"/>
      <c r="L217" s="111"/>
      <c r="M217" s="111"/>
      <c r="N217" s="105"/>
      <c r="O217" s="514"/>
      <c r="P217" s="108"/>
      <c r="Q217" s="105" t="s">
        <v>609</v>
      </c>
      <c r="R217" s="105"/>
      <c r="S217" s="105"/>
      <c r="T217" s="111" t="s">
        <v>613</v>
      </c>
      <c r="U217" s="111"/>
      <c r="V217" s="105"/>
      <c r="W217" s="514"/>
      <c r="X217" s="108"/>
      <c r="Y217" s="105" t="s">
        <v>606</v>
      </c>
      <c r="Z217" s="105"/>
      <c r="AA217" s="105"/>
      <c r="AB217" s="111" t="s">
        <v>620</v>
      </c>
      <c r="AC217" s="111"/>
      <c r="AD217" s="105"/>
      <c r="AE217" s="514"/>
      <c r="AF217" s="108"/>
      <c r="AG217" s="234" t="s">
        <v>623</v>
      </c>
      <c r="AH217" s="234"/>
      <c r="AI217" s="234"/>
      <c r="AJ217" s="235" t="s">
        <v>624</v>
      </c>
      <c r="AK217" s="111"/>
      <c r="AL217" s="105"/>
      <c r="AM217" s="514"/>
      <c r="AN217" s="108"/>
      <c r="AO217" s="105"/>
      <c r="AP217" s="105"/>
      <c r="AQ217" s="105"/>
      <c r="AR217" s="111"/>
      <c r="AS217" s="111"/>
      <c r="AT217" s="105"/>
      <c r="AU217" s="514"/>
    </row>
    <row r="218" spans="1:47" ht="18" x14ac:dyDescent="0.25">
      <c r="A218" s="112" t="s">
        <v>358</v>
      </c>
      <c r="B218" s="112"/>
      <c r="C218" s="113"/>
      <c r="D218" s="113" t="s">
        <v>610</v>
      </c>
      <c r="E218" s="113"/>
      <c r="F218" s="105"/>
      <c r="G218" s="514"/>
      <c r="H218" s="108"/>
      <c r="I218" s="112" t="s">
        <v>358</v>
      </c>
      <c r="J218" s="112"/>
      <c r="K218" s="113"/>
      <c r="L218" s="113" t="s">
        <v>359</v>
      </c>
      <c r="M218" s="113"/>
      <c r="N218" s="105"/>
      <c r="O218" s="514"/>
      <c r="P218" s="108"/>
      <c r="Q218" s="112" t="s">
        <v>358</v>
      </c>
      <c r="R218" s="112"/>
      <c r="S218" s="113"/>
      <c r="T218" s="113" t="s">
        <v>610</v>
      </c>
      <c r="U218" s="113"/>
      <c r="V218" s="105"/>
      <c r="W218" s="514"/>
      <c r="X218" s="108"/>
      <c r="Y218" s="112" t="s">
        <v>358</v>
      </c>
      <c r="Z218" s="112"/>
      <c r="AA218" s="113"/>
      <c r="AB218" s="113" t="s">
        <v>610</v>
      </c>
      <c r="AC218" s="113"/>
      <c r="AD218" s="105"/>
      <c r="AE218" s="514"/>
      <c r="AF218" s="108"/>
      <c r="AG218" s="112" t="s">
        <v>358</v>
      </c>
      <c r="AH218" s="112"/>
      <c r="AI218" s="113"/>
      <c r="AJ218" s="113" t="s">
        <v>610</v>
      </c>
      <c r="AK218" s="113"/>
      <c r="AL218" s="105"/>
      <c r="AM218" s="514"/>
      <c r="AN218" s="108"/>
      <c r="AO218" s="112" t="s">
        <v>358</v>
      </c>
      <c r="AP218" s="112"/>
      <c r="AQ218" s="113"/>
      <c r="AR218" s="113" t="s">
        <v>359</v>
      </c>
      <c r="AS218" s="113"/>
      <c r="AT218" s="105"/>
      <c r="AU218" s="514"/>
    </row>
    <row r="219" spans="1:47" x14ac:dyDescent="0.2">
      <c r="A219" s="105"/>
      <c r="B219" s="105"/>
      <c r="C219" s="105"/>
      <c r="D219" s="105"/>
      <c r="E219" s="105"/>
      <c r="F219" s="105"/>
      <c r="G219" s="514"/>
      <c r="H219" s="108"/>
      <c r="I219" s="105"/>
      <c r="J219" s="105"/>
      <c r="K219" s="105"/>
      <c r="L219" s="105"/>
      <c r="M219" s="105"/>
      <c r="N219" s="105"/>
      <c r="O219" s="514"/>
      <c r="P219" s="108"/>
      <c r="Q219" s="105"/>
      <c r="R219" s="105"/>
      <c r="S219" s="105"/>
      <c r="T219" s="105"/>
      <c r="U219" s="105"/>
      <c r="V219" s="105"/>
      <c r="W219" s="514"/>
      <c r="X219" s="108"/>
      <c r="Y219" s="105"/>
      <c r="Z219" s="105"/>
      <c r="AA219" s="105"/>
      <c r="AB219" s="105"/>
      <c r="AC219" s="105"/>
      <c r="AD219" s="105"/>
      <c r="AE219" s="514"/>
      <c r="AF219" s="108"/>
      <c r="AG219" s="105"/>
      <c r="AH219" s="105"/>
      <c r="AI219" s="105"/>
      <c r="AJ219" s="105"/>
      <c r="AK219" s="105"/>
      <c r="AL219" s="105"/>
      <c r="AM219" s="514"/>
      <c r="AN219" s="108"/>
      <c r="AO219" s="105"/>
      <c r="AP219" s="105"/>
      <c r="AQ219" s="105"/>
      <c r="AR219" s="105"/>
      <c r="AS219" s="105"/>
      <c r="AT219" s="105"/>
      <c r="AU219" s="514"/>
    </row>
    <row r="220" spans="1:47" x14ac:dyDescent="0.2">
      <c r="A220" s="106"/>
      <c r="B220" s="106"/>
      <c r="C220" s="106"/>
      <c r="D220" s="106"/>
      <c r="E220" s="106"/>
      <c r="F220" s="106"/>
      <c r="G220" s="514"/>
      <c r="H220" s="514"/>
      <c r="I220" s="514"/>
      <c r="J220" s="514"/>
      <c r="K220" s="514"/>
      <c r="L220" s="514"/>
      <c r="M220" s="514"/>
      <c r="N220" s="106"/>
      <c r="O220" s="514"/>
      <c r="P220" s="514"/>
      <c r="Q220" s="514"/>
      <c r="R220" s="514"/>
      <c r="S220" s="514"/>
      <c r="T220" s="514"/>
      <c r="U220" s="514"/>
      <c r="V220" s="106"/>
      <c r="W220" s="514"/>
      <c r="X220" s="514"/>
      <c r="Y220" s="514"/>
      <c r="Z220" s="514"/>
      <c r="AA220" s="514"/>
      <c r="AB220" s="514"/>
      <c r="AC220" s="514"/>
      <c r="AD220" s="106"/>
      <c r="AE220" s="514"/>
      <c r="AF220" s="514"/>
      <c r="AG220" s="514"/>
      <c r="AH220" s="514"/>
      <c r="AI220" s="514"/>
      <c r="AJ220" s="514"/>
      <c r="AK220" s="514"/>
      <c r="AL220" s="106"/>
      <c r="AM220" s="514"/>
      <c r="AN220" s="514"/>
      <c r="AO220" s="514"/>
      <c r="AP220" s="514"/>
      <c r="AQ220" s="514"/>
      <c r="AR220" s="514"/>
      <c r="AS220" s="514"/>
      <c r="AT220" s="106"/>
      <c r="AU220" s="514"/>
    </row>
    <row r="221" spans="1:47" ht="15" thickBot="1" x14ac:dyDescent="0.25">
      <c r="G221" s="514"/>
      <c r="H221" s="105"/>
      <c r="I221" s="105"/>
      <c r="J221" s="105"/>
      <c r="K221" s="105"/>
      <c r="L221" s="105"/>
      <c r="M221" s="105"/>
      <c r="N221" s="105"/>
      <c r="O221" s="514"/>
      <c r="P221" s="105"/>
      <c r="Q221" s="105"/>
      <c r="R221" s="105"/>
      <c r="S221" s="105"/>
      <c r="T221" s="105"/>
      <c r="U221" s="105"/>
      <c r="V221" s="105"/>
      <c r="W221" s="514"/>
      <c r="X221" s="105"/>
      <c r="Y221" s="105"/>
      <c r="Z221" s="105"/>
      <c r="AA221" s="105"/>
      <c r="AB221" s="105"/>
      <c r="AC221" s="105"/>
      <c r="AD221" s="105"/>
      <c r="AE221" s="514"/>
      <c r="AF221" s="105"/>
      <c r="AG221" s="105"/>
      <c r="AH221" s="105"/>
      <c r="AI221" s="105"/>
      <c r="AJ221" s="105"/>
      <c r="AK221" s="105"/>
      <c r="AL221" s="105"/>
      <c r="AM221" s="514"/>
      <c r="AN221" s="105"/>
      <c r="AO221" s="105"/>
      <c r="AP221" s="105"/>
      <c r="AQ221" s="105"/>
      <c r="AR221" s="105"/>
      <c r="AS221" s="105"/>
      <c r="AT221" s="105"/>
      <c r="AU221" s="514"/>
    </row>
    <row r="222" spans="1:47" ht="46.5" customHeight="1" thickBot="1" x14ac:dyDescent="0.25">
      <c r="A222" s="114" t="s">
        <v>382</v>
      </c>
      <c r="B222" s="523" t="str">
        <f>'MRC CONTRATACIÓN - COVID19'!D58</f>
        <v>Posibilidad de omitir el seguimiento, control y publicidad al cumplimiento de las obligaciones del proveedor a cambio de beneficios particulares.</v>
      </c>
      <c r="C222" s="524"/>
      <c r="D222" s="524"/>
      <c r="E222" s="525"/>
      <c r="F222" s="105"/>
      <c r="G222" s="514"/>
      <c r="H222" s="105"/>
      <c r="I222" s="114" t="s">
        <v>382</v>
      </c>
      <c r="J222" s="523" t="str">
        <f>$B222</f>
        <v>Posibilidad de omitir el seguimiento, control y publicidad al cumplimiento de las obligaciones del proveedor a cambio de beneficios particulares.</v>
      </c>
      <c r="K222" s="524"/>
      <c r="L222" s="524"/>
      <c r="M222" s="525"/>
      <c r="N222" s="105"/>
      <c r="O222" s="514"/>
      <c r="P222" s="105"/>
      <c r="Q222" s="114" t="s">
        <v>382</v>
      </c>
      <c r="R222" s="523" t="str">
        <f>$B222</f>
        <v>Posibilidad de omitir el seguimiento, control y publicidad al cumplimiento de las obligaciones del proveedor a cambio de beneficios particulares.</v>
      </c>
      <c r="S222" s="524"/>
      <c r="T222" s="524"/>
      <c r="U222" s="525"/>
      <c r="V222" s="105"/>
      <c r="W222" s="514"/>
      <c r="X222" s="105"/>
      <c r="Y222" s="114" t="s">
        <v>382</v>
      </c>
      <c r="Z222" s="523" t="str">
        <f>$B222</f>
        <v>Posibilidad de omitir el seguimiento, control y publicidad al cumplimiento de las obligaciones del proveedor a cambio de beneficios particulares.</v>
      </c>
      <c r="AA222" s="524"/>
      <c r="AB222" s="524"/>
      <c r="AC222" s="525"/>
      <c r="AD222" s="105"/>
      <c r="AE222" s="514"/>
      <c r="AF222" s="105"/>
      <c r="AG222" s="114" t="s">
        <v>382</v>
      </c>
      <c r="AH222" s="523" t="str">
        <f>$B222</f>
        <v>Posibilidad de omitir el seguimiento, control y publicidad al cumplimiento de las obligaciones del proveedor a cambio de beneficios particulares.</v>
      </c>
      <c r="AI222" s="524"/>
      <c r="AJ222" s="524"/>
      <c r="AK222" s="525"/>
      <c r="AL222" s="105"/>
      <c r="AM222" s="514"/>
      <c r="AN222" s="105"/>
      <c r="AO222" s="114" t="s">
        <v>382</v>
      </c>
      <c r="AP222" s="523" t="str">
        <f>$B222</f>
        <v>Posibilidad de omitir el seguimiento, control y publicidad al cumplimiento de las obligaciones del proveedor a cambio de beneficios particulares.</v>
      </c>
      <c r="AQ222" s="524"/>
      <c r="AR222" s="524"/>
      <c r="AS222" s="525"/>
      <c r="AT222" s="105"/>
      <c r="AU222" s="514"/>
    </row>
    <row r="223" spans="1:47" ht="21.75" customHeight="1" thickBot="1" x14ac:dyDescent="0.25">
      <c r="A223" s="526" t="s">
        <v>352</v>
      </c>
      <c r="B223" s="527"/>
      <c r="C223" s="527"/>
      <c r="D223" s="527"/>
      <c r="E223" s="528"/>
      <c r="F223" s="105"/>
      <c r="G223" s="514"/>
      <c r="H223" s="108"/>
      <c r="I223" s="526" t="s">
        <v>352</v>
      </c>
      <c r="J223" s="527"/>
      <c r="K223" s="527"/>
      <c r="L223" s="527"/>
      <c r="M223" s="528"/>
      <c r="N223" s="105"/>
      <c r="O223" s="514"/>
      <c r="P223" s="108"/>
      <c r="Q223" s="526" t="s">
        <v>352</v>
      </c>
      <c r="R223" s="527"/>
      <c r="S223" s="527"/>
      <c r="T223" s="527"/>
      <c r="U223" s="528"/>
      <c r="V223" s="105"/>
      <c r="W223" s="514"/>
      <c r="X223" s="108"/>
      <c r="Y223" s="526" t="s">
        <v>352</v>
      </c>
      <c r="Z223" s="527"/>
      <c r="AA223" s="527"/>
      <c r="AB223" s="527"/>
      <c r="AC223" s="528"/>
      <c r="AD223" s="105"/>
      <c r="AE223" s="514"/>
      <c r="AF223" s="108"/>
      <c r="AG223" s="526" t="s">
        <v>352</v>
      </c>
      <c r="AH223" s="527"/>
      <c r="AI223" s="527"/>
      <c r="AJ223" s="527"/>
      <c r="AK223" s="528"/>
      <c r="AL223" s="105"/>
      <c r="AM223" s="514"/>
      <c r="AN223" s="108"/>
      <c r="AO223" s="526" t="s">
        <v>352</v>
      </c>
      <c r="AP223" s="527"/>
      <c r="AQ223" s="527"/>
      <c r="AR223" s="527"/>
      <c r="AS223" s="528"/>
      <c r="AT223" s="105"/>
      <c r="AU223" s="514"/>
    </row>
    <row r="224" spans="1:47" ht="36.75" thickBot="1" x14ac:dyDescent="0.25">
      <c r="A224" s="101" t="s">
        <v>353</v>
      </c>
      <c r="B224" s="102" t="s">
        <v>354</v>
      </c>
      <c r="C224" s="102" t="s">
        <v>355</v>
      </c>
      <c r="D224" s="102" t="s">
        <v>356</v>
      </c>
      <c r="E224" s="102" t="s">
        <v>357</v>
      </c>
      <c r="F224" s="105"/>
      <c r="G224" s="514"/>
      <c r="H224" s="108"/>
      <c r="I224" s="101" t="s">
        <v>353</v>
      </c>
      <c r="J224" s="102" t="s">
        <v>354</v>
      </c>
      <c r="K224" s="102" t="s">
        <v>355</v>
      </c>
      <c r="L224" s="102" t="s">
        <v>356</v>
      </c>
      <c r="M224" s="102" t="s">
        <v>357</v>
      </c>
      <c r="N224" s="105"/>
      <c r="O224" s="514"/>
      <c r="P224" s="108"/>
      <c r="Q224" s="101" t="s">
        <v>353</v>
      </c>
      <c r="R224" s="102" t="s">
        <v>354</v>
      </c>
      <c r="S224" s="102" t="s">
        <v>355</v>
      </c>
      <c r="T224" s="102" t="s">
        <v>356</v>
      </c>
      <c r="U224" s="102" t="s">
        <v>357</v>
      </c>
      <c r="V224" s="105"/>
      <c r="W224" s="514"/>
      <c r="X224" s="108"/>
      <c r="Y224" s="101" t="s">
        <v>353</v>
      </c>
      <c r="Z224" s="102" t="s">
        <v>354</v>
      </c>
      <c r="AA224" s="102" t="s">
        <v>355</v>
      </c>
      <c r="AB224" s="102" t="s">
        <v>356</v>
      </c>
      <c r="AC224" s="102" t="s">
        <v>357</v>
      </c>
      <c r="AD224" s="105"/>
      <c r="AE224" s="514"/>
      <c r="AF224" s="108"/>
      <c r="AG224" s="101" t="s">
        <v>353</v>
      </c>
      <c r="AH224" s="102" t="s">
        <v>354</v>
      </c>
      <c r="AI224" s="102" t="s">
        <v>355</v>
      </c>
      <c r="AJ224" s="102" t="s">
        <v>356</v>
      </c>
      <c r="AK224" s="102" t="s">
        <v>357</v>
      </c>
      <c r="AL224" s="105"/>
      <c r="AM224" s="514"/>
      <c r="AN224" s="108"/>
      <c r="AO224" s="101" t="s">
        <v>353</v>
      </c>
      <c r="AP224" s="102" t="s">
        <v>354</v>
      </c>
      <c r="AQ224" s="102" t="s">
        <v>355</v>
      </c>
      <c r="AR224" s="102" t="s">
        <v>356</v>
      </c>
      <c r="AS224" s="102" t="s">
        <v>357</v>
      </c>
      <c r="AT224" s="105"/>
      <c r="AU224" s="514"/>
    </row>
    <row r="225" spans="1:47" ht="26.25" customHeight="1" x14ac:dyDescent="0.2">
      <c r="A225" s="515" t="s">
        <v>307</v>
      </c>
      <c r="B225" s="534" t="s">
        <v>364</v>
      </c>
      <c r="C225" s="535" t="s">
        <v>398</v>
      </c>
      <c r="D225" s="536">
        <v>5</v>
      </c>
      <c r="E225" s="536"/>
      <c r="F225" s="108"/>
      <c r="G225" s="514"/>
      <c r="H225" s="108"/>
      <c r="I225" s="515" t="s">
        <v>307</v>
      </c>
      <c r="J225" s="534" t="s">
        <v>364</v>
      </c>
      <c r="K225" s="535" t="s">
        <v>398</v>
      </c>
      <c r="L225" s="536">
        <v>5</v>
      </c>
      <c r="M225" s="536"/>
      <c r="N225" s="108"/>
      <c r="O225" s="514"/>
      <c r="P225" s="108"/>
      <c r="Q225" s="515" t="s">
        <v>307</v>
      </c>
      <c r="R225" s="534" t="s">
        <v>364</v>
      </c>
      <c r="S225" s="535" t="s">
        <v>398</v>
      </c>
      <c r="T225" s="536">
        <v>5</v>
      </c>
      <c r="U225" s="536"/>
      <c r="V225" s="108"/>
      <c r="W225" s="514"/>
      <c r="X225" s="108"/>
      <c r="Y225" s="515" t="s">
        <v>307</v>
      </c>
      <c r="Z225" s="534" t="s">
        <v>364</v>
      </c>
      <c r="AA225" s="535" t="s">
        <v>398</v>
      </c>
      <c r="AB225" s="536">
        <v>5</v>
      </c>
      <c r="AC225" s="536"/>
      <c r="AD225" s="108"/>
      <c r="AE225" s="514"/>
      <c r="AF225" s="108"/>
      <c r="AG225" s="515" t="s">
        <v>307</v>
      </c>
      <c r="AH225" s="534" t="s">
        <v>364</v>
      </c>
      <c r="AI225" s="535" t="s">
        <v>398</v>
      </c>
      <c r="AJ225" s="536">
        <v>5</v>
      </c>
      <c r="AK225" s="536"/>
      <c r="AL225" s="108"/>
      <c r="AM225" s="514"/>
      <c r="AN225" s="108"/>
      <c r="AO225" s="515" t="s">
        <v>307</v>
      </c>
      <c r="AP225" s="534" t="s">
        <v>364</v>
      </c>
      <c r="AQ225" s="535" t="s">
        <v>398</v>
      </c>
      <c r="AR225" s="536">
        <v>5</v>
      </c>
      <c r="AS225" s="536"/>
      <c r="AT225" s="108"/>
      <c r="AU225" s="514"/>
    </row>
    <row r="226" spans="1:47" ht="26.25" customHeight="1" x14ac:dyDescent="0.2">
      <c r="A226" s="516"/>
      <c r="B226" s="518"/>
      <c r="C226" s="520"/>
      <c r="D226" s="522"/>
      <c r="E226" s="522"/>
      <c r="F226" s="108"/>
      <c r="G226" s="514"/>
      <c r="H226" s="108"/>
      <c r="I226" s="516"/>
      <c r="J226" s="518"/>
      <c r="K226" s="520"/>
      <c r="L226" s="522"/>
      <c r="M226" s="522"/>
      <c r="N226" s="108"/>
      <c r="O226" s="514"/>
      <c r="P226" s="108"/>
      <c r="Q226" s="516"/>
      <c r="R226" s="518"/>
      <c r="S226" s="520"/>
      <c r="T226" s="522"/>
      <c r="U226" s="522"/>
      <c r="V226" s="108"/>
      <c r="W226" s="514"/>
      <c r="X226" s="108"/>
      <c r="Y226" s="516"/>
      <c r="Z226" s="518"/>
      <c r="AA226" s="520"/>
      <c r="AB226" s="522"/>
      <c r="AC226" s="522"/>
      <c r="AD226" s="108"/>
      <c r="AE226" s="514"/>
      <c r="AF226" s="108"/>
      <c r="AG226" s="516"/>
      <c r="AH226" s="518"/>
      <c r="AI226" s="520"/>
      <c r="AJ226" s="522"/>
      <c r="AK226" s="522"/>
      <c r="AL226" s="108"/>
      <c r="AM226" s="514"/>
      <c r="AN226" s="108"/>
      <c r="AO226" s="516"/>
      <c r="AP226" s="518"/>
      <c r="AQ226" s="520"/>
      <c r="AR226" s="522"/>
      <c r="AS226" s="522"/>
      <c r="AT226" s="108"/>
      <c r="AU226" s="514"/>
    </row>
    <row r="227" spans="1:47" ht="26.25" customHeight="1" x14ac:dyDescent="0.2">
      <c r="A227" s="515" t="s">
        <v>26</v>
      </c>
      <c r="B227" s="517" t="s">
        <v>362</v>
      </c>
      <c r="C227" s="519" t="s">
        <v>391</v>
      </c>
      <c r="D227" s="521">
        <v>4</v>
      </c>
      <c r="E227" s="521"/>
      <c r="F227" s="108"/>
      <c r="G227" s="514"/>
      <c r="H227" s="105"/>
      <c r="I227" s="515" t="s">
        <v>26</v>
      </c>
      <c r="J227" s="517" t="s">
        <v>362</v>
      </c>
      <c r="K227" s="519" t="s">
        <v>391</v>
      </c>
      <c r="L227" s="521">
        <v>4</v>
      </c>
      <c r="M227" s="521"/>
      <c r="N227" s="108"/>
      <c r="O227" s="514"/>
      <c r="P227" s="105"/>
      <c r="Q227" s="515" t="s">
        <v>26</v>
      </c>
      <c r="R227" s="517" t="s">
        <v>362</v>
      </c>
      <c r="S227" s="519" t="s">
        <v>391</v>
      </c>
      <c r="T227" s="521">
        <v>4</v>
      </c>
      <c r="U227" s="521"/>
      <c r="V227" s="108"/>
      <c r="W227" s="514"/>
      <c r="X227" s="105"/>
      <c r="Y227" s="515" t="s">
        <v>26</v>
      </c>
      <c r="Z227" s="517" t="s">
        <v>362</v>
      </c>
      <c r="AA227" s="519" t="s">
        <v>391</v>
      </c>
      <c r="AB227" s="521">
        <v>4</v>
      </c>
      <c r="AC227" s="521" t="s">
        <v>509</v>
      </c>
      <c r="AD227" s="108"/>
      <c r="AE227" s="514"/>
      <c r="AF227" s="105"/>
      <c r="AG227" s="515" t="s">
        <v>26</v>
      </c>
      <c r="AH227" s="517" t="s">
        <v>362</v>
      </c>
      <c r="AI227" s="519" t="s">
        <v>391</v>
      </c>
      <c r="AJ227" s="521">
        <v>4</v>
      </c>
      <c r="AK227" s="521"/>
      <c r="AL227" s="108"/>
      <c r="AM227" s="514"/>
      <c r="AN227" s="105"/>
      <c r="AO227" s="515" t="s">
        <v>26</v>
      </c>
      <c r="AP227" s="517" t="s">
        <v>362</v>
      </c>
      <c r="AQ227" s="519" t="s">
        <v>391</v>
      </c>
      <c r="AR227" s="521">
        <v>4</v>
      </c>
      <c r="AS227" s="521"/>
      <c r="AT227" s="108"/>
      <c r="AU227" s="514"/>
    </row>
    <row r="228" spans="1:47" ht="26.25" customHeight="1" x14ac:dyDescent="0.2">
      <c r="A228" s="516"/>
      <c r="B228" s="518"/>
      <c r="C228" s="520"/>
      <c r="D228" s="522"/>
      <c r="E228" s="522"/>
      <c r="F228" s="108"/>
      <c r="G228" s="514"/>
      <c r="H228" s="105"/>
      <c r="I228" s="516"/>
      <c r="J228" s="518"/>
      <c r="K228" s="520"/>
      <c r="L228" s="522"/>
      <c r="M228" s="522"/>
      <c r="N228" s="108"/>
      <c r="O228" s="514"/>
      <c r="P228" s="105"/>
      <c r="Q228" s="516"/>
      <c r="R228" s="518"/>
      <c r="S228" s="520"/>
      <c r="T228" s="522"/>
      <c r="U228" s="522"/>
      <c r="V228" s="108"/>
      <c r="W228" s="514"/>
      <c r="X228" s="105"/>
      <c r="Y228" s="516"/>
      <c r="Z228" s="518"/>
      <c r="AA228" s="520"/>
      <c r="AB228" s="522"/>
      <c r="AC228" s="522"/>
      <c r="AD228" s="108"/>
      <c r="AE228" s="514"/>
      <c r="AF228" s="105"/>
      <c r="AG228" s="516"/>
      <c r="AH228" s="518"/>
      <c r="AI228" s="520"/>
      <c r="AJ228" s="522"/>
      <c r="AK228" s="522"/>
      <c r="AL228" s="108"/>
      <c r="AM228" s="514"/>
      <c r="AN228" s="105"/>
      <c r="AO228" s="516"/>
      <c r="AP228" s="518"/>
      <c r="AQ228" s="520"/>
      <c r="AR228" s="522"/>
      <c r="AS228" s="522"/>
      <c r="AT228" s="108"/>
      <c r="AU228" s="514"/>
    </row>
    <row r="229" spans="1:47" ht="26.25" customHeight="1" x14ac:dyDescent="0.2">
      <c r="A229" s="515" t="s">
        <v>27</v>
      </c>
      <c r="B229" s="517" t="s">
        <v>365</v>
      </c>
      <c r="C229" s="519" t="s">
        <v>396</v>
      </c>
      <c r="D229" s="521">
        <v>3</v>
      </c>
      <c r="E229" s="521"/>
      <c r="F229" s="108"/>
      <c r="G229" s="514"/>
      <c r="H229" s="108"/>
      <c r="I229" s="515" t="s">
        <v>27</v>
      </c>
      <c r="J229" s="517" t="s">
        <v>365</v>
      </c>
      <c r="K229" s="519" t="s">
        <v>396</v>
      </c>
      <c r="L229" s="521">
        <v>3</v>
      </c>
      <c r="M229" s="521"/>
      <c r="N229" s="108"/>
      <c r="O229" s="514"/>
      <c r="P229" s="108"/>
      <c r="Q229" s="515" t="s">
        <v>27</v>
      </c>
      <c r="R229" s="517" t="s">
        <v>365</v>
      </c>
      <c r="S229" s="519" t="s">
        <v>396</v>
      </c>
      <c r="T229" s="521">
        <v>3</v>
      </c>
      <c r="U229" s="521"/>
      <c r="V229" s="108"/>
      <c r="W229" s="514"/>
      <c r="X229" s="108"/>
      <c r="Y229" s="515" t="s">
        <v>27</v>
      </c>
      <c r="Z229" s="517" t="s">
        <v>365</v>
      </c>
      <c r="AA229" s="519" t="s">
        <v>396</v>
      </c>
      <c r="AB229" s="521">
        <v>3</v>
      </c>
      <c r="AC229" s="521"/>
      <c r="AD229" s="108"/>
      <c r="AE229" s="514"/>
      <c r="AF229" s="108"/>
      <c r="AG229" s="515" t="s">
        <v>27</v>
      </c>
      <c r="AH229" s="517" t="s">
        <v>365</v>
      </c>
      <c r="AI229" s="519" t="s">
        <v>396</v>
      </c>
      <c r="AJ229" s="521">
        <v>3</v>
      </c>
      <c r="AK229" s="521"/>
      <c r="AL229" s="108"/>
      <c r="AM229" s="514"/>
      <c r="AN229" s="108"/>
      <c r="AO229" s="515" t="s">
        <v>27</v>
      </c>
      <c r="AP229" s="517" t="s">
        <v>365</v>
      </c>
      <c r="AQ229" s="519" t="s">
        <v>396</v>
      </c>
      <c r="AR229" s="521">
        <v>3</v>
      </c>
      <c r="AS229" s="521"/>
      <c r="AT229" s="108"/>
      <c r="AU229" s="514"/>
    </row>
    <row r="230" spans="1:47" ht="26.25" customHeight="1" x14ac:dyDescent="0.2">
      <c r="A230" s="516"/>
      <c r="B230" s="518"/>
      <c r="C230" s="520"/>
      <c r="D230" s="522"/>
      <c r="E230" s="522"/>
      <c r="F230" s="108"/>
      <c r="G230" s="514"/>
      <c r="H230" s="108"/>
      <c r="I230" s="516"/>
      <c r="J230" s="518"/>
      <c r="K230" s="520"/>
      <c r="L230" s="522"/>
      <c r="M230" s="522"/>
      <c r="N230" s="108"/>
      <c r="O230" s="514"/>
      <c r="P230" s="108"/>
      <c r="Q230" s="516"/>
      <c r="R230" s="518"/>
      <c r="S230" s="520"/>
      <c r="T230" s="522"/>
      <c r="U230" s="522"/>
      <c r="V230" s="108"/>
      <c r="W230" s="514"/>
      <c r="X230" s="108"/>
      <c r="Y230" s="516"/>
      <c r="Z230" s="518"/>
      <c r="AA230" s="520"/>
      <c r="AB230" s="522"/>
      <c r="AC230" s="522"/>
      <c r="AD230" s="108"/>
      <c r="AE230" s="514"/>
      <c r="AF230" s="108"/>
      <c r="AG230" s="516"/>
      <c r="AH230" s="518"/>
      <c r="AI230" s="520"/>
      <c r="AJ230" s="522"/>
      <c r="AK230" s="522"/>
      <c r="AL230" s="108"/>
      <c r="AM230" s="514"/>
      <c r="AN230" s="108"/>
      <c r="AO230" s="516"/>
      <c r="AP230" s="518"/>
      <c r="AQ230" s="520"/>
      <c r="AR230" s="522"/>
      <c r="AS230" s="522"/>
      <c r="AT230" s="108"/>
      <c r="AU230" s="514"/>
    </row>
    <row r="231" spans="1:47" ht="26.25" customHeight="1" x14ac:dyDescent="0.2">
      <c r="A231" s="515" t="s">
        <v>24</v>
      </c>
      <c r="B231" s="517" t="s">
        <v>365</v>
      </c>
      <c r="C231" s="519" t="s">
        <v>397</v>
      </c>
      <c r="D231" s="521">
        <v>2</v>
      </c>
      <c r="E231" s="521"/>
      <c r="F231" s="108"/>
      <c r="G231" s="514"/>
      <c r="H231" s="108"/>
      <c r="I231" s="515" t="s">
        <v>24</v>
      </c>
      <c r="J231" s="517" t="s">
        <v>365</v>
      </c>
      <c r="K231" s="519" t="s">
        <v>397</v>
      </c>
      <c r="L231" s="521">
        <v>2</v>
      </c>
      <c r="M231" s="521"/>
      <c r="N231" s="108"/>
      <c r="O231" s="514"/>
      <c r="P231" s="108"/>
      <c r="Q231" s="515" t="s">
        <v>24</v>
      </c>
      <c r="R231" s="517" t="s">
        <v>365</v>
      </c>
      <c r="S231" s="519" t="s">
        <v>397</v>
      </c>
      <c r="T231" s="521">
        <v>2</v>
      </c>
      <c r="U231" s="521"/>
      <c r="V231" s="108"/>
      <c r="W231" s="514"/>
      <c r="X231" s="108"/>
      <c r="Y231" s="515" t="s">
        <v>24</v>
      </c>
      <c r="Z231" s="517" t="s">
        <v>365</v>
      </c>
      <c r="AA231" s="519" t="s">
        <v>397</v>
      </c>
      <c r="AB231" s="521">
        <v>2</v>
      </c>
      <c r="AC231" s="521"/>
      <c r="AD231" s="108"/>
      <c r="AE231" s="514"/>
      <c r="AF231" s="108"/>
      <c r="AG231" s="515" t="s">
        <v>24</v>
      </c>
      <c r="AH231" s="517" t="s">
        <v>365</v>
      </c>
      <c r="AI231" s="519" t="s">
        <v>397</v>
      </c>
      <c r="AJ231" s="521">
        <v>2</v>
      </c>
      <c r="AK231" s="521"/>
      <c r="AL231" s="108"/>
      <c r="AM231" s="514"/>
      <c r="AN231" s="108"/>
      <c r="AO231" s="515" t="s">
        <v>24</v>
      </c>
      <c r="AP231" s="517" t="s">
        <v>365</v>
      </c>
      <c r="AQ231" s="519" t="s">
        <v>397</v>
      </c>
      <c r="AR231" s="521">
        <v>2</v>
      </c>
      <c r="AS231" s="521" t="s">
        <v>509</v>
      </c>
      <c r="AT231" s="108"/>
      <c r="AU231" s="514"/>
    </row>
    <row r="232" spans="1:47" ht="26.25" customHeight="1" x14ac:dyDescent="0.2">
      <c r="A232" s="516"/>
      <c r="B232" s="518"/>
      <c r="C232" s="520"/>
      <c r="D232" s="522"/>
      <c r="E232" s="522"/>
      <c r="F232" s="108"/>
      <c r="G232" s="514"/>
      <c r="H232" s="108"/>
      <c r="I232" s="516"/>
      <c r="J232" s="518"/>
      <c r="K232" s="520"/>
      <c r="L232" s="522"/>
      <c r="M232" s="522"/>
      <c r="N232" s="108"/>
      <c r="O232" s="514"/>
      <c r="P232" s="108"/>
      <c r="Q232" s="516"/>
      <c r="R232" s="518"/>
      <c r="S232" s="520"/>
      <c r="T232" s="522"/>
      <c r="U232" s="522"/>
      <c r="V232" s="108"/>
      <c r="W232" s="514"/>
      <c r="X232" s="108"/>
      <c r="Y232" s="516"/>
      <c r="Z232" s="518"/>
      <c r="AA232" s="520"/>
      <c r="AB232" s="522"/>
      <c r="AC232" s="522"/>
      <c r="AD232" s="108"/>
      <c r="AE232" s="514"/>
      <c r="AF232" s="108"/>
      <c r="AG232" s="516"/>
      <c r="AH232" s="518"/>
      <c r="AI232" s="520"/>
      <c r="AJ232" s="522"/>
      <c r="AK232" s="522"/>
      <c r="AL232" s="108"/>
      <c r="AM232" s="514"/>
      <c r="AN232" s="108"/>
      <c r="AO232" s="516"/>
      <c r="AP232" s="518"/>
      <c r="AQ232" s="520"/>
      <c r="AR232" s="522"/>
      <c r="AS232" s="522"/>
      <c r="AT232" s="108"/>
      <c r="AU232" s="514"/>
    </row>
    <row r="233" spans="1:47" ht="26.25" customHeight="1" x14ac:dyDescent="0.2">
      <c r="A233" s="515" t="s">
        <v>37</v>
      </c>
      <c r="B233" s="517" t="s">
        <v>363</v>
      </c>
      <c r="C233" s="519" t="s">
        <v>394</v>
      </c>
      <c r="D233" s="521">
        <v>1</v>
      </c>
      <c r="E233" s="521" t="s">
        <v>509</v>
      </c>
      <c r="F233" s="108"/>
      <c r="G233" s="514"/>
      <c r="H233" s="105"/>
      <c r="I233" s="515" t="s">
        <v>37</v>
      </c>
      <c r="J233" s="517" t="s">
        <v>363</v>
      </c>
      <c r="K233" s="519" t="s">
        <v>394</v>
      </c>
      <c r="L233" s="521">
        <v>1</v>
      </c>
      <c r="M233" s="521"/>
      <c r="N233" s="108"/>
      <c r="O233" s="514"/>
      <c r="P233" s="105"/>
      <c r="Q233" s="515" t="s">
        <v>37</v>
      </c>
      <c r="R233" s="517" t="s">
        <v>363</v>
      </c>
      <c r="S233" s="519" t="s">
        <v>394</v>
      </c>
      <c r="T233" s="521">
        <v>1</v>
      </c>
      <c r="U233" s="521" t="s">
        <v>509</v>
      </c>
      <c r="V233" s="108"/>
      <c r="W233" s="514"/>
      <c r="X233" s="105"/>
      <c r="Y233" s="515" t="s">
        <v>37</v>
      </c>
      <c r="Z233" s="517" t="s">
        <v>363</v>
      </c>
      <c r="AA233" s="519" t="s">
        <v>394</v>
      </c>
      <c r="AB233" s="521">
        <v>1</v>
      </c>
      <c r="AC233" s="521"/>
      <c r="AD233" s="108"/>
      <c r="AE233" s="514"/>
      <c r="AF233" s="105"/>
      <c r="AG233" s="515" t="s">
        <v>37</v>
      </c>
      <c r="AH233" s="517" t="s">
        <v>363</v>
      </c>
      <c r="AI233" s="519" t="s">
        <v>394</v>
      </c>
      <c r="AJ233" s="521">
        <v>1</v>
      </c>
      <c r="AK233" s="521" t="s">
        <v>509</v>
      </c>
      <c r="AL233" s="108"/>
      <c r="AM233" s="514"/>
      <c r="AN233" s="105"/>
      <c r="AO233" s="515" t="s">
        <v>37</v>
      </c>
      <c r="AP233" s="517" t="s">
        <v>363</v>
      </c>
      <c r="AQ233" s="519" t="s">
        <v>394</v>
      </c>
      <c r="AR233" s="521">
        <v>1</v>
      </c>
      <c r="AS233" s="521"/>
      <c r="AT233" s="108"/>
      <c r="AU233" s="514"/>
    </row>
    <row r="234" spans="1:47" ht="26.25" customHeight="1" thickBot="1" x14ac:dyDescent="0.25">
      <c r="A234" s="541"/>
      <c r="B234" s="531"/>
      <c r="C234" s="532"/>
      <c r="D234" s="533"/>
      <c r="E234" s="533"/>
      <c r="F234" s="108"/>
      <c r="G234" s="514"/>
      <c r="H234" s="105"/>
      <c r="I234" s="541"/>
      <c r="J234" s="531"/>
      <c r="K234" s="532"/>
      <c r="L234" s="533"/>
      <c r="M234" s="533"/>
      <c r="N234" s="108"/>
      <c r="O234" s="514"/>
      <c r="P234" s="105"/>
      <c r="Q234" s="541"/>
      <c r="R234" s="531"/>
      <c r="S234" s="532"/>
      <c r="T234" s="533"/>
      <c r="U234" s="533"/>
      <c r="V234" s="108"/>
      <c r="W234" s="514"/>
      <c r="X234" s="105"/>
      <c r="Y234" s="541"/>
      <c r="Z234" s="531"/>
      <c r="AA234" s="532"/>
      <c r="AB234" s="533"/>
      <c r="AC234" s="533"/>
      <c r="AD234" s="108"/>
      <c r="AE234" s="514"/>
      <c r="AF234" s="105"/>
      <c r="AG234" s="541"/>
      <c r="AH234" s="531"/>
      <c r="AI234" s="532"/>
      <c r="AJ234" s="533"/>
      <c r="AK234" s="533"/>
      <c r="AL234" s="108"/>
      <c r="AM234" s="514"/>
      <c r="AN234" s="105"/>
      <c r="AO234" s="541"/>
      <c r="AP234" s="531"/>
      <c r="AQ234" s="532"/>
      <c r="AR234" s="533"/>
      <c r="AS234" s="533"/>
      <c r="AT234" s="108"/>
      <c r="AU234" s="514"/>
    </row>
    <row r="235" spans="1:47" x14ac:dyDescent="0.2">
      <c r="A235" s="105"/>
      <c r="B235" s="105"/>
      <c r="C235" s="105"/>
      <c r="D235" s="105"/>
      <c r="E235" s="105"/>
      <c r="F235" s="105"/>
      <c r="G235" s="514"/>
      <c r="H235" s="108"/>
      <c r="I235" s="105"/>
      <c r="J235" s="105"/>
      <c r="K235" s="105"/>
      <c r="L235" s="105"/>
      <c r="M235" s="105"/>
      <c r="N235" s="105"/>
      <c r="O235" s="514"/>
      <c r="P235" s="108"/>
      <c r="Q235" s="105"/>
      <c r="R235" s="105"/>
      <c r="S235" s="105"/>
      <c r="T235" s="105"/>
      <c r="U235" s="105"/>
      <c r="V235" s="105"/>
      <c r="W235" s="514"/>
      <c r="X235" s="108"/>
      <c r="Y235" s="105"/>
      <c r="Z235" s="105"/>
      <c r="AA235" s="105"/>
      <c r="AB235" s="105"/>
      <c r="AC235" s="105"/>
      <c r="AD235" s="105"/>
      <c r="AE235" s="514"/>
      <c r="AF235" s="108"/>
      <c r="AG235" s="105"/>
      <c r="AH235" s="105"/>
      <c r="AI235" s="105"/>
      <c r="AJ235" s="105"/>
      <c r="AK235" s="105"/>
      <c r="AL235" s="105"/>
      <c r="AM235" s="514"/>
      <c r="AN235" s="108"/>
      <c r="AO235" s="105"/>
      <c r="AP235" s="105"/>
      <c r="AQ235" s="105"/>
      <c r="AR235" s="105"/>
      <c r="AS235" s="105"/>
      <c r="AT235" s="105"/>
      <c r="AU235" s="514"/>
    </row>
    <row r="236" spans="1:47" x14ac:dyDescent="0.2">
      <c r="A236" s="105"/>
      <c r="B236" s="105"/>
      <c r="C236" s="105"/>
      <c r="D236" s="105"/>
      <c r="E236" s="105"/>
      <c r="F236" s="105"/>
      <c r="G236" s="514"/>
      <c r="H236" s="108"/>
      <c r="I236" s="105"/>
      <c r="J236" s="105"/>
      <c r="K236" s="105"/>
      <c r="L236" s="105"/>
      <c r="M236" s="105"/>
      <c r="N236" s="105"/>
      <c r="O236" s="514"/>
      <c r="P236" s="108"/>
      <c r="Q236" s="105"/>
      <c r="R236" s="105"/>
      <c r="S236" s="105"/>
      <c r="T236" s="105"/>
      <c r="U236" s="105"/>
      <c r="V236" s="105"/>
      <c r="W236" s="514"/>
      <c r="X236" s="108"/>
      <c r="Y236" s="105"/>
      <c r="Z236" s="105"/>
      <c r="AA236" s="105"/>
      <c r="AB236" s="105"/>
      <c r="AC236" s="105"/>
      <c r="AD236" s="105"/>
      <c r="AE236" s="514"/>
      <c r="AF236" s="108"/>
      <c r="AG236" s="105"/>
      <c r="AH236" s="105"/>
      <c r="AI236" s="105"/>
      <c r="AJ236" s="105"/>
      <c r="AK236" s="105"/>
      <c r="AL236" s="105"/>
      <c r="AM236" s="514"/>
      <c r="AN236" s="108"/>
      <c r="AO236" s="105"/>
      <c r="AP236" s="105"/>
      <c r="AQ236" s="105"/>
      <c r="AR236" s="105"/>
      <c r="AS236" s="105"/>
      <c r="AT236" s="105"/>
      <c r="AU236" s="514"/>
    </row>
    <row r="237" spans="1:47" ht="18" x14ac:dyDescent="0.25">
      <c r="A237" s="234" t="s">
        <v>600</v>
      </c>
      <c r="B237" s="234"/>
      <c r="C237" s="234"/>
      <c r="D237" s="235" t="s">
        <v>611</v>
      </c>
      <c r="E237" s="111"/>
      <c r="F237" s="105"/>
      <c r="G237" s="514"/>
      <c r="H237" s="108"/>
      <c r="I237" s="105" t="s">
        <v>605</v>
      </c>
      <c r="J237" s="105"/>
      <c r="K237" s="105"/>
      <c r="L237" s="111"/>
      <c r="M237" s="111"/>
      <c r="N237" s="105"/>
      <c r="O237" s="514"/>
      <c r="P237" s="108"/>
      <c r="Q237" s="105" t="s">
        <v>609</v>
      </c>
      <c r="R237" s="105"/>
      <c r="S237" s="105"/>
      <c r="T237" s="111" t="s">
        <v>613</v>
      </c>
      <c r="U237" s="111"/>
      <c r="V237" s="105"/>
      <c r="W237" s="514"/>
      <c r="X237" s="108"/>
      <c r="Y237" s="105" t="s">
        <v>606</v>
      </c>
      <c r="Z237" s="105"/>
      <c r="AA237" s="105"/>
      <c r="AB237" s="111" t="s">
        <v>620</v>
      </c>
      <c r="AC237" s="111"/>
      <c r="AD237" s="105"/>
      <c r="AE237" s="514"/>
      <c r="AF237" s="108"/>
      <c r="AG237" s="234" t="s">
        <v>623</v>
      </c>
      <c r="AH237" s="234"/>
      <c r="AI237" s="234"/>
      <c r="AJ237" s="235" t="s">
        <v>624</v>
      </c>
      <c r="AK237" s="111"/>
      <c r="AL237" s="105"/>
      <c r="AM237" s="514"/>
      <c r="AN237" s="108"/>
      <c r="AO237" s="105"/>
      <c r="AP237" s="105"/>
      <c r="AQ237" s="105"/>
      <c r="AR237" s="111"/>
      <c r="AS237" s="111"/>
      <c r="AT237" s="105"/>
      <c r="AU237" s="514"/>
    </row>
    <row r="238" spans="1:47" ht="18" x14ac:dyDescent="0.25">
      <c r="A238" s="112" t="s">
        <v>358</v>
      </c>
      <c r="B238" s="112"/>
      <c r="C238" s="113"/>
      <c r="D238" s="113" t="s">
        <v>610</v>
      </c>
      <c r="E238" s="113"/>
      <c r="F238" s="105"/>
      <c r="G238" s="514"/>
      <c r="H238" s="108"/>
      <c r="I238" s="112" t="s">
        <v>358</v>
      </c>
      <c r="J238" s="112"/>
      <c r="K238" s="113"/>
      <c r="L238" s="113" t="s">
        <v>359</v>
      </c>
      <c r="M238" s="113"/>
      <c r="N238" s="105"/>
      <c r="O238" s="514"/>
      <c r="P238" s="108"/>
      <c r="Q238" s="112" t="s">
        <v>358</v>
      </c>
      <c r="R238" s="112"/>
      <c r="S238" s="113"/>
      <c r="T238" s="113" t="s">
        <v>610</v>
      </c>
      <c r="U238" s="113"/>
      <c r="V238" s="105"/>
      <c r="W238" s="514"/>
      <c r="X238" s="108"/>
      <c r="Y238" s="112" t="s">
        <v>358</v>
      </c>
      <c r="Z238" s="112"/>
      <c r="AA238" s="113"/>
      <c r="AB238" s="113" t="s">
        <v>610</v>
      </c>
      <c r="AC238" s="113"/>
      <c r="AD238" s="105"/>
      <c r="AE238" s="514"/>
      <c r="AF238" s="108"/>
      <c r="AG238" s="112" t="s">
        <v>358</v>
      </c>
      <c r="AH238" s="112"/>
      <c r="AI238" s="113"/>
      <c r="AJ238" s="113" t="s">
        <v>610</v>
      </c>
      <c r="AK238" s="113"/>
      <c r="AL238" s="105"/>
      <c r="AM238" s="514"/>
      <c r="AN238" s="108"/>
      <c r="AO238" s="112" t="s">
        <v>358</v>
      </c>
      <c r="AP238" s="112"/>
      <c r="AQ238" s="113"/>
      <c r="AR238" s="113" t="s">
        <v>359</v>
      </c>
      <c r="AS238" s="113"/>
      <c r="AT238" s="105"/>
      <c r="AU238" s="514"/>
    </row>
    <row r="239" spans="1:47" x14ac:dyDescent="0.2">
      <c r="A239" s="105"/>
      <c r="B239" s="105"/>
      <c r="C239" s="105"/>
      <c r="D239" s="105"/>
      <c r="E239" s="105"/>
      <c r="F239" s="105"/>
      <c r="G239" s="514"/>
      <c r="H239" s="105"/>
      <c r="I239" s="105"/>
      <c r="J239" s="105"/>
      <c r="K239" s="105"/>
      <c r="L239" s="105"/>
      <c r="M239" s="105"/>
      <c r="N239" s="105"/>
      <c r="O239" s="514"/>
      <c r="P239" s="105"/>
      <c r="Q239" s="105"/>
      <c r="R239" s="105"/>
      <c r="S239" s="105"/>
      <c r="T239" s="105"/>
      <c r="U239" s="105"/>
      <c r="V239" s="105"/>
      <c r="W239" s="514"/>
      <c r="X239" s="105"/>
      <c r="Y239" s="105"/>
      <c r="Z239" s="105"/>
      <c r="AA239" s="105"/>
      <c r="AB239" s="105"/>
      <c r="AC239" s="105"/>
      <c r="AD239" s="105"/>
      <c r="AE239" s="514"/>
      <c r="AF239" s="105"/>
      <c r="AG239" s="105"/>
      <c r="AH239" s="105"/>
      <c r="AI239" s="105"/>
      <c r="AJ239" s="105"/>
      <c r="AK239" s="105"/>
      <c r="AL239" s="105"/>
      <c r="AM239" s="514"/>
      <c r="AN239" s="105"/>
      <c r="AO239" s="105"/>
      <c r="AP239" s="105"/>
      <c r="AQ239" s="105"/>
      <c r="AR239" s="105"/>
      <c r="AS239" s="105"/>
      <c r="AT239" s="105"/>
      <c r="AU239" s="514"/>
    </row>
    <row r="240" spans="1:47" x14ac:dyDescent="0.2">
      <c r="A240" s="106"/>
      <c r="B240" s="106"/>
      <c r="C240" s="106"/>
      <c r="D240" s="106"/>
      <c r="E240" s="106"/>
      <c r="F240" s="106"/>
      <c r="G240" s="514"/>
      <c r="H240" s="514"/>
      <c r="I240" s="514"/>
      <c r="J240" s="514"/>
      <c r="K240" s="514"/>
      <c r="L240" s="514"/>
      <c r="M240" s="514"/>
      <c r="N240" s="106"/>
      <c r="O240" s="514"/>
      <c r="P240" s="514"/>
      <c r="Q240" s="514"/>
      <c r="R240" s="514"/>
      <c r="S240" s="514"/>
      <c r="T240" s="514"/>
      <c r="U240" s="514"/>
      <c r="V240" s="106"/>
      <c r="W240" s="514"/>
      <c r="X240" s="514"/>
      <c r="Y240" s="514"/>
      <c r="Z240" s="514"/>
      <c r="AA240" s="514"/>
      <c r="AB240" s="514"/>
      <c r="AC240" s="514"/>
      <c r="AD240" s="106"/>
      <c r="AE240" s="514"/>
      <c r="AF240" s="514"/>
      <c r="AG240" s="514"/>
      <c r="AH240" s="514"/>
      <c r="AI240" s="514"/>
      <c r="AJ240" s="514"/>
      <c r="AK240" s="514"/>
      <c r="AL240" s="106"/>
      <c r="AM240" s="514"/>
      <c r="AN240" s="514"/>
      <c r="AO240" s="514"/>
      <c r="AP240" s="514"/>
      <c r="AQ240" s="514"/>
      <c r="AR240" s="514"/>
      <c r="AS240" s="514"/>
      <c r="AT240" s="106"/>
      <c r="AU240" s="514"/>
    </row>
    <row r="241" spans="1:47" ht="15" thickBot="1" x14ac:dyDescent="0.25">
      <c r="G241" s="514"/>
      <c r="H241" s="105"/>
      <c r="N241" s="105"/>
      <c r="O241" s="514"/>
      <c r="P241" s="105"/>
      <c r="V241" s="105"/>
      <c r="W241" s="514"/>
      <c r="X241" s="105"/>
      <c r="AD241" s="105"/>
      <c r="AE241" s="514"/>
      <c r="AF241" s="105"/>
      <c r="AL241" s="105"/>
      <c r="AM241" s="514"/>
      <c r="AN241" s="105"/>
      <c r="AT241" s="105"/>
      <c r="AU241" s="514"/>
    </row>
    <row r="242" spans="1:47" ht="50.25" customHeight="1" thickBot="1" x14ac:dyDescent="0.25">
      <c r="A242" s="107" t="s">
        <v>378</v>
      </c>
      <c r="B242" s="537" t="str">
        <f>'MRC CONTRATACIÓN - COVID19'!D64</f>
        <v>Posibilidad de Tramitar y pagar facturas sin que se haya prestado el servicio o labor contratada  o que no satisfacen las necesidades la entidad a cambio de beneficios particulares.</v>
      </c>
      <c r="C242" s="538"/>
      <c r="D242" s="538"/>
      <c r="E242" s="539"/>
      <c r="F242" s="105"/>
      <c r="G242" s="514"/>
      <c r="H242" s="105"/>
      <c r="I242" s="107" t="s">
        <v>378</v>
      </c>
      <c r="J242" s="523" t="str">
        <f>$B242</f>
        <v>Posibilidad de Tramitar y pagar facturas sin que se haya prestado el servicio o labor contratada  o que no satisfacen las necesidades la entidad a cambio de beneficios particulares.</v>
      </c>
      <c r="K242" s="524"/>
      <c r="L242" s="524"/>
      <c r="M242" s="525"/>
      <c r="N242" s="105"/>
      <c r="O242" s="514"/>
      <c r="P242" s="105"/>
      <c r="Q242" s="107" t="s">
        <v>378</v>
      </c>
      <c r="R242" s="523" t="str">
        <f>$B242</f>
        <v>Posibilidad de Tramitar y pagar facturas sin que se haya prestado el servicio o labor contratada  o que no satisfacen las necesidades la entidad a cambio de beneficios particulares.</v>
      </c>
      <c r="S242" s="524"/>
      <c r="T242" s="524"/>
      <c r="U242" s="525"/>
      <c r="V242" s="105"/>
      <c r="W242" s="514"/>
      <c r="X242" s="105"/>
      <c r="Y242" s="107" t="s">
        <v>378</v>
      </c>
      <c r="Z242" s="523" t="str">
        <f>$B242</f>
        <v>Posibilidad de Tramitar y pagar facturas sin que se haya prestado el servicio o labor contratada  o que no satisfacen las necesidades la entidad a cambio de beneficios particulares.</v>
      </c>
      <c r="AA242" s="524"/>
      <c r="AB242" s="524"/>
      <c r="AC242" s="525"/>
      <c r="AD242" s="105"/>
      <c r="AE242" s="514"/>
      <c r="AF242" s="105"/>
      <c r="AG242" s="107" t="s">
        <v>378</v>
      </c>
      <c r="AH242" s="523" t="str">
        <f>$B242</f>
        <v>Posibilidad de Tramitar y pagar facturas sin que se haya prestado el servicio o labor contratada  o que no satisfacen las necesidades la entidad a cambio de beneficios particulares.</v>
      </c>
      <c r="AI242" s="524"/>
      <c r="AJ242" s="524"/>
      <c r="AK242" s="525"/>
      <c r="AL242" s="105"/>
      <c r="AM242" s="514"/>
      <c r="AN242" s="105"/>
      <c r="AO242" s="107" t="s">
        <v>378</v>
      </c>
      <c r="AP242" s="523" t="str">
        <f>$B242</f>
        <v>Posibilidad de Tramitar y pagar facturas sin que se haya prestado el servicio o labor contratada  o que no satisfacen las necesidades la entidad a cambio de beneficios particulares.</v>
      </c>
      <c r="AQ242" s="524"/>
      <c r="AR242" s="524"/>
      <c r="AS242" s="525"/>
      <c r="AT242" s="105"/>
      <c r="AU242" s="514"/>
    </row>
    <row r="243" spans="1:47" ht="18.75" customHeight="1" thickBot="1" x14ac:dyDescent="0.25">
      <c r="A243" s="548" t="s">
        <v>352</v>
      </c>
      <c r="B243" s="549"/>
      <c r="C243" s="549"/>
      <c r="D243" s="549"/>
      <c r="E243" s="550"/>
      <c r="F243" s="105"/>
      <c r="G243" s="514"/>
      <c r="H243" s="105"/>
      <c r="I243" s="542" t="s">
        <v>352</v>
      </c>
      <c r="J243" s="543"/>
      <c r="K243" s="543"/>
      <c r="L243" s="543"/>
      <c r="M243" s="544"/>
      <c r="N243" s="105"/>
      <c r="O243" s="514"/>
      <c r="P243" s="105"/>
      <c r="Q243" s="542" t="s">
        <v>352</v>
      </c>
      <c r="R243" s="543"/>
      <c r="S243" s="543"/>
      <c r="T243" s="543"/>
      <c r="U243" s="544"/>
      <c r="V243" s="105"/>
      <c r="W243" s="514"/>
      <c r="X243" s="105"/>
      <c r="Y243" s="542" t="s">
        <v>352</v>
      </c>
      <c r="Z243" s="543"/>
      <c r="AA243" s="543"/>
      <c r="AB243" s="543"/>
      <c r="AC243" s="544"/>
      <c r="AD243" s="105"/>
      <c r="AE243" s="514"/>
      <c r="AF243" s="105"/>
      <c r="AG243" s="542" t="s">
        <v>352</v>
      </c>
      <c r="AH243" s="543"/>
      <c r="AI243" s="543"/>
      <c r="AJ243" s="543"/>
      <c r="AK243" s="544"/>
      <c r="AL243" s="105"/>
      <c r="AM243" s="514"/>
      <c r="AN243" s="105"/>
      <c r="AO243" s="542" t="s">
        <v>352</v>
      </c>
      <c r="AP243" s="543"/>
      <c r="AQ243" s="543"/>
      <c r="AR243" s="543"/>
      <c r="AS243" s="544"/>
      <c r="AT243" s="105"/>
      <c r="AU243" s="514"/>
    </row>
    <row r="244" spans="1:47" ht="36.75" thickBot="1" x14ac:dyDescent="0.25">
      <c r="A244" s="103" t="s">
        <v>353</v>
      </c>
      <c r="B244" s="104" t="s">
        <v>354</v>
      </c>
      <c r="C244" s="104" t="s">
        <v>355</v>
      </c>
      <c r="D244" s="104" t="s">
        <v>356</v>
      </c>
      <c r="E244" s="104" t="s">
        <v>357</v>
      </c>
      <c r="F244" s="105"/>
      <c r="G244" s="514"/>
      <c r="H244" s="105"/>
      <c r="I244" s="98" t="s">
        <v>353</v>
      </c>
      <c r="J244" s="99" t="s">
        <v>354</v>
      </c>
      <c r="K244" s="99" t="s">
        <v>355</v>
      </c>
      <c r="L244" s="99" t="s">
        <v>356</v>
      </c>
      <c r="M244" s="99" t="s">
        <v>357</v>
      </c>
      <c r="N244" s="105"/>
      <c r="O244" s="514"/>
      <c r="P244" s="105"/>
      <c r="Q244" s="98" t="s">
        <v>353</v>
      </c>
      <c r="R244" s="99" t="s">
        <v>354</v>
      </c>
      <c r="S244" s="99" t="s">
        <v>355</v>
      </c>
      <c r="T244" s="99" t="s">
        <v>356</v>
      </c>
      <c r="U244" s="99" t="s">
        <v>357</v>
      </c>
      <c r="V244" s="105"/>
      <c r="W244" s="514"/>
      <c r="X244" s="105"/>
      <c r="Y244" s="98" t="s">
        <v>353</v>
      </c>
      <c r="Z244" s="99" t="s">
        <v>354</v>
      </c>
      <c r="AA244" s="99" t="s">
        <v>355</v>
      </c>
      <c r="AB244" s="99" t="s">
        <v>356</v>
      </c>
      <c r="AC244" s="99" t="s">
        <v>357</v>
      </c>
      <c r="AD244" s="105"/>
      <c r="AE244" s="514"/>
      <c r="AF244" s="105"/>
      <c r="AG244" s="98" t="s">
        <v>353</v>
      </c>
      <c r="AH244" s="99" t="s">
        <v>354</v>
      </c>
      <c r="AI244" s="99" t="s">
        <v>355</v>
      </c>
      <c r="AJ244" s="99" t="s">
        <v>356</v>
      </c>
      <c r="AK244" s="99" t="s">
        <v>357</v>
      </c>
      <c r="AL244" s="105"/>
      <c r="AM244" s="514"/>
      <c r="AN244" s="105"/>
      <c r="AO244" s="98" t="s">
        <v>353</v>
      </c>
      <c r="AP244" s="99" t="s">
        <v>354</v>
      </c>
      <c r="AQ244" s="99" t="s">
        <v>355</v>
      </c>
      <c r="AR244" s="99" t="s">
        <v>356</v>
      </c>
      <c r="AS244" s="99" t="s">
        <v>357</v>
      </c>
      <c r="AT244" s="105"/>
      <c r="AU244" s="514"/>
    </row>
    <row r="245" spans="1:47" ht="36" customHeight="1" x14ac:dyDescent="0.2">
      <c r="A245" s="545" t="s">
        <v>307</v>
      </c>
      <c r="B245" s="534" t="s">
        <v>364</v>
      </c>
      <c r="C245" s="535" t="s">
        <v>398</v>
      </c>
      <c r="D245" s="536">
        <v>5</v>
      </c>
      <c r="E245" s="536"/>
      <c r="F245" s="108"/>
      <c r="G245" s="514"/>
      <c r="H245" s="108"/>
      <c r="I245" s="529" t="s">
        <v>307</v>
      </c>
      <c r="J245" s="534" t="s">
        <v>364</v>
      </c>
      <c r="K245" s="535" t="s">
        <v>398</v>
      </c>
      <c r="L245" s="536">
        <v>5</v>
      </c>
      <c r="M245" s="536"/>
      <c r="N245" s="108"/>
      <c r="O245" s="514"/>
      <c r="P245" s="108"/>
      <c r="Q245" s="529" t="s">
        <v>307</v>
      </c>
      <c r="R245" s="534" t="s">
        <v>364</v>
      </c>
      <c r="S245" s="535" t="s">
        <v>398</v>
      </c>
      <c r="T245" s="536">
        <v>5</v>
      </c>
      <c r="U245" s="536"/>
      <c r="V245" s="108"/>
      <c r="W245" s="514"/>
      <c r="X245" s="108"/>
      <c r="Y245" s="529" t="s">
        <v>307</v>
      </c>
      <c r="Z245" s="534" t="s">
        <v>364</v>
      </c>
      <c r="AA245" s="535" t="s">
        <v>398</v>
      </c>
      <c r="AB245" s="536">
        <v>5</v>
      </c>
      <c r="AC245" s="536"/>
      <c r="AD245" s="108"/>
      <c r="AE245" s="514"/>
      <c r="AF245" s="108"/>
      <c r="AG245" s="529" t="s">
        <v>307</v>
      </c>
      <c r="AH245" s="534" t="s">
        <v>364</v>
      </c>
      <c r="AI245" s="535" t="s">
        <v>398</v>
      </c>
      <c r="AJ245" s="536">
        <v>5</v>
      </c>
      <c r="AK245" s="536"/>
      <c r="AL245" s="108"/>
      <c r="AM245" s="514"/>
      <c r="AN245" s="108"/>
      <c r="AO245" s="529" t="s">
        <v>307</v>
      </c>
      <c r="AP245" s="534" t="s">
        <v>364</v>
      </c>
      <c r="AQ245" s="535" t="s">
        <v>398</v>
      </c>
      <c r="AR245" s="536">
        <v>5</v>
      </c>
      <c r="AS245" s="536"/>
      <c r="AT245" s="108"/>
      <c r="AU245" s="514"/>
    </row>
    <row r="246" spans="1:47" ht="36" customHeight="1" x14ac:dyDescent="0.2">
      <c r="A246" s="547"/>
      <c r="B246" s="518"/>
      <c r="C246" s="520"/>
      <c r="D246" s="522"/>
      <c r="E246" s="522"/>
      <c r="F246" s="108"/>
      <c r="G246" s="514"/>
      <c r="H246" s="108"/>
      <c r="I246" s="540"/>
      <c r="J246" s="518"/>
      <c r="K246" s="520"/>
      <c r="L246" s="522"/>
      <c r="M246" s="522"/>
      <c r="N246" s="108"/>
      <c r="O246" s="514"/>
      <c r="P246" s="108"/>
      <c r="Q246" s="540"/>
      <c r="R246" s="518"/>
      <c r="S246" s="520"/>
      <c r="T246" s="522"/>
      <c r="U246" s="522"/>
      <c r="V246" s="108"/>
      <c r="W246" s="514"/>
      <c r="X246" s="108"/>
      <c r="Y246" s="540"/>
      <c r="Z246" s="518"/>
      <c r="AA246" s="520"/>
      <c r="AB246" s="522"/>
      <c r="AC246" s="522"/>
      <c r="AD246" s="108"/>
      <c r="AE246" s="514"/>
      <c r="AF246" s="108"/>
      <c r="AG246" s="540"/>
      <c r="AH246" s="518"/>
      <c r="AI246" s="520"/>
      <c r="AJ246" s="522"/>
      <c r="AK246" s="522"/>
      <c r="AL246" s="108"/>
      <c r="AM246" s="514"/>
      <c r="AN246" s="108"/>
      <c r="AO246" s="540"/>
      <c r="AP246" s="518"/>
      <c r="AQ246" s="520"/>
      <c r="AR246" s="522"/>
      <c r="AS246" s="522"/>
      <c r="AT246" s="108"/>
      <c r="AU246" s="514"/>
    </row>
    <row r="247" spans="1:47" ht="36" customHeight="1" x14ac:dyDescent="0.2">
      <c r="A247" s="545" t="s">
        <v>26</v>
      </c>
      <c r="B247" s="517" t="s">
        <v>362</v>
      </c>
      <c r="C247" s="519" t="s">
        <v>391</v>
      </c>
      <c r="D247" s="521">
        <v>4</v>
      </c>
      <c r="E247" s="521"/>
      <c r="F247" s="108"/>
      <c r="G247" s="514"/>
      <c r="H247" s="108"/>
      <c r="I247" s="529" t="s">
        <v>26</v>
      </c>
      <c r="J247" s="517" t="s">
        <v>362</v>
      </c>
      <c r="K247" s="519" t="s">
        <v>391</v>
      </c>
      <c r="L247" s="521">
        <v>4</v>
      </c>
      <c r="M247" s="521"/>
      <c r="N247" s="108"/>
      <c r="O247" s="514"/>
      <c r="P247" s="108"/>
      <c r="Q247" s="529" t="s">
        <v>26</v>
      </c>
      <c r="R247" s="517" t="s">
        <v>362</v>
      </c>
      <c r="S247" s="519" t="s">
        <v>391</v>
      </c>
      <c r="T247" s="521">
        <v>4</v>
      </c>
      <c r="U247" s="521"/>
      <c r="V247" s="108"/>
      <c r="W247" s="514"/>
      <c r="X247" s="108"/>
      <c r="Y247" s="529" t="s">
        <v>26</v>
      </c>
      <c r="Z247" s="517" t="s">
        <v>362</v>
      </c>
      <c r="AA247" s="519" t="s">
        <v>391</v>
      </c>
      <c r="AB247" s="521">
        <v>4</v>
      </c>
      <c r="AC247" s="521" t="s">
        <v>509</v>
      </c>
      <c r="AD247" s="108"/>
      <c r="AE247" s="514"/>
      <c r="AF247" s="108"/>
      <c r="AG247" s="529" t="s">
        <v>26</v>
      </c>
      <c r="AH247" s="517" t="s">
        <v>362</v>
      </c>
      <c r="AI247" s="519" t="s">
        <v>391</v>
      </c>
      <c r="AJ247" s="521">
        <v>4</v>
      </c>
      <c r="AK247" s="521"/>
      <c r="AL247" s="108"/>
      <c r="AM247" s="514"/>
      <c r="AN247" s="108"/>
      <c r="AO247" s="529" t="s">
        <v>26</v>
      </c>
      <c r="AP247" s="517" t="s">
        <v>362</v>
      </c>
      <c r="AQ247" s="519" t="s">
        <v>391</v>
      </c>
      <c r="AR247" s="521">
        <v>4</v>
      </c>
      <c r="AS247" s="521"/>
      <c r="AT247" s="108"/>
      <c r="AU247" s="514"/>
    </row>
    <row r="248" spans="1:47" ht="36" customHeight="1" x14ac:dyDescent="0.2">
      <c r="A248" s="547"/>
      <c r="B248" s="518"/>
      <c r="C248" s="520"/>
      <c r="D248" s="522"/>
      <c r="E248" s="522"/>
      <c r="F248" s="108"/>
      <c r="G248" s="514"/>
      <c r="H248" s="108"/>
      <c r="I248" s="540"/>
      <c r="J248" s="518"/>
      <c r="K248" s="520"/>
      <c r="L248" s="522"/>
      <c r="M248" s="522"/>
      <c r="N248" s="108"/>
      <c r="O248" s="514"/>
      <c r="P248" s="108"/>
      <c r="Q248" s="540"/>
      <c r="R248" s="518"/>
      <c r="S248" s="520"/>
      <c r="T248" s="522"/>
      <c r="U248" s="522"/>
      <c r="V248" s="108"/>
      <c r="W248" s="514"/>
      <c r="X248" s="108"/>
      <c r="Y248" s="540"/>
      <c r="Z248" s="518"/>
      <c r="AA248" s="520"/>
      <c r="AB248" s="522"/>
      <c r="AC248" s="522"/>
      <c r="AD248" s="108"/>
      <c r="AE248" s="514"/>
      <c r="AF248" s="108"/>
      <c r="AG248" s="540"/>
      <c r="AH248" s="518"/>
      <c r="AI248" s="520"/>
      <c r="AJ248" s="522"/>
      <c r="AK248" s="522"/>
      <c r="AL248" s="108"/>
      <c r="AM248" s="514"/>
      <c r="AN248" s="108"/>
      <c r="AO248" s="540"/>
      <c r="AP248" s="518"/>
      <c r="AQ248" s="520"/>
      <c r="AR248" s="522"/>
      <c r="AS248" s="522"/>
      <c r="AT248" s="108"/>
      <c r="AU248" s="514"/>
    </row>
    <row r="249" spans="1:47" ht="36" customHeight="1" x14ac:dyDescent="0.2">
      <c r="A249" s="545" t="s">
        <v>27</v>
      </c>
      <c r="B249" s="517" t="s">
        <v>365</v>
      </c>
      <c r="C249" s="519" t="s">
        <v>396</v>
      </c>
      <c r="D249" s="521">
        <v>3</v>
      </c>
      <c r="E249" s="521"/>
      <c r="F249" s="108"/>
      <c r="G249" s="514"/>
      <c r="H249" s="108"/>
      <c r="I249" s="529" t="s">
        <v>27</v>
      </c>
      <c r="J249" s="517" t="s">
        <v>365</v>
      </c>
      <c r="K249" s="519" t="s">
        <v>396</v>
      </c>
      <c r="L249" s="521">
        <v>3</v>
      </c>
      <c r="M249" s="521"/>
      <c r="N249" s="108"/>
      <c r="O249" s="514"/>
      <c r="P249" s="108"/>
      <c r="Q249" s="529" t="s">
        <v>27</v>
      </c>
      <c r="R249" s="517" t="s">
        <v>365</v>
      </c>
      <c r="S249" s="519" t="s">
        <v>396</v>
      </c>
      <c r="T249" s="521">
        <v>3</v>
      </c>
      <c r="U249" s="521"/>
      <c r="V249" s="108"/>
      <c r="W249" s="514"/>
      <c r="X249" s="108"/>
      <c r="Y249" s="529" t="s">
        <v>27</v>
      </c>
      <c r="Z249" s="517" t="s">
        <v>365</v>
      </c>
      <c r="AA249" s="519" t="s">
        <v>396</v>
      </c>
      <c r="AB249" s="521">
        <v>3</v>
      </c>
      <c r="AC249" s="521"/>
      <c r="AD249" s="108"/>
      <c r="AE249" s="514"/>
      <c r="AF249" s="108"/>
      <c r="AG249" s="529" t="s">
        <v>27</v>
      </c>
      <c r="AH249" s="517" t="s">
        <v>365</v>
      </c>
      <c r="AI249" s="519" t="s">
        <v>396</v>
      </c>
      <c r="AJ249" s="521">
        <v>3</v>
      </c>
      <c r="AK249" s="521"/>
      <c r="AL249" s="108"/>
      <c r="AM249" s="514"/>
      <c r="AN249" s="108"/>
      <c r="AO249" s="529" t="s">
        <v>27</v>
      </c>
      <c r="AP249" s="517" t="s">
        <v>365</v>
      </c>
      <c r="AQ249" s="519" t="s">
        <v>396</v>
      </c>
      <c r="AR249" s="521">
        <v>3</v>
      </c>
      <c r="AS249" s="521"/>
      <c r="AT249" s="108"/>
      <c r="AU249" s="514"/>
    </row>
    <row r="250" spans="1:47" ht="36" customHeight="1" x14ac:dyDescent="0.2">
      <c r="A250" s="547"/>
      <c r="B250" s="518"/>
      <c r="C250" s="520"/>
      <c r="D250" s="522"/>
      <c r="E250" s="522"/>
      <c r="F250" s="108"/>
      <c r="G250" s="514"/>
      <c r="H250" s="108"/>
      <c r="I250" s="540"/>
      <c r="J250" s="518"/>
      <c r="K250" s="520"/>
      <c r="L250" s="522"/>
      <c r="M250" s="522"/>
      <c r="N250" s="108"/>
      <c r="O250" s="514"/>
      <c r="P250" s="108"/>
      <c r="Q250" s="540"/>
      <c r="R250" s="518"/>
      <c r="S250" s="520"/>
      <c r="T250" s="522"/>
      <c r="U250" s="522"/>
      <c r="V250" s="108"/>
      <c r="W250" s="514"/>
      <c r="X250" s="108"/>
      <c r="Y250" s="540"/>
      <c r="Z250" s="518"/>
      <c r="AA250" s="520"/>
      <c r="AB250" s="522"/>
      <c r="AC250" s="522"/>
      <c r="AD250" s="108"/>
      <c r="AE250" s="514"/>
      <c r="AF250" s="108"/>
      <c r="AG250" s="540"/>
      <c r="AH250" s="518"/>
      <c r="AI250" s="520"/>
      <c r="AJ250" s="522"/>
      <c r="AK250" s="522"/>
      <c r="AL250" s="108"/>
      <c r="AM250" s="514"/>
      <c r="AN250" s="108"/>
      <c r="AO250" s="540"/>
      <c r="AP250" s="518"/>
      <c r="AQ250" s="520"/>
      <c r="AR250" s="522"/>
      <c r="AS250" s="522"/>
      <c r="AT250" s="108"/>
      <c r="AU250" s="514"/>
    </row>
    <row r="251" spans="1:47" ht="36" customHeight="1" x14ac:dyDescent="0.2">
      <c r="A251" s="545" t="s">
        <v>24</v>
      </c>
      <c r="B251" s="517" t="s">
        <v>365</v>
      </c>
      <c r="C251" s="519" t="s">
        <v>397</v>
      </c>
      <c r="D251" s="521">
        <v>2</v>
      </c>
      <c r="E251" s="521"/>
      <c r="F251" s="108"/>
      <c r="G251" s="514"/>
      <c r="H251" s="108"/>
      <c r="I251" s="529" t="s">
        <v>24</v>
      </c>
      <c r="J251" s="517" t="s">
        <v>365</v>
      </c>
      <c r="K251" s="519" t="s">
        <v>397</v>
      </c>
      <c r="L251" s="521">
        <v>2</v>
      </c>
      <c r="M251" s="521" t="s">
        <v>509</v>
      </c>
      <c r="N251" s="108"/>
      <c r="O251" s="514"/>
      <c r="P251" s="108"/>
      <c r="Q251" s="529" t="s">
        <v>24</v>
      </c>
      <c r="R251" s="517" t="s">
        <v>365</v>
      </c>
      <c r="S251" s="519" t="s">
        <v>397</v>
      </c>
      <c r="T251" s="521">
        <v>2</v>
      </c>
      <c r="U251" s="521"/>
      <c r="V251" s="108"/>
      <c r="W251" s="514"/>
      <c r="X251" s="108"/>
      <c r="Y251" s="529" t="s">
        <v>24</v>
      </c>
      <c r="Z251" s="517" t="s">
        <v>365</v>
      </c>
      <c r="AA251" s="519" t="s">
        <v>397</v>
      </c>
      <c r="AB251" s="521">
        <v>2</v>
      </c>
      <c r="AC251" s="521"/>
      <c r="AD251" s="108"/>
      <c r="AE251" s="514"/>
      <c r="AF251" s="108"/>
      <c r="AG251" s="529" t="s">
        <v>24</v>
      </c>
      <c r="AH251" s="517" t="s">
        <v>365</v>
      </c>
      <c r="AI251" s="519" t="s">
        <v>397</v>
      </c>
      <c r="AJ251" s="521">
        <v>2</v>
      </c>
      <c r="AK251" s="521"/>
      <c r="AL251" s="108"/>
      <c r="AM251" s="514"/>
      <c r="AN251" s="108"/>
      <c r="AO251" s="529" t="s">
        <v>24</v>
      </c>
      <c r="AP251" s="517" t="s">
        <v>365</v>
      </c>
      <c r="AQ251" s="519" t="s">
        <v>397</v>
      </c>
      <c r="AR251" s="521">
        <v>2</v>
      </c>
      <c r="AS251" s="521" t="s">
        <v>509</v>
      </c>
      <c r="AT251" s="108"/>
      <c r="AU251" s="514"/>
    </row>
    <row r="252" spans="1:47" ht="36" customHeight="1" x14ac:dyDescent="0.2">
      <c r="A252" s="547"/>
      <c r="B252" s="518"/>
      <c r="C252" s="520"/>
      <c r="D252" s="522"/>
      <c r="E252" s="522"/>
      <c r="F252" s="108"/>
      <c r="G252" s="514"/>
      <c r="H252" s="108"/>
      <c r="I252" s="540"/>
      <c r="J252" s="518"/>
      <c r="K252" s="520"/>
      <c r="L252" s="522"/>
      <c r="M252" s="522"/>
      <c r="N252" s="108"/>
      <c r="O252" s="514"/>
      <c r="P252" s="108"/>
      <c r="Q252" s="540"/>
      <c r="R252" s="518"/>
      <c r="S252" s="520"/>
      <c r="T252" s="522"/>
      <c r="U252" s="522"/>
      <c r="V252" s="108"/>
      <c r="W252" s="514"/>
      <c r="X252" s="108"/>
      <c r="Y252" s="540"/>
      <c r="Z252" s="518"/>
      <c r="AA252" s="520"/>
      <c r="AB252" s="522"/>
      <c r="AC252" s="522"/>
      <c r="AD252" s="108"/>
      <c r="AE252" s="514"/>
      <c r="AF252" s="108"/>
      <c r="AG252" s="540"/>
      <c r="AH252" s="518"/>
      <c r="AI252" s="520"/>
      <c r="AJ252" s="522"/>
      <c r="AK252" s="522"/>
      <c r="AL252" s="108"/>
      <c r="AM252" s="514"/>
      <c r="AN252" s="108"/>
      <c r="AO252" s="540"/>
      <c r="AP252" s="518"/>
      <c r="AQ252" s="520"/>
      <c r="AR252" s="522"/>
      <c r="AS252" s="522"/>
      <c r="AT252" s="108"/>
      <c r="AU252" s="514"/>
    </row>
    <row r="253" spans="1:47" ht="36" customHeight="1" x14ac:dyDescent="0.2">
      <c r="A253" s="545" t="s">
        <v>37</v>
      </c>
      <c r="B253" s="517" t="s">
        <v>363</v>
      </c>
      <c r="C253" s="519" t="s">
        <v>394</v>
      </c>
      <c r="D253" s="521">
        <v>1</v>
      </c>
      <c r="E253" s="521" t="s">
        <v>509</v>
      </c>
      <c r="F253" s="108"/>
      <c r="G253" s="514"/>
      <c r="H253" s="108"/>
      <c r="I253" s="529" t="s">
        <v>37</v>
      </c>
      <c r="J253" s="517" t="s">
        <v>363</v>
      </c>
      <c r="K253" s="519" t="s">
        <v>394</v>
      </c>
      <c r="L253" s="521">
        <v>1</v>
      </c>
      <c r="M253" s="521"/>
      <c r="N253" s="108"/>
      <c r="O253" s="514"/>
      <c r="P253" s="108"/>
      <c r="Q253" s="529" t="s">
        <v>37</v>
      </c>
      <c r="R253" s="517" t="s">
        <v>363</v>
      </c>
      <c r="S253" s="519" t="s">
        <v>394</v>
      </c>
      <c r="T253" s="521">
        <v>1</v>
      </c>
      <c r="U253" s="521" t="s">
        <v>509</v>
      </c>
      <c r="V253" s="108"/>
      <c r="W253" s="514"/>
      <c r="X253" s="108"/>
      <c r="Y253" s="529" t="s">
        <v>37</v>
      </c>
      <c r="Z253" s="517" t="s">
        <v>363</v>
      </c>
      <c r="AA253" s="519" t="s">
        <v>394</v>
      </c>
      <c r="AB253" s="521">
        <v>1</v>
      </c>
      <c r="AC253" s="521"/>
      <c r="AD253" s="108"/>
      <c r="AE253" s="514"/>
      <c r="AF253" s="108"/>
      <c r="AG253" s="529" t="s">
        <v>37</v>
      </c>
      <c r="AH253" s="517" t="s">
        <v>363</v>
      </c>
      <c r="AI253" s="519" t="s">
        <v>394</v>
      </c>
      <c r="AJ253" s="521">
        <v>1</v>
      </c>
      <c r="AK253" s="521" t="s">
        <v>509</v>
      </c>
      <c r="AL253" s="108"/>
      <c r="AM253" s="514"/>
      <c r="AN253" s="108"/>
      <c r="AO253" s="529" t="s">
        <v>37</v>
      </c>
      <c r="AP253" s="517" t="s">
        <v>363</v>
      </c>
      <c r="AQ253" s="519" t="s">
        <v>394</v>
      </c>
      <c r="AR253" s="521">
        <v>1</v>
      </c>
      <c r="AS253" s="521"/>
      <c r="AT253" s="108"/>
      <c r="AU253" s="514"/>
    </row>
    <row r="254" spans="1:47" ht="36" customHeight="1" thickBot="1" x14ac:dyDescent="0.25">
      <c r="A254" s="546"/>
      <c r="B254" s="531"/>
      <c r="C254" s="532"/>
      <c r="D254" s="533"/>
      <c r="E254" s="533"/>
      <c r="F254" s="108"/>
      <c r="G254" s="514"/>
      <c r="H254" s="108"/>
      <c r="I254" s="530"/>
      <c r="J254" s="531"/>
      <c r="K254" s="532"/>
      <c r="L254" s="533"/>
      <c r="M254" s="533"/>
      <c r="N254" s="108"/>
      <c r="O254" s="514"/>
      <c r="P254" s="108"/>
      <c r="Q254" s="530"/>
      <c r="R254" s="531"/>
      <c r="S254" s="532"/>
      <c r="T254" s="533"/>
      <c r="U254" s="533"/>
      <c r="V254" s="108"/>
      <c r="W254" s="514"/>
      <c r="X254" s="108"/>
      <c r="Y254" s="530"/>
      <c r="Z254" s="531"/>
      <c r="AA254" s="532"/>
      <c r="AB254" s="533"/>
      <c r="AC254" s="533"/>
      <c r="AD254" s="108"/>
      <c r="AE254" s="514"/>
      <c r="AF254" s="108"/>
      <c r="AG254" s="530"/>
      <c r="AH254" s="531"/>
      <c r="AI254" s="532"/>
      <c r="AJ254" s="533"/>
      <c r="AK254" s="533"/>
      <c r="AL254" s="108"/>
      <c r="AM254" s="514"/>
      <c r="AN254" s="108"/>
      <c r="AO254" s="530"/>
      <c r="AP254" s="531"/>
      <c r="AQ254" s="532"/>
      <c r="AR254" s="533"/>
      <c r="AS254" s="533"/>
      <c r="AT254" s="108"/>
      <c r="AU254" s="514"/>
    </row>
    <row r="255" spans="1:47" x14ac:dyDescent="0.2">
      <c r="A255" s="105"/>
      <c r="B255" s="105"/>
      <c r="C255" s="105"/>
      <c r="D255" s="105"/>
      <c r="E255" s="105"/>
      <c r="F255" s="105"/>
      <c r="G255" s="514"/>
      <c r="H255" s="105"/>
      <c r="I255" s="105"/>
      <c r="J255" s="105"/>
      <c r="K255" s="105"/>
      <c r="L255" s="105"/>
      <c r="M255" s="105"/>
      <c r="N255" s="105"/>
      <c r="O255" s="514"/>
      <c r="P255" s="105"/>
      <c r="Q255" s="105"/>
      <c r="R255" s="105"/>
      <c r="S255" s="105"/>
      <c r="T255" s="105"/>
      <c r="U255" s="105"/>
      <c r="V255" s="105"/>
      <c r="W255" s="514"/>
      <c r="X255" s="105"/>
      <c r="Y255" s="105"/>
      <c r="Z255" s="105"/>
      <c r="AA255" s="105"/>
      <c r="AB255" s="105"/>
      <c r="AC255" s="105"/>
      <c r="AD255" s="105"/>
      <c r="AE255" s="514"/>
      <c r="AF255" s="105"/>
      <c r="AG255" s="105"/>
      <c r="AH255" s="105"/>
      <c r="AI255" s="105"/>
      <c r="AJ255" s="105"/>
      <c r="AK255" s="105"/>
      <c r="AL255" s="105"/>
      <c r="AM255" s="514"/>
      <c r="AN255" s="105"/>
      <c r="AO255" s="105"/>
      <c r="AP255" s="105"/>
      <c r="AQ255" s="105"/>
      <c r="AR255" s="105"/>
      <c r="AS255" s="105"/>
      <c r="AT255" s="105"/>
      <c r="AU255" s="514"/>
    </row>
    <row r="256" spans="1:47" x14ac:dyDescent="0.2">
      <c r="A256" s="105"/>
      <c r="B256" s="105"/>
      <c r="C256" s="105"/>
      <c r="D256" s="105"/>
      <c r="E256" s="105"/>
      <c r="F256" s="105"/>
      <c r="G256" s="514"/>
      <c r="H256" s="105"/>
      <c r="I256" s="105"/>
      <c r="J256" s="105"/>
      <c r="K256" s="105"/>
      <c r="L256" s="105"/>
      <c r="M256" s="105"/>
      <c r="N256" s="105"/>
      <c r="O256" s="514"/>
      <c r="P256" s="105"/>
      <c r="Q256" s="105"/>
      <c r="R256" s="105"/>
      <c r="S256" s="105"/>
      <c r="T256" s="105"/>
      <c r="U256" s="105"/>
      <c r="V256" s="105"/>
      <c r="W256" s="514"/>
      <c r="X256" s="105"/>
      <c r="Y256" s="105"/>
      <c r="Z256" s="105"/>
      <c r="AA256" s="105"/>
      <c r="AB256" s="105"/>
      <c r="AC256" s="105"/>
      <c r="AD256" s="105"/>
      <c r="AE256" s="514"/>
      <c r="AF256" s="105"/>
      <c r="AG256" s="105"/>
      <c r="AH256" s="105"/>
      <c r="AI256" s="105"/>
      <c r="AJ256" s="105"/>
      <c r="AK256" s="105"/>
      <c r="AL256" s="105"/>
      <c r="AM256" s="514"/>
      <c r="AN256" s="105"/>
      <c r="AO256" s="105"/>
      <c r="AP256" s="105"/>
      <c r="AQ256" s="105"/>
      <c r="AR256" s="105"/>
      <c r="AS256" s="105"/>
      <c r="AT256" s="105"/>
      <c r="AU256" s="514"/>
    </row>
    <row r="257" spans="1:47" ht="18" x14ac:dyDescent="0.25">
      <c r="A257" s="234" t="s">
        <v>600</v>
      </c>
      <c r="B257" s="234"/>
      <c r="C257" s="234"/>
      <c r="D257" s="235" t="s">
        <v>611</v>
      </c>
      <c r="E257" s="111"/>
      <c r="F257" s="105"/>
      <c r="G257" s="514"/>
      <c r="H257" s="108"/>
      <c r="I257" s="105" t="s">
        <v>605</v>
      </c>
      <c r="J257" s="105"/>
      <c r="K257" s="105"/>
      <c r="L257" s="111"/>
      <c r="M257" s="111"/>
      <c r="N257" s="105"/>
      <c r="O257" s="514"/>
      <c r="P257" s="108"/>
      <c r="Q257" s="105" t="s">
        <v>609</v>
      </c>
      <c r="R257" s="105"/>
      <c r="S257" s="105"/>
      <c r="T257" s="111" t="s">
        <v>613</v>
      </c>
      <c r="U257" s="111"/>
      <c r="V257" s="105"/>
      <c r="W257" s="514"/>
      <c r="X257" s="108"/>
      <c r="Y257" s="105" t="s">
        <v>606</v>
      </c>
      <c r="Z257" s="105"/>
      <c r="AA257" s="105"/>
      <c r="AB257" s="111" t="s">
        <v>620</v>
      </c>
      <c r="AC257" s="111"/>
      <c r="AD257" s="105"/>
      <c r="AE257" s="514"/>
      <c r="AF257" s="108"/>
      <c r="AG257" s="234" t="s">
        <v>623</v>
      </c>
      <c r="AH257" s="234"/>
      <c r="AI257" s="234"/>
      <c r="AJ257" s="235" t="s">
        <v>624</v>
      </c>
      <c r="AK257" s="111"/>
      <c r="AL257" s="105"/>
      <c r="AM257" s="514"/>
      <c r="AN257" s="108"/>
      <c r="AO257" s="105"/>
      <c r="AP257" s="105"/>
      <c r="AQ257" s="105"/>
      <c r="AR257" s="111"/>
      <c r="AS257" s="111"/>
      <c r="AT257" s="105"/>
      <c r="AU257" s="514"/>
    </row>
    <row r="258" spans="1:47" ht="18" x14ac:dyDescent="0.25">
      <c r="A258" s="112" t="s">
        <v>358</v>
      </c>
      <c r="B258" s="112"/>
      <c r="C258" s="113"/>
      <c r="D258" s="113" t="s">
        <v>610</v>
      </c>
      <c r="E258" s="113"/>
      <c r="F258" s="105"/>
      <c r="G258" s="514"/>
      <c r="H258" s="108"/>
      <c r="I258" s="112" t="s">
        <v>358</v>
      </c>
      <c r="J258" s="112"/>
      <c r="K258" s="113"/>
      <c r="L258" s="113" t="s">
        <v>359</v>
      </c>
      <c r="M258" s="113"/>
      <c r="N258" s="105"/>
      <c r="O258" s="514"/>
      <c r="P258" s="108"/>
      <c r="Q258" s="112" t="s">
        <v>358</v>
      </c>
      <c r="R258" s="112"/>
      <c r="S258" s="113"/>
      <c r="T258" s="113" t="s">
        <v>610</v>
      </c>
      <c r="U258" s="113"/>
      <c r="V258" s="105"/>
      <c r="W258" s="514"/>
      <c r="X258" s="108"/>
      <c r="Y258" s="112" t="s">
        <v>358</v>
      </c>
      <c r="Z258" s="112"/>
      <c r="AA258" s="113"/>
      <c r="AB258" s="113" t="s">
        <v>610</v>
      </c>
      <c r="AC258" s="113"/>
      <c r="AD258" s="105"/>
      <c r="AE258" s="514"/>
      <c r="AF258" s="108"/>
      <c r="AG258" s="112" t="s">
        <v>358</v>
      </c>
      <c r="AH258" s="112"/>
      <c r="AI258" s="113"/>
      <c r="AJ258" s="113" t="s">
        <v>610</v>
      </c>
      <c r="AK258" s="113"/>
      <c r="AL258" s="105"/>
      <c r="AM258" s="514"/>
      <c r="AN258" s="108"/>
      <c r="AO258" s="112" t="s">
        <v>358</v>
      </c>
      <c r="AP258" s="112"/>
      <c r="AQ258" s="113"/>
      <c r="AR258" s="113" t="s">
        <v>359</v>
      </c>
      <c r="AS258" s="113"/>
      <c r="AT258" s="105"/>
      <c r="AU258" s="514"/>
    </row>
    <row r="259" spans="1:47" x14ac:dyDescent="0.2">
      <c r="A259" s="105"/>
      <c r="B259" s="105"/>
      <c r="C259" s="105"/>
      <c r="D259" s="105"/>
      <c r="E259" s="105"/>
      <c r="F259" s="105"/>
      <c r="G259" s="514"/>
      <c r="H259" s="108"/>
      <c r="I259" s="105"/>
      <c r="J259" s="105"/>
      <c r="K259" s="105"/>
      <c r="L259" s="105"/>
      <c r="M259" s="105"/>
      <c r="N259" s="105"/>
      <c r="O259" s="514"/>
      <c r="P259" s="108"/>
      <c r="Q259" s="105"/>
      <c r="R259" s="105"/>
      <c r="S259" s="105"/>
      <c r="T259" s="105"/>
      <c r="U259" s="105"/>
      <c r="V259" s="105"/>
      <c r="W259" s="514"/>
      <c r="X259" s="108"/>
      <c r="Y259" s="105"/>
      <c r="Z259" s="105"/>
      <c r="AA259" s="105"/>
      <c r="AB259" s="105"/>
      <c r="AC259" s="105"/>
      <c r="AD259" s="105"/>
      <c r="AE259" s="514"/>
      <c r="AF259" s="108"/>
      <c r="AG259" s="105"/>
      <c r="AH259" s="105"/>
      <c r="AI259" s="105"/>
      <c r="AJ259" s="105"/>
      <c r="AK259" s="105"/>
      <c r="AL259" s="105"/>
      <c r="AM259" s="514"/>
      <c r="AN259" s="108"/>
      <c r="AO259" s="105"/>
      <c r="AP259" s="105"/>
      <c r="AQ259" s="105"/>
      <c r="AR259" s="105"/>
      <c r="AS259" s="105"/>
      <c r="AT259" s="105"/>
      <c r="AU259" s="514"/>
    </row>
    <row r="260" spans="1:47" x14ac:dyDescent="0.2">
      <c r="A260" s="106"/>
      <c r="B260" s="106"/>
      <c r="C260" s="106"/>
      <c r="D260" s="106"/>
      <c r="E260" s="106"/>
      <c r="F260" s="106"/>
      <c r="G260" s="514"/>
      <c r="H260" s="514"/>
      <c r="I260" s="514"/>
      <c r="J260" s="514"/>
      <c r="K260" s="514"/>
      <c r="L260" s="514"/>
      <c r="M260" s="514"/>
      <c r="N260" s="106"/>
      <c r="O260" s="514"/>
      <c r="P260" s="514"/>
      <c r="Q260" s="514"/>
      <c r="R260" s="514"/>
      <c r="S260" s="514"/>
      <c r="T260" s="514"/>
      <c r="U260" s="514"/>
      <c r="V260" s="106"/>
      <c r="W260" s="514"/>
      <c r="X260" s="514"/>
      <c r="Y260" s="514"/>
      <c r="Z260" s="514"/>
      <c r="AA260" s="514"/>
      <c r="AB260" s="514"/>
      <c r="AC260" s="514"/>
      <c r="AD260" s="106"/>
      <c r="AE260" s="514"/>
      <c r="AF260" s="514"/>
      <c r="AG260" s="514"/>
      <c r="AH260" s="514"/>
      <c r="AI260" s="514"/>
      <c r="AJ260" s="514"/>
      <c r="AK260" s="514"/>
      <c r="AL260" s="106"/>
      <c r="AM260" s="514"/>
      <c r="AN260" s="514"/>
      <c r="AO260" s="514"/>
      <c r="AP260" s="514"/>
      <c r="AQ260" s="514"/>
      <c r="AR260" s="514"/>
      <c r="AS260" s="514"/>
      <c r="AT260" s="106"/>
      <c r="AU260" s="514"/>
    </row>
    <row r="261" spans="1:47" ht="15" thickBot="1" x14ac:dyDescent="0.25">
      <c r="G261" s="514"/>
      <c r="H261" s="105"/>
      <c r="I261" s="105"/>
      <c r="J261" s="105"/>
      <c r="K261" s="105"/>
      <c r="L261" s="105"/>
      <c r="M261" s="105"/>
      <c r="N261" s="105"/>
      <c r="O261" s="514"/>
      <c r="P261" s="105"/>
      <c r="Q261" s="105"/>
      <c r="R261" s="105"/>
      <c r="S261" s="105"/>
      <c r="T261" s="105"/>
      <c r="U261" s="105"/>
      <c r="V261" s="105"/>
      <c r="W261" s="514"/>
      <c r="X261" s="105"/>
      <c r="Y261" s="105"/>
      <c r="Z261" s="105"/>
      <c r="AA261" s="105"/>
      <c r="AB261" s="105"/>
      <c r="AC261" s="105"/>
      <c r="AD261" s="105"/>
      <c r="AE261" s="514"/>
      <c r="AF261" s="105"/>
      <c r="AG261" s="105"/>
      <c r="AH261" s="105"/>
      <c r="AI261" s="105"/>
      <c r="AJ261" s="105"/>
      <c r="AK261" s="105"/>
      <c r="AL261" s="105"/>
      <c r="AM261" s="514"/>
      <c r="AN261" s="105"/>
      <c r="AO261" s="105"/>
      <c r="AP261" s="105"/>
      <c r="AQ261" s="105"/>
      <c r="AR261" s="105"/>
      <c r="AS261" s="105"/>
      <c r="AT261" s="105"/>
      <c r="AU261" s="514"/>
    </row>
    <row r="262" spans="1:47" ht="58.5" customHeight="1" thickBot="1" x14ac:dyDescent="0.25">
      <c r="A262" s="114" t="s">
        <v>379</v>
      </c>
      <c r="B262" s="523" t="str">
        <f>'MRC CONTRATACIÓN - COVID19'!D70</f>
        <v>Posibilidad de no atender las denuncias o la información de la ciudadanía sobre preocupaciones acerca de la contratación de emergencia que esté ejecutando y que proyecte celebrar, por intereses particulares.</v>
      </c>
      <c r="C262" s="524"/>
      <c r="D262" s="524"/>
      <c r="E262" s="525"/>
      <c r="F262" s="105"/>
      <c r="G262" s="514"/>
      <c r="H262" s="105"/>
      <c r="I262" s="114" t="s">
        <v>379</v>
      </c>
      <c r="J262" s="523" t="str">
        <f>$B262</f>
        <v>Posibilidad de no atender las denuncias o la información de la ciudadanía sobre preocupaciones acerca de la contratación de emergencia que esté ejecutando y que proyecte celebrar, por intereses particulares.</v>
      </c>
      <c r="K262" s="524"/>
      <c r="L262" s="524"/>
      <c r="M262" s="525"/>
      <c r="N262" s="105"/>
      <c r="O262" s="514"/>
      <c r="P262" s="105"/>
      <c r="Q262" s="114" t="s">
        <v>379</v>
      </c>
      <c r="R262" s="523" t="str">
        <f>$B262</f>
        <v>Posibilidad de no atender las denuncias o la información de la ciudadanía sobre preocupaciones acerca de la contratación de emergencia que esté ejecutando y que proyecte celebrar, por intereses particulares.</v>
      </c>
      <c r="S262" s="524"/>
      <c r="T262" s="524"/>
      <c r="U262" s="525"/>
      <c r="V262" s="105"/>
      <c r="W262" s="514"/>
      <c r="X262" s="105"/>
      <c r="Y262" s="114" t="s">
        <v>379</v>
      </c>
      <c r="Z262" s="523" t="str">
        <f>$B262</f>
        <v>Posibilidad de no atender las denuncias o la información de la ciudadanía sobre preocupaciones acerca de la contratación de emergencia que esté ejecutando y que proyecte celebrar, por intereses particulares.</v>
      </c>
      <c r="AA262" s="524"/>
      <c r="AB262" s="524"/>
      <c r="AC262" s="525"/>
      <c r="AD262" s="105"/>
      <c r="AE262" s="514"/>
      <c r="AF262" s="105"/>
      <c r="AG262" s="114" t="s">
        <v>379</v>
      </c>
      <c r="AH262" s="523" t="str">
        <f>$B262</f>
        <v>Posibilidad de no atender las denuncias o la información de la ciudadanía sobre preocupaciones acerca de la contratación de emergencia que esté ejecutando y que proyecte celebrar, por intereses particulares.</v>
      </c>
      <c r="AI262" s="524"/>
      <c r="AJ262" s="524"/>
      <c r="AK262" s="525"/>
      <c r="AL262" s="105"/>
      <c r="AM262" s="514"/>
      <c r="AN262" s="105"/>
      <c r="AO262" s="114" t="s">
        <v>379</v>
      </c>
      <c r="AP262" s="523" t="str">
        <f>$B262</f>
        <v>Posibilidad de no atender las denuncias o la información de la ciudadanía sobre preocupaciones acerca de la contratación de emergencia que esté ejecutando y que proyecte celebrar, por intereses particulares.</v>
      </c>
      <c r="AQ262" s="524"/>
      <c r="AR262" s="524"/>
      <c r="AS262" s="525"/>
      <c r="AT262" s="105"/>
      <c r="AU262" s="514"/>
    </row>
    <row r="263" spans="1:47" ht="18.75" customHeight="1" thickBot="1" x14ac:dyDescent="0.25">
      <c r="A263" s="526" t="s">
        <v>352</v>
      </c>
      <c r="B263" s="527"/>
      <c r="C263" s="527"/>
      <c r="D263" s="527"/>
      <c r="E263" s="528"/>
      <c r="F263" s="105"/>
      <c r="G263" s="514"/>
      <c r="H263" s="108"/>
      <c r="I263" s="526" t="s">
        <v>352</v>
      </c>
      <c r="J263" s="527"/>
      <c r="K263" s="527"/>
      <c r="L263" s="527"/>
      <c r="M263" s="528"/>
      <c r="N263" s="105"/>
      <c r="O263" s="514"/>
      <c r="P263" s="108"/>
      <c r="Q263" s="526" t="s">
        <v>352</v>
      </c>
      <c r="R263" s="527"/>
      <c r="S263" s="527"/>
      <c r="T263" s="527"/>
      <c r="U263" s="528"/>
      <c r="V263" s="105"/>
      <c r="W263" s="514"/>
      <c r="X263" s="108"/>
      <c r="Y263" s="526" t="s">
        <v>352</v>
      </c>
      <c r="Z263" s="527"/>
      <c r="AA263" s="527"/>
      <c r="AB263" s="527"/>
      <c r="AC263" s="528"/>
      <c r="AD263" s="105"/>
      <c r="AE263" s="514"/>
      <c r="AF263" s="108"/>
      <c r="AG263" s="526" t="s">
        <v>352</v>
      </c>
      <c r="AH263" s="527"/>
      <c r="AI263" s="527"/>
      <c r="AJ263" s="527"/>
      <c r="AK263" s="528"/>
      <c r="AL263" s="105"/>
      <c r="AM263" s="514"/>
      <c r="AN263" s="108"/>
      <c r="AO263" s="526" t="s">
        <v>352</v>
      </c>
      <c r="AP263" s="527"/>
      <c r="AQ263" s="527"/>
      <c r="AR263" s="527"/>
      <c r="AS263" s="528"/>
      <c r="AT263" s="105"/>
      <c r="AU263" s="514"/>
    </row>
    <row r="264" spans="1:47" ht="36.75" thickBot="1" x14ac:dyDescent="0.25">
      <c r="A264" s="101" t="s">
        <v>353</v>
      </c>
      <c r="B264" s="102" t="s">
        <v>354</v>
      </c>
      <c r="C264" s="102" t="s">
        <v>355</v>
      </c>
      <c r="D264" s="102" t="s">
        <v>356</v>
      </c>
      <c r="E264" s="102" t="s">
        <v>357</v>
      </c>
      <c r="F264" s="105"/>
      <c r="G264" s="514"/>
      <c r="H264" s="108"/>
      <c r="I264" s="101" t="s">
        <v>353</v>
      </c>
      <c r="J264" s="102" t="s">
        <v>354</v>
      </c>
      <c r="K264" s="102" t="s">
        <v>355</v>
      </c>
      <c r="L264" s="102" t="s">
        <v>356</v>
      </c>
      <c r="M264" s="102" t="s">
        <v>357</v>
      </c>
      <c r="N264" s="105"/>
      <c r="O264" s="514"/>
      <c r="P264" s="108"/>
      <c r="Q264" s="101" t="s">
        <v>353</v>
      </c>
      <c r="R264" s="102" t="s">
        <v>354</v>
      </c>
      <c r="S264" s="102" t="s">
        <v>355</v>
      </c>
      <c r="T264" s="102" t="s">
        <v>356</v>
      </c>
      <c r="U264" s="102" t="s">
        <v>357</v>
      </c>
      <c r="V264" s="105"/>
      <c r="W264" s="514"/>
      <c r="X264" s="108"/>
      <c r="Y264" s="101" t="s">
        <v>353</v>
      </c>
      <c r="Z264" s="102" t="s">
        <v>354</v>
      </c>
      <c r="AA264" s="102" t="s">
        <v>355</v>
      </c>
      <c r="AB264" s="102" t="s">
        <v>356</v>
      </c>
      <c r="AC264" s="102" t="s">
        <v>357</v>
      </c>
      <c r="AD264" s="105"/>
      <c r="AE264" s="514"/>
      <c r="AF264" s="108"/>
      <c r="AG264" s="101" t="s">
        <v>353</v>
      </c>
      <c r="AH264" s="102" t="s">
        <v>354</v>
      </c>
      <c r="AI264" s="102" t="s">
        <v>355</v>
      </c>
      <c r="AJ264" s="102" t="s">
        <v>356</v>
      </c>
      <c r="AK264" s="102" t="s">
        <v>357</v>
      </c>
      <c r="AL264" s="105"/>
      <c r="AM264" s="514"/>
      <c r="AN264" s="108"/>
      <c r="AO264" s="101" t="s">
        <v>353</v>
      </c>
      <c r="AP264" s="102" t="s">
        <v>354</v>
      </c>
      <c r="AQ264" s="102" t="s">
        <v>355</v>
      </c>
      <c r="AR264" s="102" t="s">
        <v>356</v>
      </c>
      <c r="AS264" s="102" t="s">
        <v>357</v>
      </c>
      <c r="AT264" s="105"/>
      <c r="AU264" s="514"/>
    </row>
    <row r="265" spans="1:47" ht="28.5" customHeight="1" x14ac:dyDescent="0.2">
      <c r="A265" s="515" t="s">
        <v>307</v>
      </c>
      <c r="B265" s="534" t="s">
        <v>364</v>
      </c>
      <c r="C265" s="535" t="s">
        <v>398</v>
      </c>
      <c r="D265" s="536">
        <v>5</v>
      </c>
      <c r="E265" s="536"/>
      <c r="F265" s="108"/>
      <c r="G265" s="514"/>
      <c r="H265" s="108"/>
      <c r="I265" s="515" t="s">
        <v>307</v>
      </c>
      <c r="J265" s="534" t="s">
        <v>364</v>
      </c>
      <c r="K265" s="535" t="s">
        <v>398</v>
      </c>
      <c r="L265" s="536">
        <v>5</v>
      </c>
      <c r="M265" s="536"/>
      <c r="N265" s="108"/>
      <c r="O265" s="514"/>
      <c r="P265" s="108"/>
      <c r="Q265" s="515" t="s">
        <v>307</v>
      </c>
      <c r="R265" s="534" t="s">
        <v>364</v>
      </c>
      <c r="S265" s="535" t="s">
        <v>398</v>
      </c>
      <c r="T265" s="536">
        <v>5</v>
      </c>
      <c r="U265" s="536"/>
      <c r="V265" s="108"/>
      <c r="W265" s="514"/>
      <c r="X265" s="108"/>
      <c r="Y265" s="515" t="s">
        <v>307</v>
      </c>
      <c r="Z265" s="534" t="s">
        <v>364</v>
      </c>
      <c r="AA265" s="535" t="s">
        <v>398</v>
      </c>
      <c r="AB265" s="536">
        <v>5</v>
      </c>
      <c r="AC265" s="536"/>
      <c r="AD265" s="108"/>
      <c r="AE265" s="514"/>
      <c r="AF265" s="108"/>
      <c r="AG265" s="515" t="s">
        <v>307</v>
      </c>
      <c r="AH265" s="534" t="s">
        <v>364</v>
      </c>
      <c r="AI265" s="535" t="s">
        <v>398</v>
      </c>
      <c r="AJ265" s="536">
        <v>5</v>
      </c>
      <c r="AK265" s="536"/>
      <c r="AL265" s="108"/>
      <c r="AM265" s="514"/>
      <c r="AN265" s="108"/>
      <c r="AO265" s="515" t="s">
        <v>307</v>
      </c>
      <c r="AP265" s="534" t="s">
        <v>364</v>
      </c>
      <c r="AQ265" s="535" t="s">
        <v>398</v>
      </c>
      <c r="AR265" s="536">
        <v>5</v>
      </c>
      <c r="AS265" s="536"/>
      <c r="AT265" s="108"/>
      <c r="AU265" s="514"/>
    </row>
    <row r="266" spans="1:47" ht="28.5" customHeight="1" x14ac:dyDescent="0.2">
      <c r="A266" s="516"/>
      <c r="B266" s="518"/>
      <c r="C266" s="520"/>
      <c r="D266" s="522"/>
      <c r="E266" s="522"/>
      <c r="F266" s="108"/>
      <c r="G266" s="514"/>
      <c r="H266" s="108"/>
      <c r="I266" s="516"/>
      <c r="J266" s="518"/>
      <c r="K266" s="520"/>
      <c r="L266" s="522"/>
      <c r="M266" s="522"/>
      <c r="N266" s="108"/>
      <c r="O266" s="514"/>
      <c r="P266" s="108"/>
      <c r="Q266" s="516"/>
      <c r="R266" s="518"/>
      <c r="S266" s="520"/>
      <c r="T266" s="522"/>
      <c r="U266" s="522"/>
      <c r="V266" s="108"/>
      <c r="W266" s="514"/>
      <c r="X266" s="108"/>
      <c r="Y266" s="516"/>
      <c r="Z266" s="518"/>
      <c r="AA266" s="520"/>
      <c r="AB266" s="522"/>
      <c r="AC266" s="522"/>
      <c r="AD266" s="108"/>
      <c r="AE266" s="514"/>
      <c r="AF266" s="108"/>
      <c r="AG266" s="516"/>
      <c r="AH266" s="518"/>
      <c r="AI266" s="520"/>
      <c r="AJ266" s="522"/>
      <c r="AK266" s="522"/>
      <c r="AL266" s="108"/>
      <c r="AM266" s="514"/>
      <c r="AN266" s="108"/>
      <c r="AO266" s="516"/>
      <c r="AP266" s="518"/>
      <c r="AQ266" s="520"/>
      <c r="AR266" s="522"/>
      <c r="AS266" s="522"/>
      <c r="AT266" s="108"/>
      <c r="AU266" s="514"/>
    </row>
    <row r="267" spans="1:47" ht="28.5" customHeight="1" x14ac:dyDescent="0.2">
      <c r="A267" s="515" t="s">
        <v>26</v>
      </c>
      <c r="B267" s="517" t="s">
        <v>362</v>
      </c>
      <c r="C267" s="519" t="s">
        <v>391</v>
      </c>
      <c r="D267" s="521">
        <v>4</v>
      </c>
      <c r="E267" s="521"/>
      <c r="F267" s="108"/>
      <c r="G267" s="514"/>
      <c r="H267" s="105"/>
      <c r="I267" s="515" t="s">
        <v>26</v>
      </c>
      <c r="J267" s="517" t="s">
        <v>362</v>
      </c>
      <c r="K267" s="519" t="s">
        <v>391</v>
      </c>
      <c r="L267" s="521">
        <v>4</v>
      </c>
      <c r="M267" s="521"/>
      <c r="N267" s="108"/>
      <c r="O267" s="514"/>
      <c r="P267" s="105"/>
      <c r="Q267" s="515" t="s">
        <v>26</v>
      </c>
      <c r="R267" s="517" t="s">
        <v>362</v>
      </c>
      <c r="S267" s="519" t="s">
        <v>391</v>
      </c>
      <c r="T267" s="521">
        <v>4</v>
      </c>
      <c r="U267" s="521"/>
      <c r="V267" s="108"/>
      <c r="W267" s="514"/>
      <c r="X267" s="105"/>
      <c r="Y267" s="515" t="s">
        <v>26</v>
      </c>
      <c r="Z267" s="517" t="s">
        <v>362</v>
      </c>
      <c r="AA267" s="519" t="s">
        <v>391</v>
      </c>
      <c r="AB267" s="521">
        <v>4</v>
      </c>
      <c r="AC267" s="521" t="s">
        <v>509</v>
      </c>
      <c r="AD267" s="108"/>
      <c r="AE267" s="514"/>
      <c r="AF267" s="105"/>
      <c r="AG267" s="515" t="s">
        <v>26</v>
      </c>
      <c r="AH267" s="517" t="s">
        <v>362</v>
      </c>
      <c r="AI267" s="519" t="s">
        <v>391</v>
      </c>
      <c r="AJ267" s="521">
        <v>4</v>
      </c>
      <c r="AK267" s="521"/>
      <c r="AL267" s="108"/>
      <c r="AM267" s="514"/>
      <c r="AN267" s="105"/>
      <c r="AO267" s="515" t="s">
        <v>26</v>
      </c>
      <c r="AP267" s="517" t="s">
        <v>362</v>
      </c>
      <c r="AQ267" s="519" t="s">
        <v>391</v>
      </c>
      <c r="AR267" s="521">
        <v>4</v>
      </c>
      <c r="AS267" s="521"/>
      <c r="AT267" s="108"/>
      <c r="AU267" s="514"/>
    </row>
    <row r="268" spans="1:47" ht="28.5" customHeight="1" x14ac:dyDescent="0.2">
      <c r="A268" s="516"/>
      <c r="B268" s="518"/>
      <c r="C268" s="520"/>
      <c r="D268" s="522"/>
      <c r="E268" s="522"/>
      <c r="F268" s="108"/>
      <c r="G268" s="514"/>
      <c r="H268" s="105"/>
      <c r="I268" s="516"/>
      <c r="J268" s="518"/>
      <c r="K268" s="520"/>
      <c r="L268" s="522"/>
      <c r="M268" s="522"/>
      <c r="N268" s="108"/>
      <c r="O268" s="514"/>
      <c r="P268" s="105"/>
      <c r="Q268" s="516"/>
      <c r="R268" s="518"/>
      <c r="S268" s="520"/>
      <c r="T268" s="522"/>
      <c r="U268" s="522"/>
      <c r="V268" s="108"/>
      <c r="W268" s="514"/>
      <c r="X268" s="105"/>
      <c r="Y268" s="516"/>
      <c r="Z268" s="518"/>
      <c r="AA268" s="520"/>
      <c r="AB268" s="522"/>
      <c r="AC268" s="522"/>
      <c r="AD268" s="108"/>
      <c r="AE268" s="514"/>
      <c r="AF268" s="105"/>
      <c r="AG268" s="516"/>
      <c r="AH268" s="518"/>
      <c r="AI268" s="520"/>
      <c r="AJ268" s="522"/>
      <c r="AK268" s="522"/>
      <c r="AL268" s="108"/>
      <c r="AM268" s="514"/>
      <c r="AN268" s="105"/>
      <c r="AO268" s="516"/>
      <c r="AP268" s="518"/>
      <c r="AQ268" s="520"/>
      <c r="AR268" s="522"/>
      <c r="AS268" s="522"/>
      <c r="AT268" s="108"/>
      <c r="AU268" s="514"/>
    </row>
    <row r="269" spans="1:47" ht="28.5" customHeight="1" x14ac:dyDescent="0.2">
      <c r="A269" s="515" t="s">
        <v>27</v>
      </c>
      <c r="B269" s="517" t="s">
        <v>365</v>
      </c>
      <c r="C269" s="519" t="s">
        <v>396</v>
      </c>
      <c r="D269" s="521">
        <v>3</v>
      </c>
      <c r="E269" s="521"/>
      <c r="F269" s="108"/>
      <c r="G269" s="514"/>
      <c r="H269" s="108"/>
      <c r="I269" s="515" t="s">
        <v>27</v>
      </c>
      <c r="J269" s="517" t="s">
        <v>365</v>
      </c>
      <c r="K269" s="519" t="s">
        <v>396</v>
      </c>
      <c r="L269" s="521">
        <v>3</v>
      </c>
      <c r="M269" s="521"/>
      <c r="N269" s="108"/>
      <c r="O269" s="514"/>
      <c r="P269" s="108"/>
      <c r="Q269" s="515" t="s">
        <v>27</v>
      </c>
      <c r="R269" s="517" t="s">
        <v>365</v>
      </c>
      <c r="S269" s="519" t="s">
        <v>396</v>
      </c>
      <c r="T269" s="521">
        <v>3</v>
      </c>
      <c r="U269" s="521"/>
      <c r="V269" s="108"/>
      <c r="W269" s="514"/>
      <c r="X269" s="108"/>
      <c r="Y269" s="515" t="s">
        <v>27</v>
      </c>
      <c r="Z269" s="517" t="s">
        <v>365</v>
      </c>
      <c r="AA269" s="519" t="s">
        <v>396</v>
      </c>
      <c r="AB269" s="521">
        <v>3</v>
      </c>
      <c r="AC269" s="521"/>
      <c r="AD269" s="108"/>
      <c r="AE269" s="514"/>
      <c r="AF269" s="108"/>
      <c r="AG269" s="515" t="s">
        <v>27</v>
      </c>
      <c r="AH269" s="517" t="s">
        <v>365</v>
      </c>
      <c r="AI269" s="519" t="s">
        <v>396</v>
      </c>
      <c r="AJ269" s="521">
        <v>3</v>
      </c>
      <c r="AK269" s="521"/>
      <c r="AL269" s="108"/>
      <c r="AM269" s="514"/>
      <c r="AN269" s="108"/>
      <c r="AO269" s="515" t="s">
        <v>27</v>
      </c>
      <c r="AP269" s="517" t="s">
        <v>365</v>
      </c>
      <c r="AQ269" s="519" t="s">
        <v>396</v>
      </c>
      <c r="AR269" s="521">
        <v>3</v>
      </c>
      <c r="AS269" s="521"/>
      <c r="AT269" s="108"/>
      <c r="AU269" s="514"/>
    </row>
    <row r="270" spans="1:47" ht="28.5" customHeight="1" x14ac:dyDescent="0.2">
      <c r="A270" s="516"/>
      <c r="B270" s="518"/>
      <c r="C270" s="520"/>
      <c r="D270" s="522"/>
      <c r="E270" s="522"/>
      <c r="F270" s="108"/>
      <c r="G270" s="514"/>
      <c r="H270" s="108"/>
      <c r="I270" s="516"/>
      <c r="J270" s="518"/>
      <c r="K270" s="520"/>
      <c r="L270" s="522"/>
      <c r="M270" s="522"/>
      <c r="N270" s="108"/>
      <c r="O270" s="514"/>
      <c r="P270" s="108"/>
      <c r="Q270" s="516"/>
      <c r="R270" s="518"/>
      <c r="S270" s="520"/>
      <c r="T270" s="522"/>
      <c r="U270" s="522"/>
      <c r="V270" s="108"/>
      <c r="W270" s="514"/>
      <c r="X270" s="108"/>
      <c r="Y270" s="516"/>
      <c r="Z270" s="518"/>
      <c r="AA270" s="520"/>
      <c r="AB270" s="522"/>
      <c r="AC270" s="522"/>
      <c r="AD270" s="108"/>
      <c r="AE270" s="514"/>
      <c r="AF270" s="108"/>
      <c r="AG270" s="516"/>
      <c r="AH270" s="518"/>
      <c r="AI270" s="520"/>
      <c r="AJ270" s="522"/>
      <c r="AK270" s="522"/>
      <c r="AL270" s="108"/>
      <c r="AM270" s="514"/>
      <c r="AN270" s="108"/>
      <c r="AO270" s="516"/>
      <c r="AP270" s="518"/>
      <c r="AQ270" s="520"/>
      <c r="AR270" s="522"/>
      <c r="AS270" s="522"/>
      <c r="AT270" s="108"/>
      <c r="AU270" s="514"/>
    </row>
    <row r="271" spans="1:47" ht="28.5" customHeight="1" x14ac:dyDescent="0.2">
      <c r="A271" s="515" t="s">
        <v>24</v>
      </c>
      <c r="B271" s="517" t="s">
        <v>365</v>
      </c>
      <c r="C271" s="519" t="s">
        <v>397</v>
      </c>
      <c r="D271" s="521">
        <v>2</v>
      </c>
      <c r="E271" s="521"/>
      <c r="F271" s="108"/>
      <c r="G271" s="514"/>
      <c r="H271" s="108"/>
      <c r="I271" s="515" t="s">
        <v>24</v>
      </c>
      <c r="J271" s="517" t="s">
        <v>365</v>
      </c>
      <c r="K271" s="519" t="s">
        <v>397</v>
      </c>
      <c r="L271" s="521">
        <v>2</v>
      </c>
      <c r="M271" s="521"/>
      <c r="N271" s="108"/>
      <c r="O271" s="514"/>
      <c r="P271" s="108"/>
      <c r="Q271" s="515" t="s">
        <v>24</v>
      </c>
      <c r="R271" s="517" t="s">
        <v>365</v>
      </c>
      <c r="S271" s="519" t="s">
        <v>397</v>
      </c>
      <c r="T271" s="521">
        <v>2</v>
      </c>
      <c r="U271" s="521"/>
      <c r="V271" s="108"/>
      <c r="W271" s="514"/>
      <c r="X271" s="108"/>
      <c r="Y271" s="515" t="s">
        <v>24</v>
      </c>
      <c r="Z271" s="517" t="s">
        <v>365</v>
      </c>
      <c r="AA271" s="519" t="s">
        <v>397</v>
      </c>
      <c r="AB271" s="521">
        <v>2</v>
      </c>
      <c r="AC271" s="521"/>
      <c r="AD271" s="108"/>
      <c r="AE271" s="514"/>
      <c r="AF271" s="108"/>
      <c r="AG271" s="515" t="s">
        <v>24</v>
      </c>
      <c r="AH271" s="517" t="s">
        <v>365</v>
      </c>
      <c r="AI271" s="519" t="s">
        <v>397</v>
      </c>
      <c r="AJ271" s="521">
        <v>2</v>
      </c>
      <c r="AK271" s="521"/>
      <c r="AL271" s="108"/>
      <c r="AM271" s="514"/>
      <c r="AN271" s="108"/>
      <c r="AO271" s="515" t="s">
        <v>24</v>
      </c>
      <c r="AP271" s="517" t="s">
        <v>365</v>
      </c>
      <c r="AQ271" s="519" t="s">
        <v>397</v>
      </c>
      <c r="AR271" s="521">
        <v>2</v>
      </c>
      <c r="AS271" s="521" t="s">
        <v>509</v>
      </c>
      <c r="AT271" s="108"/>
      <c r="AU271" s="514"/>
    </row>
    <row r="272" spans="1:47" ht="28.5" customHeight="1" x14ac:dyDescent="0.2">
      <c r="A272" s="516"/>
      <c r="B272" s="518"/>
      <c r="C272" s="520"/>
      <c r="D272" s="522"/>
      <c r="E272" s="522"/>
      <c r="F272" s="108"/>
      <c r="G272" s="514"/>
      <c r="H272" s="108"/>
      <c r="I272" s="516"/>
      <c r="J272" s="518"/>
      <c r="K272" s="520"/>
      <c r="L272" s="522"/>
      <c r="M272" s="522"/>
      <c r="N272" s="108"/>
      <c r="O272" s="514"/>
      <c r="P272" s="108"/>
      <c r="Q272" s="516"/>
      <c r="R272" s="518"/>
      <c r="S272" s="520"/>
      <c r="T272" s="522"/>
      <c r="U272" s="522"/>
      <c r="V272" s="108"/>
      <c r="W272" s="514"/>
      <c r="X272" s="108"/>
      <c r="Y272" s="516"/>
      <c r="Z272" s="518"/>
      <c r="AA272" s="520"/>
      <c r="AB272" s="522"/>
      <c r="AC272" s="522"/>
      <c r="AD272" s="108"/>
      <c r="AE272" s="514"/>
      <c r="AF272" s="108"/>
      <c r="AG272" s="516"/>
      <c r="AH272" s="518"/>
      <c r="AI272" s="520"/>
      <c r="AJ272" s="522"/>
      <c r="AK272" s="522"/>
      <c r="AL272" s="108"/>
      <c r="AM272" s="514"/>
      <c r="AN272" s="108"/>
      <c r="AO272" s="516"/>
      <c r="AP272" s="518"/>
      <c r="AQ272" s="520"/>
      <c r="AR272" s="522"/>
      <c r="AS272" s="522"/>
      <c r="AT272" s="108"/>
      <c r="AU272" s="514"/>
    </row>
    <row r="273" spans="1:47" ht="28.5" customHeight="1" x14ac:dyDescent="0.2">
      <c r="A273" s="515" t="s">
        <v>37</v>
      </c>
      <c r="B273" s="517" t="s">
        <v>363</v>
      </c>
      <c r="C273" s="519" t="s">
        <v>394</v>
      </c>
      <c r="D273" s="521">
        <v>1</v>
      </c>
      <c r="E273" s="521" t="s">
        <v>509</v>
      </c>
      <c r="F273" s="108"/>
      <c r="G273" s="514"/>
      <c r="H273" s="105"/>
      <c r="I273" s="515" t="s">
        <v>37</v>
      </c>
      <c r="J273" s="517" t="s">
        <v>363</v>
      </c>
      <c r="K273" s="519" t="s">
        <v>394</v>
      </c>
      <c r="L273" s="521">
        <v>1</v>
      </c>
      <c r="M273" s="521"/>
      <c r="N273" s="108"/>
      <c r="O273" s="514"/>
      <c r="P273" s="105"/>
      <c r="Q273" s="515" t="s">
        <v>37</v>
      </c>
      <c r="R273" s="517" t="s">
        <v>363</v>
      </c>
      <c r="S273" s="519" t="s">
        <v>394</v>
      </c>
      <c r="T273" s="521">
        <v>1</v>
      </c>
      <c r="U273" s="521" t="s">
        <v>509</v>
      </c>
      <c r="V273" s="108"/>
      <c r="W273" s="514"/>
      <c r="X273" s="105"/>
      <c r="Y273" s="515" t="s">
        <v>37</v>
      </c>
      <c r="Z273" s="517" t="s">
        <v>363</v>
      </c>
      <c r="AA273" s="519" t="s">
        <v>394</v>
      </c>
      <c r="AB273" s="521">
        <v>1</v>
      </c>
      <c r="AC273" s="521"/>
      <c r="AD273" s="108"/>
      <c r="AE273" s="514"/>
      <c r="AF273" s="105"/>
      <c r="AG273" s="515" t="s">
        <v>37</v>
      </c>
      <c r="AH273" s="517" t="s">
        <v>363</v>
      </c>
      <c r="AI273" s="519" t="s">
        <v>394</v>
      </c>
      <c r="AJ273" s="521">
        <v>1</v>
      </c>
      <c r="AK273" s="521" t="s">
        <v>509</v>
      </c>
      <c r="AL273" s="108"/>
      <c r="AM273" s="514"/>
      <c r="AN273" s="105"/>
      <c r="AO273" s="515" t="s">
        <v>37</v>
      </c>
      <c r="AP273" s="517" t="s">
        <v>363</v>
      </c>
      <c r="AQ273" s="519" t="s">
        <v>394</v>
      </c>
      <c r="AR273" s="521">
        <v>1</v>
      </c>
      <c r="AS273" s="521"/>
      <c r="AT273" s="108"/>
      <c r="AU273" s="514"/>
    </row>
    <row r="274" spans="1:47" ht="28.5" customHeight="1" thickBot="1" x14ac:dyDescent="0.25">
      <c r="A274" s="541"/>
      <c r="B274" s="531"/>
      <c r="C274" s="532"/>
      <c r="D274" s="533"/>
      <c r="E274" s="533"/>
      <c r="F274" s="108"/>
      <c r="G274" s="514"/>
      <c r="H274" s="105"/>
      <c r="I274" s="541"/>
      <c r="J274" s="531"/>
      <c r="K274" s="532"/>
      <c r="L274" s="533"/>
      <c r="M274" s="533"/>
      <c r="N274" s="108"/>
      <c r="O274" s="514"/>
      <c r="P274" s="105"/>
      <c r="Q274" s="541"/>
      <c r="R274" s="531"/>
      <c r="S274" s="532"/>
      <c r="T274" s="533"/>
      <c r="U274" s="533"/>
      <c r="V274" s="108"/>
      <c r="W274" s="514"/>
      <c r="X274" s="105"/>
      <c r="Y274" s="541"/>
      <c r="Z274" s="531"/>
      <c r="AA274" s="532"/>
      <c r="AB274" s="533"/>
      <c r="AC274" s="533"/>
      <c r="AD274" s="108"/>
      <c r="AE274" s="514"/>
      <c r="AF274" s="105"/>
      <c r="AG274" s="541"/>
      <c r="AH274" s="531"/>
      <c r="AI274" s="532"/>
      <c r="AJ274" s="533"/>
      <c r="AK274" s="533"/>
      <c r="AL274" s="108"/>
      <c r="AM274" s="514"/>
      <c r="AN274" s="105"/>
      <c r="AO274" s="541"/>
      <c r="AP274" s="531"/>
      <c r="AQ274" s="532"/>
      <c r="AR274" s="533"/>
      <c r="AS274" s="533"/>
      <c r="AT274" s="108"/>
      <c r="AU274" s="514"/>
    </row>
    <row r="275" spans="1:47" x14ac:dyDescent="0.2">
      <c r="A275" s="105"/>
      <c r="B275" s="105"/>
      <c r="C275" s="105"/>
      <c r="D275" s="105"/>
      <c r="E275" s="105"/>
      <c r="F275" s="105"/>
      <c r="G275" s="514"/>
      <c r="H275" s="108"/>
      <c r="I275" s="105"/>
      <c r="J275" s="105"/>
      <c r="K275" s="105"/>
      <c r="L275" s="105"/>
      <c r="M275" s="105"/>
      <c r="N275" s="105"/>
      <c r="O275" s="514"/>
      <c r="P275" s="108"/>
      <c r="Q275" s="105"/>
      <c r="R275" s="105"/>
      <c r="S275" s="105"/>
      <c r="T275" s="105"/>
      <c r="U275" s="105"/>
      <c r="V275" s="105"/>
      <c r="W275" s="514"/>
      <c r="X275" s="108"/>
      <c r="Y275" s="105"/>
      <c r="Z275" s="105"/>
      <c r="AA275" s="105"/>
      <c r="AB275" s="105"/>
      <c r="AC275" s="105"/>
      <c r="AD275" s="105"/>
      <c r="AE275" s="514"/>
      <c r="AF275" s="108"/>
      <c r="AG275" s="105"/>
      <c r="AH275" s="105"/>
      <c r="AI275" s="105"/>
      <c r="AJ275" s="105"/>
      <c r="AK275" s="105"/>
      <c r="AL275" s="105"/>
      <c r="AM275" s="514"/>
      <c r="AN275" s="108"/>
      <c r="AO275" s="105"/>
      <c r="AP275" s="105"/>
      <c r="AQ275" s="105"/>
      <c r="AR275" s="105"/>
      <c r="AS275" s="105"/>
      <c r="AT275" s="105"/>
      <c r="AU275" s="514"/>
    </row>
    <row r="276" spans="1:47" x14ac:dyDescent="0.2">
      <c r="A276" s="105"/>
      <c r="B276" s="105"/>
      <c r="C276" s="105"/>
      <c r="D276" s="105"/>
      <c r="E276" s="105"/>
      <c r="F276" s="105"/>
      <c r="G276" s="514"/>
      <c r="H276" s="108"/>
      <c r="I276" s="105"/>
      <c r="J276" s="105"/>
      <c r="K276" s="105"/>
      <c r="L276" s="105"/>
      <c r="M276" s="105"/>
      <c r="N276" s="105"/>
      <c r="O276" s="514"/>
      <c r="P276" s="108"/>
      <c r="Q276" s="105"/>
      <c r="R276" s="105"/>
      <c r="S276" s="105"/>
      <c r="T276" s="105"/>
      <c r="U276" s="105"/>
      <c r="V276" s="105"/>
      <c r="W276" s="514"/>
      <c r="X276" s="108"/>
      <c r="Y276" s="105"/>
      <c r="Z276" s="105"/>
      <c r="AA276" s="105"/>
      <c r="AB276" s="105"/>
      <c r="AC276" s="105"/>
      <c r="AD276" s="105"/>
      <c r="AE276" s="514"/>
      <c r="AF276" s="108"/>
      <c r="AG276" s="105"/>
      <c r="AH276" s="105"/>
      <c r="AI276" s="105"/>
      <c r="AJ276" s="105"/>
      <c r="AK276" s="105"/>
      <c r="AL276" s="105"/>
      <c r="AM276" s="514"/>
      <c r="AN276" s="108"/>
      <c r="AO276" s="105"/>
      <c r="AP276" s="105"/>
      <c r="AQ276" s="105"/>
      <c r="AR276" s="105"/>
      <c r="AS276" s="105"/>
      <c r="AT276" s="105"/>
      <c r="AU276" s="514"/>
    </row>
    <row r="277" spans="1:47" ht="18" x14ac:dyDescent="0.25">
      <c r="A277" s="234" t="s">
        <v>600</v>
      </c>
      <c r="B277" s="234"/>
      <c r="C277" s="234"/>
      <c r="D277" s="235" t="s">
        <v>611</v>
      </c>
      <c r="E277" s="111"/>
      <c r="F277" s="105"/>
      <c r="G277" s="514"/>
      <c r="H277" s="108"/>
      <c r="I277" s="105"/>
      <c r="J277" s="105"/>
      <c r="K277" s="105"/>
      <c r="L277" s="111"/>
      <c r="M277" s="111"/>
      <c r="N277" s="105"/>
      <c r="O277" s="514"/>
      <c r="P277" s="108"/>
      <c r="Q277" s="105" t="s">
        <v>609</v>
      </c>
      <c r="R277" s="105"/>
      <c r="S277" s="105"/>
      <c r="T277" s="111" t="s">
        <v>613</v>
      </c>
      <c r="U277" s="111"/>
      <c r="V277" s="105"/>
      <c r="W277" s="514"/>
      <c r="X277" s="108"/>
      <c r="Y277" s="105" t="s">
        <v>606</v>
      </c>
      <c r="Z277" s="105"/>
      <c r="AA277" s="105"/>
      <c r="AB277" s="111" t="s">
        <v>620</v>
      </c>
      <c r="AC277" s="111"/>
      <c r="AD277" s="105"/>
      <c r="AE277" s="514"/>
      <c r="AF277" s="108"/>
      <c r="AG277" s="234" t="s">
        <v>623</v>
      </c>
      <c r="AH277" s="234"/>
      <c r="AI277" s="234"/>
      <c r="AJ277" s="235" t="s">
        <v>624</v>
      </c>
      <c r="AK277" s="111"/>
      <c r="AL277" s="105"/>
      <c r="AM277" s="514"/>
      <c r="AN277" s="108"/>
      <c r="AO277" s="105"/>
      <c r="AP277" s="105"/>
      <c r="AQ277" s="105"/>
      <c r="AR277" s="111"/>
      <c r="AS277" s="111"/>
      <c r="AT277" s="105"/>
      <c r="AU277" s="514"/>
    </row>
    <row r="278" spans="1:47" ht="18" x14ac:dyDescent="0.25">
      <c r="A278" s="112" t="s">
        <v>358</v>
      </c>
      <c r="B278" s="112"/>
      <c r="C278" s="113"/>
      <c r="D278" s="113" t="s">
        <v>610</v>
      </c>
      <c r="E278" s="113"/>
      <c r="F278" s="105"/>
      <c r="G278" s="514"/>
      <c r="H278" s="108"/>
      <c r="I278" s="112" t="s">
        <v>358</v>
      </c>
      <c r="J278" s="112"/>
      <c r="K278" s="113"/>
      <c r="L278" s="113" t="s">
        <v>359</v>
      </c>
      <c r="M278" s="113"/>
      <c r="N278" s="105"/>
      <c r="O278" s="514"/>
      <c r="P278" s="108"/>
      <c r="Q278" s="112" t="s">
        <v>358</v>
      </c>
      <c r="R278" s="112"/>
      <c r="S278" s="113"/>
      <c r="T278" s="113" t="s">
        <v>610</v>
      </c>
      <c r="U278" s="113"/>
      <c r="V278" s="105"/>
      <c r="W278" s="514"/>
      <c r="X278" s="108"/>
      <c r="Y278" s="112" t="s">
        <v>358</v>
      </c>
      <c r="Z278" s="112"/>
      <c r="AA278" s="113"/>
      <c r="AB278" s="113" t="s">
        <v>610</v>
      </c>
      <c r="AC278" s="113"/>
      <c r="AD278" s="105"/>
      <c r="AE278" s="514"/>
      <c r="AF278" s="108"/>
      <c r="AG278" s="112" t="s">
        <v>358</v>
      </c>
      <c r="AH278" s="112"/>
      <c r="AI278" s="113"/>
      <c r="AJ278" s="113" t="s">
        <v>610</v>
      </c>
      <c r="AK278" s="113"/>
      <c r="AL278" s="105"/>
      <c r="AM278" s="514"/>
      <c r="AN278" s="108"/>
      <c r="AO278" s="112" t="s">
        <v>358</v>
      </c>
      <c r="AP278" s="112"/>
      <c r="AQ278" s="113"/>
      <c r="AR278" s="113" t="s">
        <v>359</v>
      </c>
      <c r="AS278" s="113"/>
      <c r="AT278" s="105"/>
      <c r="AU278" s="514"/>
    </row>
    <row r="279" spans="1:47" x14ac:dyDescent="0.2">
      <c r="A279" s="105"/>
      <c r="B279" s="105"/>
      <c r="C279" s="105"/>
      <c r="D279" s="105"/>
      <c r="E279" s="105"/>
      <c r="F279" s="105"/>
      <c r="G279" s="514"/>
      <c r="H279" s="105"/>
      <c r="I279" s="105"/>
      <c r="J279" s="105"/>
      <c r="K279" s="105"/>
      <c r="L279" s="105"/>
      <c r="M279" s="105"/>
      <c r="N279" s="105"/>
      <c r="O279" s="514"/>
      <c r="P279" s="105"/>
      <c r="Q279" s="105"/>
      <c r="R279" s="105"/>
      <c r="S279" s="105"/>
      <c r="T279" s="105"/>
      <c r="U279" s="105"/>
      <c r="V279" s="105"/>
      <c r="W279" s="514"/>
      <c r="X279" s="105"/>
      <c r="Y279" s="105"/>
      <c r="Z279" s="105"/>
      <c r="AA279" s="105"/>
      <c r="AB279" s="105"/>
      <c r="AC279" s="105"/>
      <c r="AD279" s="105"/>
      <c r="AE279" s="514"/>
      <c r="AF279" s="105"/>
      <c r="AG279" s="105"/>
      <c r="AH279" s="105"/>
      <c r="AI279" s="105"/>
      <c r="AJ279" s="105"/>
      <c r="AK279" s="105"/>
      <c r="AL279" s="105"/>
      <c r="AM279" s="514"/>
      <c r="AN279" s="105"/>
      <c r="AO279" s="105"/>
      <c r="AP279" s="105"/>
      <c r="AQ279" s="105"/>
      <c r="AR279" s="105"/>
      <c r="AS279" s="105"/>
      <c r="AT279" s="105"/>
      <c r="AU279" s="514"/>
    </row>
    <row r="280" spans="1:47" x14ac:dyDescent="0.2">
      <c r="A280" s="106"/>
      <c r="B280" s="106"/>
      <c r="C280" s="106"/>
      <c r="D280" s="106"/>
      <c r="E280" s="106"/>
      <c r="F280" s="106"/>
      <c r="G280" s="514"/>
      <c r="H280" s="514"/>
      <c r="I280" s="514"/>
      <c r="J280" s="514"/>
      <c r="K280" s="514"/>
      <c r="L280" s="514"/>
      <c r="M280" s="514"/>
      <c r="N280" s="106"/>
      <c r="O280" s="514"/>
      <c r="P280" s="514"/>
      <c r="Q280" s="514"/>
      <c r="R280" s="514"/>
      <c r="S280" s="514"/>
      <c r="T280" s="514"/>
      <c r="U280" s="514"/>
      <c r="V280" s="106"/>
      <c r="W280" s="514"/>
      <c r="X280" s="514"/>
      <c r="Y280" s="514"/>
      <c r="Z280" s="514"/>
      <c r="AA280" s="514"/>
      <c r="AB280" s="514"/>
      <c r="AC280" s="514"/>
      <c r="AD280" s="106"/>
      <c r="AE280" s="514"/>
      <c r="AF280" s="514"/>
      <c r="AG280" s="514"/>
      <c r="AH280" s="514"/>
      <c r="AI280" s="514"/>
      <c r="AJ280" s="514"/>
      <c r="AK280" s="514"/>
      <c r="AL280" s="106"/>
      <c r="AM280" s="514"/>
      <c r="AN280" s="514"/>
      <c r="AO280" s="514"/>
      <c r="AP280" s="514"/>
      <c r="AQ280" s="514"/>
      <c r="AR280" s="514"/>
      <c r="AS280" s="514"/>
      <c r="AT280" s="106"/>
      <c r="AU280" s="514"/>
    </row>
  </sheetData>
  <mergeCells count="2426">
    <mergeCell ref="AO273:AO274"/>
    <mergeCell ref="AP273:AP274"/>
    <mergeCell ref="AQ273:AQ274"/>
    <mergeCell ref="AR273:AR274"/>
    <mergeCell ref="AS273:AS274"/>
    <mergeCell ref="AO269:AO270"/>
    <mergeCell ref="AP269:AP270"/>
    <mergeCell ref="AQ269:AQ270"/>
    <mergeCell ref="AR269:AR270"/>
    <mergeCell ref="AS269:AS270"/>
    <mergeCell ref="AO271:AO272"/>
    <mergeCell ref="AP271:AP272"/>
    <mergeCell ref="AQ271:AQ272"/>
    <mergeCell ref="AR271:AR272"/>
    <mergeCell ref="AS271:AS272"/>
    <mergeCell ref="AP262:AS262"/>
    <mergeCell ref="AO263:AS263"/>
    <mergeCell ref="AO265:AO266"/>
    <mergeCell ref="AP265:AP266"/>
    <mergeCell ref="AQ265:AQ266"/>
    <mergeCell ref="AR265:AR266"/>
    <mergeCell ref="AS265:AS266"/>
    <mergeCell ref="AO267:AO268"/>
    <mergeCell ref="AP267:AP268"/>
    <mergeCell ref="AQ267:AQ268"/>
    <mergeCell ref="AR267:AR268"/>
    <mergeCell ref="AS267:AS268"/>
    <mergeCell ref="AO251:AO252"/>
    <mergeCell ref="AP251:AP252"/>
    <mergeCell ref="AQ251:AQ252"/>
    <mergeCell ref="AR251:AR252"/>
    <mergeCell ref="AS251:AS252"/>
    <mergeCell ref="AO253:AO254"/>
    <mergeCell ref="AP253:AP254"/>
    <mergeCell ref="AQ253:AQ254"/>
    <mergeCell ref="AR253:AR254"/>
    <mergeCell ref="AS253:AS254"/>
    <mergeCell ref="AO247:AO248"/>
    <mergeCell ref="AP247:AP248"/>
    <mergeCell ref="AQ247:AQ248"/>
    <mergeCell ref="AR247:AR248"/>
    <mergeCell ref="AS247:AS248"/>
    <mergeCell ref="AO249:AO250"/>
    <mergeCell ref="AP249:AP250"/>
    <mergeCell ref="AQ249:AQ250"/>
    <mergeCell ref="AR249:AR250"/>
    <mergeCell ref="AS249:AS250"/>
    <mergeCell ref="AO233:AO234"/>
    <mergeCell ref="AP233:AP234"/>
    <mergeCell ref="AQ233:AQ234"/>
    <mergeCell ref="AR233:AR234"/>
    <mergeCell ref="AS233:AS234"/>
    <mergeCell ref="AP242:AS242"/>
    <mergeCell ref="AO243:AS243"/>
    <mergeCell ref="AO245:AO246"/>
    <mergeCell ref="AP245:AP246"/>
    <mergeCell ref="AQ245:AQ246"/>
    <mergeCell ref="AR245:AR246"/>
    <mergeCell ref="AS245:AS246"/>
    <mergeCell ref="AO229:AO230"/>
    <mergeCell ref="AP229:AP230"/>
    <mergeCell ref="AQ229:AQ230"/>
    <mergeCell ref="AR229:AR230"/>
    <mergeCell ref="AS229:AS230"/>
    <mergeCell ref="AO231:AO232"/>
    <mergeCell ref="AP231:AP232"/>
    <mergeCell ref="AQ231:AQ232"/>
    <mergeCell ref="AR231:AR232"/>
    <mergeCell ref="AS231:AS232"/>
    <mergeCell ref="AP222:AS222"/>
    <mergeCell ref="AO223:AS223"/>
    <mergeCell ref="AO225:AO226"/>
    <mergeCell ref="AP225:AP226"/>
    <mergeCell ref="AQ225:AQ226"/>
    <mergeCell ref="AR225:AR226"/>
    <mergeCell ref="AS225:AS226"/>
    <mergeCell ref="AO227:AO228"/>
    <mergeCell ref="AP227:AP228"/>
    <mergeCell ref="AQ227:AQ228"/>
    <mergeCell ref="AR227:AR228"/>
    <mergeCell ref="AS227:AS228"/>
    <mergeCell ref="AO211:AO212"/>
    <mergeCell ref="AP211:AP212"/>
    <mergeCell ref="AQ211:AQ212"/>
    <mergeCell ref="AR211:AR212"/>
    <mergeCell ref="AS211:AS212"/>
    <mergeCell ref="AO213:AO214"/>
    <mergeCell ref="AP213:AP214"/>
    <mergeCell ref="AQ213:AQ214"/>
    <mergeCell ref="AR213:AR214"/>
    <mergeCell ref="AS213:AS214"/>
    <mergeCell ref="AO207:AO208"/>
    <mergeCell ref="AP207:AP208"/>
    <mergeCell ref="AQ207:AQ208"/>
    <mergeCell ref="AR207:AR208"/>
    <mergeCell ref="AS207:AS208"/>
    <mergeCell ref="AO209:AO210"/>
    <mergeCell ref="AP209:AP210"/>
    <mergeCell ref="AQ209:AQ210"/>
    <mergeCell ref="AR209:AR210"/>
    <mergeCell ref="AS209:AS210"/>
    <mergeCell ref="AO193:AO194"/>
    <mergeCell ref="AP193:AP194"/>
    <mergeCell ref="AQ193:AQ194"/>
    <mergeCell ref="AR193:AR194"/>
    <mergeCell ref="AS193:AS194"/>
    <mergeCell ref="AP202:AS202"/>
    <mergeCell ref="AO203:AS203"/>
    <mergeCell ref="AO205:AO206"/>
    <mergeCell ref="AP205:AP206"/>
    <mergeCell ref="AQ205:AQ206"/>
    <mergeCell ref="AR205:AR206"/>
    <mergeCell ref="AS205:AS206"/>
    <mergeCell ref="AO189:AO190"/>
    <mergeCell ref="AP189:AP190"/>
    <mergeCell ref="AQ189:AQ190"/>
    <mergeCell ref="AR189:AR190"/>
    <mergeCell ref="AS189:AS190"/>
    <mergeCell ref="AO191:AO192"/>
    <mergeCell ref="AP191:AP192"/>
    <mergeCell ref="AQ191:AQ192"/>
    <mergeCell ref="AR191:AR192"/>
    <mergeCell ref="AS191:AS192"/>
    <mergeCell ref="AP182:AS182"/>
    <mergeCell ref="AO183:AS183"/>
    <mergeCell ref="AO185:AO186"/>
    <mergeCell ref="AP185:AP186"/>
    <mergeCell ref="AQ185:AQ186"/>
    <mergeCell ref="AR185:AR186"/>
    <mergeCell ref="AS185:AS186"/>
    <mergeCell ref="AO187:AO188"/>
    <mergeCell ref="AP187:AP188"/>
    <mergeCell ref="AQ187:AQ188"/>
    <mergeCell ref="AR187:AR188"/>
    <mergeCell ref="AS187:AS188"/>
    <mergeCell ref="AO171:AO172"/>
    <mergeCell ref="AP171:AP172"/>
    <mergeCell ref="AQ171:AQ172"/>
    <mergeCell ref="AR171:AR172"/>
    <mergeCell ref="AS171:AS172"/>
    <mergeCell ref="AO173:AO174"/>
    <mergeCell ref="AP173:AP174"/>
    <mergeCell ref="AQ173:AQ174"/>
    <mergeCell ref="AR173:AR174"/>
    <mergeCell ref="AS173:AS174"/>
    <mergeCell ref="AO167:AO168"/>
    <mergeCell ref="AP167:AP168"/>
    <mergeCell ref="AQ167:AQ168"/>
    <mergeCell ref="AR167:AR168"/>
    <mergeCell ref="AS167:AS168"/>
    <mergeCell ref="AO169:AO170"/>
    <mergeCell ref="AP169:AP170"/>
    <mergeCell ref="AQ169:AQ170"/>
    <mergeCell ref="AR169:AR170"/>
    <mergeCell ref="AS169:AS170"/>
    <mergeCell ref="AO153:AO154"/>
    <mergeCell ref="AP153:AP154"/>
    <mergeCell ref="AQ153:AQ154"/>
    <mergeCell ref="AR153:AR154"/>
    <mergeCell ref="AS153:AS154"/>
    <mergeCell ref="AP162:AS162"/>
    <mergeCell ref="AO163:AS163"/>
    <mergeCell ref="AO165:AO166"/>
    <mergeCell ref="AP165:AP166"/>
    <mergeCell ref="AQ165:AQ166"/>
    <mergeCell ref="AR165:AR166"/>
    <mergeCell ref="AS165:AS166"/>
    <mergeCell ref="AO149:AO150"/>
    <mergeCell ref="AP149:AP150"/>
    <mergeCell ref="AQ149:AQ150"/>
    <mergeCell ref="AR149:AR150"/>
    <mergeCell ref="AS149:AS150"/>
    <mergeCell ref="AO151:AO152"/>
    <mergeCell ref="AP151:AP152"/>
    <mergeCell ref="AQ151:AQ152"/>
    <mergeCell ref="AR151:AR152"/>
    <mergeCell ref="AS151:AS152"/>
    <mergeCell ref="AP142:AS142"/>
    <mergeCell ref="AO143:AS143"/>
    <mergeCell ref="AO145:AO146"/>
    <mergeCell ref="AP145:AP146"/>
    <mergeCell ref="AQ145:AQ146"/>
    <mergeCell ref="AR145:AR146"/>
    <mergeCell ref="AS145:AS146"/>
    <mergeCell ref="AO147:AO148"/>
    <mergeCell ref="AP147:AP148"/>
    <mergeCell ref="AQ147:AQ148"/>
    <mergeCell ref="AR147:AR148"/>
    <mergeCell ref="AS147:AS148"/>
    <mergeCell ref="AO131:AO132"/>
    <mergeCell ref="AP131:AP132"/>
    <mergeCell ref="AQ131:AQ132"/>
    <mergeCell ref="AR131:AR132"/>
    <mergeCell ref="AS131:AS132"/>
    <mergeCell ref="AO133:AO134"/>
    <mergeCell ref="AP133:AP134"/>
    <mergeCell ref="AQ133:AQ134"/>
    <mergeCell ref="AR133:AR134"/>
    <mergeCell ref="AS133:AS134"/>
    <mergeCell ref="AO127:AO128"/>
    <mergeCell ref="AP127:AP128"/>
    <mergeCell ref="AQ127:AQ128"/>
    <mergeCell ref="AR127:AR128"/>
    <mergeCell ref="AS127:AS128"/>
    <mergeCell ref="AO129:AO130"/>
    <mergeCell ref="AP129:AP130"/>
    <mergeCell ref="AQ129:AQ130"/>
    <mergeCell ref="AR129:AR130"/>
    <mergeCell ref="AS129:AS130"/>
    <mergeCell ref="AO113:AO114"/>
    <mergeCell ref="AP113:AP114"/>
    <mergeCell ref="AQ113:AQ114"/>
    <mergeCell ref="AR113:AR114"/>
    <mergeCell ref="AS113:AS114"/>
    <mergeCell ref="AP122:AS122"/>
    <mergeCell ref="AO123:AS123"/>
    <mergeCell ref="AO125:AO126"/>
    <mergeCell ref="AP125:AP126"/>
    <mergeCell ref="AQ125:AQ126"/>
    <mergeCell ref="AR125:AR126"/>
    <mergeCell ref="AS125:AS126"/>
    <mergeCell ref="AO109:AO110"/>
    <mergeCell ref="AP109:AP110"/>
    <mergeCell ref="AQ109:AQ110"/>
    <mergeCell ref="AR109:AR110"/>
    <mergeCell ref="AS109:AS110"/>
    <mergeCell ref="AO111:AO112"/>
    <mergeCell ref="AP111:AP112"/>
    <mergeCell ref="AQ111:AQ112"/>
    <mergeCell ref="AR111:AR112"/>
    <mergeCell ref="AS111:AS112"/>
    <mergeCell ref="AP102:AS102"/>
    <mergeCell ref="AO103:AS103"/>
    <mergeCell ref="AO105:AO106"/>
    <mergeCell ref="AP105:AP106"/>
    <mergeCell ref="AQ105:AQ106"/>
    <mergeCell ref="AR105:AR106"/>
    <mergeCell ref="AS105:AS106"/>
    <mergeCell ref="AO107:AO108"/>
    <mergeCell ref="AP107:AP108"/>
    <mergeCell ref="AQ107:AQ108"/>
    <mergeCell ref="AR107:AR108"/>
    <mergeCell ref="AS107:AS108"/>
    <mergeCell ref="AO91:AO92"/>
    <mergeCell ref="AP91:AP92"/>
    <mergeCell ref="AQ91:AQ92"/>
    <mergeCell ref="AR91:AR92"/>
    <mergeCell ref="AS91:AS92"/>
    <mergeCell ref="AO93:AO94"/>
    <mergeCell ref="AP93:AP94"/>
    <mergeCell ref="AQ93:AQ94"/>
    <mergeCell ref="AR93:AR94"/>
    <mergeCell ref="AS93:AS94"/>
    <mergeCell ref="AO87:AO88"/>
    <mergeCell ref="AP87:AP88"/>
    <mergeCell ref="AQ87:AQ88"/>
    <mergeCell ref="AR87:AR88"/>
    <mergeCell ref="AS87:AS88"/>
    <mergeCell ref="AO89:AO90"/>
    <mergeCell ref="AP89:AP90"/>
    <mergeCell ref="AQ89:AQ90"/>
    <mergeCell ref="AR89:AR90"/>
    <mergeCell ref="AS89:AS90"/>
    <mergeCell ref="AO73:AO74"/>
    <mergeCell ref="AP73:AP74"/>
    <mergeCell ref="AQ73:AQ74"/>
    <mergeCell ref="AR73:AR74"/>
    <mergeCell ref="AS73:AS74"/>
    <mergeCell ref="AP82:AS82"/>
    <mergeCell ref="AO83:AS83"/>
    <mergeCell ref="AO85:AO86"/>
    <mergeCell ref="AP85:AP86"/>
    <mergeCell ref="AQ85:AQ86"/>
    <mergeCell ref="AR85:AR86"/>
    <mergeCell ref="AS85:AS86"/>
    <mergeCell ref="AO69:AO70"/>
    <mergeCell ref="AP69:AP70"/>
    <mergeCell ref="AQ69:AQ70"/>
    <mergeCell ref="AR69:AR70"/>
    <mergeCell ref="AS69:AS70"/>
    <mergeCell ref="AO71:AO72"/>
    <mergeCell ref="AP71:AP72"/>
    <mergeCell ref="AQ71:AQ72"/>
    <mergeCell ref="AR71:AR72"/>
    <mergeCell ref="AS71:AS72"/>
    <mergeCell ref="AP62:AS62"/>
    <mergeCell ref="AO63:AS63"/>
    <mergeCell ref="AO65:AO66"/>
    <mergeCell ref="AP65:AP66"/>
    <mergeCell ref="AQ65:AQ66"/>
    <mergeCell ref="AR65:AR66"/>
    <mergeCell ref="AS65:AS66"/>
    <mergeCell ref="AO67:AO68"/>
    <mergeCell ref="AP67:AP68"/>
    <mergeCell ref="AQ67:AQ68"/>
    <mergeCell ref="AR67:AR68"/>
    <mergeCell ref="AS67:AS68"/>
    <mergeCell ref="AO51:AO52"/>
    <mergeCell ref="AP51:AP52"/>
    <mergeCell ref="AQ51:AQ52"/>
    <mergeCell ref="AR51:AR52"/>
    <mergeCell ref="AS51:AS52"/>
    <mergeCell ref="AO53:AO54"/>
    <mergeCell ref="AP53:AP54"/>
    <mergeCell ref="AQ53:AQ54"/>
    <mergeCell ref="AR53:AR54"/>
    <mergeCell ref="AS53:AS54"/>
    <mergeCell ref="AO49:AO50"/>
    <mergeCell ref="AP49:AP50"/>
    <mergeCell ref="AQ49:AQ50"/>
    <mergeCell ref="AR49:AR50"/>
    <mergeCell ref="AS49:AS50"/>
    <mergeCell ref="AO33:AO34"/>
    <mergeCell ref="AP33:AP34"/>
    <mergeCell ref="AQ33:AQ34"/>
    <mergeCell ref="AR33:AR34"/>
    <mergeCell ref="AS33:AS34"/>
    <mergeCell ref="AP42:AS42"/>
    <mergeCell ref="AO43:AS43"/>
    <mergeCell ref="AO45:AO46"/>
    <mergeCell ref="AP45:AP46"/>
    <mergeCell ref="AQ45:AQ46"/>
    <mergeCell ref="AR45:AR46"/>
    <mergeCell ref="AS45:AS46"/>
    <mergeCell ref="AR31:AR32"/>
    <mergeCell ref="AS31:AS32"/>
    <mergeCell ref="AO23:AS23"/>
    <mergeCell ref="AO25:AO26"/>
    <mergeCell ref="AP25:AP26"/>
    <mergeCell ref="AQ25:AQ26"/>
    <mergeCell ref="AR25:AR26"/>
    <mergeCell ref="AS25:AS26"/>
    <mergeCell ref="AO27:AO28"/>
    <mergeCell ref="AP27:AP28"/>
    <mergeCell ref="AQ27:AQ28"/>
    <mergeCell ref="AR27:AR28"/>
    <mergeCell ref="AS27:AS28"/>
    <mergeCell ref="AO47:AO48"/>
    <mergeCell ref="AP47:AP48"/>
    <mergeCell ref="AQ47:AQ48"/>
    <mergeCell ref="AR47:AR48"/>
    <mergeCell ref="AS47:AS48"/>
    <mergeCell ref="AP22:AS22"/>
    <mergeCell ref="AG273:AG274"/>
    <mergeCell ref="AH273:AH274"/>
    <mergeCell ref="AI273:AI274"/>
    <mergeCell ref="AJ273:AJ274"/>
    <mergeCell ref="AK273:AK274"/>
    <mergeCell ref="AP2:AS2"/>
    <mergeCell ref="AO3:AS3"/>
    <mergeCell ref="AO5:AO6"/>
    <mergeCell ref="AP5:AP6"/>
    <mergeCell ref="AQ5:AQ6"/>
    <mergeCell ref="AR5:AR6"/>
    <mergeCell ref="AS5:AS6"/>
    <mergeCell ref="AO7:AO8"/>
    <mergeCell ref="AP7:AP8"/>
    <mergeCell ref="AQ7:AQ8"/>
    <mergeCell ref="AR7:AR8"/>
    <mergeCell ref="AS7:AS8"/>
    <mergeCell ref="AO9:AO10"/>
    <mergeCell ref="AP9:AP10"/>
    <mergeCell ref="AQ9:AQ10"/>
    <mergeCell ref="AR9:AR10"/>
    <mergeCell ref="AS9:AS10"/>
    <mergeCell ref="AO11:AO12"/>
    <mergeCell ref="AO29:AO30"/>
    <mergeCell ref="AP29:AP30"/>
    <mergeCell ref="AQ29:AQ30"/>
    <mergeCell ref="AR29:AR30"/>
    <mergeCell ref="AS29:AS30"/>
    <mergeCell ref="AO31:AO32"/>
    <mergeCell ref="AP31:AP32"/>
    <mergeCell ref="AQ31:AQ32"/>
    <mergeCell ref="AG269:AG270"/>
    <mergeCell ref="AH269:AH270"/>
    <mergeCell ref="AI269:AI270"/>
    <mergeCell ref="AJ269:AJ270"/>
    <mergeCell ref="AK269:AK270"/>
    <mergeCell ref="AG271:AG272"/>
    <mergeCell ref="AH271:AH272"/>
    <mergeCell ref="AI271:AI272"/>
    <mergeCell ref="AJ271:AJ272"/>
    <mergeCell ref="AK271:AK272"/>
    <mergeCell ref="AH262:AK262"/>
    <mergeCell ref="AG263:AK263"/>
    <mergeCell ref="AG265:AG266"/>
    <mergeCell ref="AH265:AH266"/>
    <mergeCell ref="AI265:AI266"/>
    <mergeCell ref="AJ265:AJ266"/>
    <mergeCell ref="AK265:AK266"/>
    <mergeCell ref="AG267:AG268"/>
    <mergeCell ref="AH267:AH268"/>
    <mergeCell ref="AI267:AI268"/>
    <mergeCell ref="AJ267:AJ268"/>
    <mergeCell ref="AK267:AK268"/>
    <mergeCell ref="AK253:AK254"/>
    <mergeCell ref="AG247:AG248"/>
    <mergeCell ref="AH247:AH248"/>
    <mergeCell ref="AI247:AI248"/>
    <mergeCell ref="AJ247:AJ248"/>
    <mergeCell ref="AK247:AK248"/>
    <mergeCell ref="AG249:AG250"/>
    <mergeCell ref="AH249:AH250"/>
    <mergeCell ref="AI249:AI250"/>
    <mergeCell ref="AJ249:AJ250"/>
    <mergeCell ref="AK249:AK250"/>
    <mergeCell ref="AG233:AG234"/>
    <mergeCell ref="AH233:AH234"/>
    <mergeCell ref="AI233:AI234"/>
    <mergeCell ref="AJ233:AJ234"/>
    <mergeCell ref="AK233:AK234"/>
    <mergeCell ref="AH242:AK242"/>
    <mergeCell ref="AG243:AK243"/>
    <mergeCell ref="AG245:AG246"/>
    <mergeCell ref="AH245:AH246"/>
    <mergeCell ref="AI245:AI246"/>
    <mergeCell ref="AJ245:AJ246"/>
    <mergeCell ref="AK245:AK246"/>
    <mergeCell ref="AG251:AG252"/>
    <mergeCell ref="AH251:AH252"/>
    <mergeCell ref="AI251:AI252"/>
    <mergeCell ref="AJ251:AJ252"/>
    <mergeCell ref="AK251:AK252"/>
    <mergeCell ref="AG253:AG254"/>
    <mergeCell ref="AH253:AH254"/>
    <mergeCell ref="AI253:AI254"/>
    <mergeCell ref="AJ253:AJ254"/>
    <mergeCell ref="AG229:AG230"/>
    <mergeCell ref="AH229:AH230"/>
    <mergeCell ref="AI229:AI230"/>
    <mergeCell ref="AJ229:AJ230"/>
    <mergeCell ref="AK229:AK230"/>
    <mergeCell ref="AG231:AG232"/>
    <mergeCell ref="AH231:AH232"/>
    <mergeCell ref="AI231:AI232"/>
    <mergeCell ref="AJ231:AJ232"/>
    <mergeCell ref="AK231:AK232"/>
    <mergeCell ref="AH222:AK222"/>
    <mergeCell ref="AG223:AK223"/>
    <mergeCell ref="AG225:AG226"/>
    <mergeCell ref="AH225:AH226"/>
    <mergeCell ref="AI225:AI226"/>
    <mergeCell ref="AJ225:AJ226"/>
    <mergeCell ref="AK225:AK226"/>
    <mergeCell ref="AG227:AG228"/>
    <mergeCell ref="AH227:AH228"/>
    <mergeCell ref="AI227:AI228"/>
    <mergeCell ref="AJ227:AJ228"/>
    <mergeCell ref="AK227:AK228"/>
    <mergeCell ref="AG211:AG212"/>
    <mergeCell ref="AH211:AH212"/>
    <mergeCell ref="AI211:AI212"/>
    <mergeCell ref="AJ211:AJ212"/>
    <mergeCell ref="AK211:AK212"/>
    <mergeCell ref="AG213:AG214"/>
    <mergeCell ref="AH213:AH214"/>
    <mergeCell ref="AI213:AI214"/>
    <mergeCell ref="AJ213:AJ214"/>
    <mergeCell ref="AK213:AK214"/>
    <mergeCell ref="AG207:AG208"/>
    <mergeCell ref="AH207:AH208"/>
    <mergeCell ref="AI207:AI208"/>
    <mergeCell ref="AJ207:AJ208"/>
    <mergeCell ref="AK207:AK208"/>
    <mergeCell ref="AG209:AG210"/>
    <mergeCell ref="AH209:AH210"/>
    <mergeCell ref="AI209:AI210"/>
    <mergeCell ref="AJ209:AJ210"/>
    <mergeCell ref="AK209:AK210"/>
    <mergeCell ref="AG193:AG194"/>
    <mergeCell ref="AH193:AH194"/>
    <mergeCell ref="AI193:AI194"/>
    <mergeCell ref="AJ193:AJ194"/>
    <mergeCell ref="AK193:AK194"/>
    <mergeCell ref="AH202:AK202"/>
    <mergeCell ref="AG203:AK203"/>
    <mergeCell ref="AG205:AG206"/>
    <mergeCell ref="AH205:AH206"/>
    <mergeCell ref="AI205:AI206"/>
    <mergeCell ref="AJ205:AJ206"/>
    <mergeCell ref="AK205:AK206"/>
    <mergeCell ref="AG189:AG190"/>
    <mergeCell ref="AH189:AH190"/>
    <mergeCell ref="AI189:AI190"/>
    <mergeCell ref="AJ189:AJ190"/>
    <mergeCell ref="AK189:AK190"/>
    <mergeCell ref="AG191:AG192"/>
    <mergeCell ref="AH191:AH192"/>
    <mergeCell ref="AI191:AI192"/>
    <mergeCell ref="AJ191:AJ192"/>
    <mergeCell ref="AK191:AK192"/>
    <mergeCell ref="AH182:AK182"/>
    <mergeCell ref="AG183:AK183"/>
    <mergeCell ref="AG185:AG186"/>
    <mergeCell ref="AH185:AH186"/>
    <mergeCell ref="AI185:AI186"/>
    <mergeCell ref="AJ185:AJ186"/>
    <mergeCell ref="AK185:AK186"/>
    <mergeCell ref="AG187:AG188"/>
    <mergeCell ref="AH187:AH188"/>
    <mergeCell ref="AI187:AI188"/>
    <mergeCell ref="AJ187:AJ188"/>
    <mergeCell ref="AK187:AK188"/>
    <mergeCell ref="AG171:AG172"/>
    <mergeCell ref="AH171:AH172"/>
    <mergeCell ref="AI171:AI172"/>
    <mergeCell ref="AJ171:AJ172"/>
    <mergeCell ref="AK171:AK172"/>
    <mergeCell ref="AG173:AG174"/>
    <mergeCell ref="AH173:AH174"/>
    <mergeCell ref="AI173:AI174"/>
    <mergeCell ref="AJ173:AJ174"/>
    <mergeCell ref="AK173:AK174"/>
    <mergeCell ref="AG167:AG168"/>
    <mergeCell ref="AH167:AH168"/>
    <mergeCell ref="AI167:AI168"/>
    <mergeCell ref="AJ167:AJ168"/>
    <mergeCell ref="AK167:AK168"/>
    <mergeCell ref="AG169:AG170"/>
    <mergeCell ref="AH169:AH170"/>
    <mergeCell ref="AI169:AI170"/>
    <mergeCell ref="AJ169:AJ170"/>
    <mergeCell ref="AK169:AK170"/>
    <mergeCell ref="AG153:AG154"/>
    <mergeCell ref="AH153:AH154"/>
    <mergeCell ref="AI153:AI154"/>
    <mergeCell ref="AJ153:AJ154"/>
    <mergeCell ref="AK153:AK154"/>
    <mergeCell ref="AH162:AK162"/>
    <mergeCell ref="AG163:AK163"/>
    <mergeCell ref="AG165:AG166"/>
    <mergeCell ref="AH165:AH166"/>
    <mergeCell ref="AI165:AI166"/>
    <mergeCell ref="AJ165:AJ166"/>
    <mergeCell ref="AK165:AK166"/>
    <mergeCell ref="AG149:AG150"/>
    <mergeCell ref="AH149:AH150"/>
    <mergeCell ref="AI149:AI150"/>
    <mergeCell ref="AJ149:AJ150"/>
    <mergeCell ref="AK149:AK150"/>
    <mergeCell ref="AG151:AG152"/>
    <mergeCell ref="AH151:AH152"/>
    <mergeCell ref="AI151:AI152"/>
    <mergeCell ref="AJ151:AJ152"/>
    <mergeCell ref="AK151:AK152"/>
    <mergeCell ref="AH142:AK142"/>
    <mergeCell ref="AG143:AK143"/>
    <mergeCell ref="AG145:AG146"/>
    <mergeCell ref="AH145:AH146"/>
    <mergeCell ref="AI145:AI146"/>
    <mergeCell ref="AJ145:AJ146"/>
    <mergeCell ref="AK145:AK146"/>
    <mergeCell ref="AG147:AG148"/>
    <mergeCell ref="AH147:AH148"/>
    <mergeCell ref="AI147:AI148"/>
    <mergeCell ref="AJ147:AJ148"/>
    <mergeCell ref="AK147:AK148"/>
    <mergeCell ref="AG131:AG132"/>
    <mergeCell ref="AH131:AH132"/>
    <mergeCell ref="AI131:AI132"/>
    <mergeCell ref="AJ131:AJ132"/>
    <mergeCell ref="AK131:AK132"/>
    <mergeCell ref="AG133:AG134"/>
    <mergeCell ref="AH133:AH134"/>
    <mergeCell ref="AI133:AI134"/>
    <mergeCell ref="AJ133:AJ134"/>
    <mergeCell ref="AK133:AK134"/>
    <mergeCell ref="AG127:AG128"/>
    <mergeCell ref="AH127:AH128"/>
    <mergeCell ref="AI127:AI128"/>
    <mergeCell ref="AJ127:AJ128"/>
    <mergeCell ref="AK127:AK128"/>
    <mergeCell ref="AG129:AG130"/>
    <mergeCell ref="AH129:AH130"/>
    <mergeCell ref="AI129:AI130"/>
    <mergeCell ref="AJ129:AJ130"/>
    <mergeCell ref="AK129:AK130"/>
    <mergeCell ref="AG113:AG114"/>
    <mergeCell ref="AH113:AH114"/>
    <mergeCell ref="AI113:AI114"/>
    <mergeCell ref="AJ113:AJ114"/>
    <mergeCell ref="AK113:AK114"/>
    <mergeCell ref="AH122:AK122"/>
    <mergeCell ref="AG123:AK123"/>
    <mergeCell ref="AG125:AG126"/>
    <mergeCell ref="AH125:AH126"/>
    <mergeCell ref="AI125:AI126"/>
    <mergeCell ref="AJ125:AJ126"/>
    <mergeCell ref="AK125:AK126"/>
    <mergeCell ref="AG109:AG110"/>
    <mergeCell ref="AH109:AH110"/>
    <mergeCell ref="AI109:AI110"/>
    <mergeCell ref="AJ109:AJ110"/>
    <mergeCell ref="AK109:AK110"/>
    <mergeCell ref="AG111:AG112"/>
    <mergeCell ref="AH111:AH112"/>
    <mergeCell ref="AI111:AI112"/>
    <mergeCell ref="AJ111:AJ112"/>
    <mergeCell ref="AK111:AK112"/>
    <mergeCell ref="AF120:AK120"/>
    <mergeCell ref="AH102:AK102"/>
    <mergeCell ref="AG103:AK103"/>
    <mergeCell ref="AG105:AG106"/>
    <mergeCell ref="AH105:AH106"/>
    <mergeCell ref="AI105:AI106"/>
    <mergeCell ref="AJ105:AJ106"/>
    <mergeCell ref="AK105:AK106"/>
    <mergeCell ref="AG107:AG108"/>
    <mergeCell ref="AH107:AH108"/>
    <mergeCell ref="AI107:AI108"/>
    <mergeCell ref="AJ107:AJ108"/>
    <mergeCell ref="AK107:AK108"/>
    <mergeCell ref="AG91:AG92"/>
    <mergeCell ref="AH91:AH92"/>
    <mergeCell ref="AI91:AI92"/>
    <mergeCell ref="AJ91:AJ92"/>
    <mergeCell ref="AK91:AK92"/>
    <mergeCell ref="AG93:AG94"/>
    <mergeCell ref="AH93:AH94"/>
    <mergeCell ref="AI93:AI94"/>
    <mergeCell ref="AJ93:AJ94"/>
    <mergeCell ref="AK93:AK94"/>
    <mergeCell ref="AG87:AG88"/>
    <mergeCell ref="AH87:AH88"/>
    <mergeCell ref="AI87:AI88"/>
    <mergeCell ref="AJ87:AJ88"/>
    <mergeCell ref="AK87:AK88"/>
    <mergeCell ref="AG89:AG90"/>
    <mergeCell ref="AH89:AH90"/>
    <mergeCell ref="AI89:AI90"/>
    <mergeCell ref="AJ89:AJ90"/>
    <mergeCell ref="AK89:AK90"/>
    <mergeCell ref="AG73:AG74"/>
    <mergeCell ref="AH73:AH74"/>
    <mergeCell ref="AI73:AI74"/>
    <mergeCell ref="AJ73:AJ74"/>
    <mergeCell ref="AK73:AK74"/>
    <mergeCell ref="AH82:AK82"/>
    <mergeCell ref="AG83:AK83"/>
    <mergeCell ref="AG85:AG86"/>
    <mergeCell ref="AH85:AH86"/>
    <mergeCell ref="AI85:AI86"/>
    <mergeCell ref="AJ85:AJ86"/>
    <mergeCell ref="AK85:AK86"/>
    <mergeCell ref="AG69:AG70"/>
    <mergeCell ref="AH69:AH70"/>
    <mergeCell ref="AI69:AI70"/>
    <mergeCell ref="AJ69:AJ70"/>
    <mergeCell ref="AK69:AK70"/>
    <mergeCell ref="AG71:AG72"/>
    <mergeCell ref="AH71:AH72"/>
    <mergeCell ref="AI71:AI72"/>
    <mergeCell ref="AJ71:AJ72"/>
    <mergeCell ref="AK71:AK72"/>
    <mergeCell ref="AH62:AK62"/>
    <mergeCell ref="AG63:AK63"/>
    <mergeCell ref="AG65:AG66"/>
    <mergeCell ref="AH65:AH66"/>
    <mergeCell ref="AI65:AI66"/>
    <mergeCell ref="AJ65:AJ66"/>
    <mergeCell ref="AK65:AK66"/>
    <mergeCell ref="AG67:AG68"/>
    <mergeCell ref="AH67:AH68"/>
    <mergeCell ref="AI67:AI68"/>
    <mergeCell ref="AJ67:AJ68"/>
    <mergeCell ref="AK67:AK68"/>
    <mergeCell ref="AG51:AG52"/>
    <mergeCell ref="AH51:AH52"/>
    <mergeCell ref="AI51:AI52"/>
    <mergeCell ref="AJ51:AJ52"/>
    <mergeCell ref="AK51:AK52"/>
    <mergeCell ref="AG53:AG54"/>
    <mergeCell ref="AH53:AH54"/>
    <mergeCell ref="AI53:AI54"/>
    <mergeCell ref="AJ53:AJ54"/>
    <mergeCell ref="AK53:AK54"/>
    <mergeCell ref="AG47:AG48"/>
    <mergeCell ref="AH47:AH48"/>
    <mergeCell ref="AI47:AI48"/>
    <mergeCell ref="AJ47:AJ48"/>
    <mergeCell ref="AK47:AK48"/>
    <mergeCell ref="AG49:AG50"/>
    <mergeCell ref="AH49:AH50"/>
    <mergeCell ref="AI49:AI50"/>
    <mergeCell ref="AJ49:AJ50"/>
    <mergeCell ref="AK49:AK50"/>
    <mergeCell ref="AG33:AG34"/>
    <mergeCell ref="AH33:AH34"/>
    <mergeCell ref="AI33:AI34"/>
    <mergeCell ref="AJ33:AJ34"/>
    <mergeCell ref="AK33:AK34"/>
    <mergeCell ref="AH42:AK42"/>
    <mergeCell ref="AG43:AK43"/>
    <mergeCell ref="AG45:AG46"/>
    <mergeCell ref="AH45:AH46"/>
    <mergeCell ref="AI45:AI46"/>
    <mergeCell ref="AJ45:AJ46"/>
    <mergeCell ref="AK45:AK46"/>
    <mergeCell ref="AG29:AG30"/>
    <mergeCell ref="AH29:AH30"/>
    <mergeCell ref="AI29:AI30"/>
    <mergeCell ref="AJ29:AJ30"/>
    <mergeCell ref="AK29:AK30"/>
    <mergeCell ref="AG31:AG32"/>
    <mergeCell ref="AH31:AH32"/>
    <mergeCell ref="AI31:AI32"/>
    <mergeCell ref="AJ31:AJ32"/>
    <mergeCell ref="AK31:AK32"/>
    <mergeCell ref="AG25:AG26"/>
    <mergeCell ref="AH25:AH26"/>
    <mergeCell ref="AI25:AI26"/>
    <mergeCell ref="AJ25:AJ26"/>
    <mergeCell ref="AK25:AK26"/>
    <mergeCell ref="AG27:AG28"/>
    <mergeCell ref="AH27:AH28"/>
    <mergeCell ref="AI27:AI28"/>
    <mergeCell ref="AJ27:AJ28"/>
    <mergeCell ref="AK27:AK28"/>
    <mergeCell ref="AJ11:AJ12"/>
    <mergeCell ref="AK11:AK12"/>
    <mergeCell ref="AG13:AG14"/>
    <mergeCell ref="AH13:AH14"/>
    <mergeCell ref="AI13:AI14"/>
    <mergeCell ref="AJ13:AJ14"/>
    <mergeCell ref="AK13:AK14"/>
    <mergeCell ref="AH22:AK22"/>
    <mergeCell ref="AG23:AK23"/>
    <mergeCell ref="AF20:AL20"/>
    <mergeCell ref="Y273:Y274"/>
    <mergeCell ref="Z273:Z274"/>
    <mergeCell ref="AA273:AA274"/>
    <mergeCell ref="AB273:AB274"/>
    <mergeCell ref="AC273:AC274"/>
    <mergeCell ref="AH2:AK2"/>
    <mergeCell ref="AG3:AK3"/>
    <mergeCell ref="AG5:AG6"/>
    <mergeCell ref="AH5:AH6"/>
    <mergeCell ref="AI5:AI6"/>
    <mergeCell ref="AJ5:AJ6"/>
    <mergeCell ref="AK5:AK6"/>
    <mergeCell ref="AG7:AG8"/>
    <mergeCell ref="AH7:AH8"/>
    <mergeCell ref="AI7:AI8"/>
    <mergeCell ref="AJ7:AJ8"/>
    <mergeCell ref="AK7:AK8"/>
    <mergeCell ref="AG9:AG10"/>
    <mergeCell ref="AH9:AH10"/>
    <mergeCell ref="AI9:AI10"/>
    <mergeCell ref="AJ9:AJ10"/>
    <mergeCell ref="AK9:AK10"/>
    <mergeCell ref="AG11:AG12"/>
    <mergeCell ref="AH11:AH12"/>
    <mergeCell ref="Y269:Y270"/>
    <mergeCell ref="Z269:Z270"/>
    <mergeCell ref="AA269:AA270"/>
    <mergeCell ref="AB269:AB270"/>
    <mergeCell ref="AC269:AC270"/>
    <mergeCell ref="Y271:Y272"/>
    <mergeCell ref="Z271:Z272"/>
    <mergeCell ref="AA271:AA272"/>
    <mergeCell ref="AB271:AB272"/>
    <mergeCell ref="AC271:AC272"/>
    <mergeCell ref="Z262:AC262"/>
    <mergeCell ref="Y263:AC263"/>
    <mergeCell ref="Y265:Y266"/>
    <mergeCell ref="Z265:Z266"/>
    <mergeCell ref="AA265:AA266"/>
    <mergeCell ref="AB265:AB266"/>
    <mergeCell ref="AC265:AC266"/>
    <mergeCell ref="Y267:Y268"/>
    <mergeCell ref="Z267:Z268"/>
    <mergeCell ref="AA267:AA268"/>
    <mergeCell ref="AB267:AB268"/>
    <mergeCell ref="AC267:AC268"/>
    <mergeCell ref="Y251:Y252"/>
    <mergeCell ref="Z251:Z252"/>
    <mergeCell ref="AA251:AA252"/>
    <mergeCell ref="AB251:AB252"/>
    <mergeCell ref="AC251:AC252"/>
    <mergeCell ref="Y253:Y254"/>
    <mergeCell ref="Z253:Z254"/>
    <mergeCell ref="AA253:AA254"/>
    <mergeCell ref="AB253:AB254"/>
    <mergeCell ref="AC253:AC254"/>
    <mergeCell ref="Y247:Y248"/>
    <mergeCell ref="Z247:Z248"/>
    <mergeCell ref="AA247:AA248"/>
    <mergeCell ref="AB247:AB248"/>
    <mergeCell ref="AC247:AC248"/>
    <mergeCell ref="Y249:Y250"/>
    <mergeCell ref="Z249:Z250"/>
    <mergeCell ref="AA249:AA250"/>
    <mergeCell ref="AB249:AB250"/>
    <mergeCell ref="AC249:AC250"/>
    <mergeCell ref="Y233:Y234"/>
    <mergeCell ref="Z233:Z234"/>
    <mergeCell ref="AA233:AA234"/>
    <mergeCell ref="AB233:AB234"/>
    <mergeCell ref="AC233:AC234"/>
    <mergeCell ref="Z242:AC242"/>
    <mergeCell ref="Y243:AC243"/>
    <mergeCell ref="Y245:Y246"/>
    <mergeCell ref="Z245:Z246"/>
    <mergeCell ref="AA245:AA246"/>
    <mergeCell ref="AB245:AB246"/>
    <mergeCell ref="AC245:AC246"/>
    <mergeCell ref="Y229:Y230"/>
    <mergeCell ref="Z229:Z230"/>
    <mergeCell ref="AA229:AA230"/>
    <mergeCell ref="AB229:AB230"/>
    <mergeCell ref="AC229:AC230"/>
    <mergeCell ref="Y231:Y232"/>
    <mergeCell ref="Z231:Z232"/>
    <mergeCell ref="AA231:AA232"/>
    <mergeCell ref="AB231:AB232"/>
    <mergeCell ref="AC231:AC232"/>
    <mergeCell ref="Z222:AC222"/>
    <mergeCell ref="Y223:AC223"/>
    <mergeCell ref="Y225:Y226"/>
    <mergeCell ref="Z225:Z226"/>
    <mergeCell ref="AA225:AA226"/>
    <mergeCell ref="AB225:AB226"/>
    <mergeCell ref="AC225:AC226"/>
    <mergeCell ref="Y227:Y228"/>
    <mergeCell ref="Z227:Z228"/>
    <mergeCell ref="AA227:AA228"/>
    <mergeCell ref="AB227:AB228"/>
    <mergeCell ref="AC227:AC228"/>
    <mergeCell ref="Y211:Y212"/>
    <mergeCell ref="Z211:Z212"/>
    <mergeCell ref="AA211:AA212"/>
    <mergeCell ref="AB211:AB212"/>
    <mergeCell ref="AC211:AC212"/>
    <mergeCell ref="Y213:Y214"/>
    <mergeCell ref="Z213:Z214"/>
    <mergeCell ref="AA213:AA214"/>
    <mergeCell ref="AB213:AB214"/>
    <mergeCell ref="AC213:AC214"/>
    <mergeCell ref="Y207:Y208"/>
    <mergeCell ref="Z207:Z208"/>
    <mergeCell ref="AA207:AA208"/>
    <mergeCell ref="AB207:AB208"/>
    <mergeCell ref="AC207:AC208"/>
    <mergeCell ref="Y209:Y210"/>
    <mergeCell ref="Z209:Z210"/>
    <mergeCell ref="AA209:AA210"/>
    <mergeCell ref="AB209:AB210"/>
    <mergeCell ref="AC209:AC210"/>
    <mergeCell ref="Y193:Y194"/>
    <mergeCell ref="Z193:Z194"/>
    <mergeCell ref="AA193:AA194"/>
    <mergeCell ref="AB193:AB194"/>
    <mergeCell ref="AC193:AC194"/>
    <mergeCell ref="Z202:AC202"/>
    <mergeCell ref="Y203:AC203"/>
    <mergeCell ref="Y205:Y206"/>
    <mergeCell ref="Z205:Z206"/>
    <mergeCell ref="AA205:AA206"/>
    <mergeCell ref="AB205:AB206"/>
    <mergeCell ref="AC205:AC206"/>
    <mergeCell ref="Y189:Y190"/>
    <mergeCell ref="Z189:Z190"/>
    <mergeCell ref="AA189:AA190"/>
    <mergeCell ref="AB189:AB190"/>
    <mergeCell ref="AC189:AC190"/>
    <mergeCell ref="Y191:Y192"/>
    <mergeCell ref="Z191:Z192"/>
    <mergeCell ref="AA191:AA192"/>
    <mergeCell ref="AB191:AB192"/>
    <mergeCell ref="AC191:AC192"/>
    <mergeCell ref="Z182:AC182"/>
    <mergeCell ref="Y183:AC183"/>
    <mergeCell ref="Y185:Y186"/>
    <mergeCell ref="Z185:Z186"/>
    <mergeCell ref="AA185:AA186"/>
    <mergeCell ref="AB185:AB186"/>
    <mergeCell ref="AC185:AC186"/>
    <mergeCell ref="Y187:Y188"/>
    <mergeCell ref="Z187:Z188"/>
    <mergeCell ref="AA187:AA188"/>
    <mergeCell ref="AB187:AB188"/>
    <mergeCell ref="AC187:AC188"/>
    <mergeCell ref="Y171:Y172"/>
    <mergeCell ref="Z171:Z172"/>
    <mergeCell ref="AA171:AA172"/>
    <mergeCell ref="AB171:AB172"/>
    <mergeCell ref="AC171:AC172"/>
    <mergeCell ref="Y173:Y174"/>
    <mergeCell ref="Z173:Z174"/>
    <mergeCell ref="AA173:AA174"/>
    <mergeCell ref="AB173:AB174"/>
    <mergeCell ref="AC173:AC174"/>
    <mergeCell ref="Y167:Y168"/>
    <mergeCell ref="Z167:Z168"/>
    <mergeCell ref="AA167:AA168"/>
    <mergeCell ref="AB167:AB168"/>
    <mergeCell ref="AC167:AC168"/>
    <mergeCell ref="Y169:Y170"/>
    <mergeCell ref="Z169:Z170"/>
    <mergeCell ref="AA169:AA170"/>
    <mergeCell ref="AB169:AB170"/>
    <mergeCell ref="AC169:AC170"/>
    <mergeCell ref="Y153:Y154"/>
    <mergeCell ref="Z153:Z154"/>
    <mergeCell ref="AA153:AA154"/>
    <mergeCell ref="AB153:AB154"/>
    <mergeCell ref="AC153:AC154"/>
    <mergeCell ref="Z162:AC162"/>
    <mergeCell ref="Y163:AC163"/>
    <mergeCell ref="Y165:Y166"/>
    <mergeCell ref="Z165:Z166"/>
    <mergeCell ref="AA165:AA166"/>
    <mergeCell ref="AB165:AB166"/>
    <mergeCell ref="AC165:AC166"/>
    <mergeCell ref="Y149:Y150"/>
    <mergeCell ref="Z149:Z150"/>
    <mergeCell ref="AA149:AA150"/>
    <mergeCell ref="AB149:AB150"/>
    <mergeCell ref="AC149:AC150"/>
    <mergeCell ref="Y151:Y152"/>
    <mergeCell ref="Z151:Z152"/>
    <mergeCell ref="AA151:AA152"/>
    <mergeCell ref="AB151:AB152"/>
    <mergeCell ref="AC151:AC152"/>
    <mergeCell ref="Z142:AC142"/>
    <mergeCell ref="Y143:AC143"/>
    <mergeCell ref="Y145:Y146"/>
    <mergeCell ref="Z145:Z146"/>
    <mergeCell ref="AA145:AA146"/>
    <mergeCell ref="AB145:AB146"/>
    <mergeCell ref="AC145:AC146"/>
    <mergeCell ref="Y147:Y148"/>
    <mergeCell ref="Z147:Z148"/>
    <mergeCell ref="AA147:AA148"/>
    <mergeCell ref="AB147:AB148"/>
    <mergeCell ref="AC147:AC148"/>
    <mergeCell ref="Y131:Y132"/>
    <mergeCell ref="Z131:Z132"/>
    <mergeCell ref="AA131:AA132"/>
    <mergeCell ref="AB131:AB132"/>
    <mergeCell ref="AC131:AC132"/>
    <mergeCell ref="Y133:Y134"/>
    <mergeCell ref="Z133:Z134"/>
    <mergeCell ref="AA133:AA134"/>
    <mergeCell ref="AB133:AB134"/>
    <mergeCell ref="AC133:AC134"/>
    <mergeCell ref="Y127:Y128"/>
    <mergeCell ref="Z127:Z128"/>
    <mergeCell ref="AA127:AA128"/>
    <mergeCell ref="AB127:AB128"/>
    <mergeCell ref="AC127:AC128"/>
    <mergeCell ref="Y129:Y130"/>
    <mergeCell ref="Z129:Z130"/>
    <mergeCell ref="AA129:AA130"/>
    <mergeCell ref="AB129:AB130"/>
    <mergeCell ref="AC129:AC130"/>
    <mergeCell ref="Y113:Y114"/>
    <mergeCell ref="Z113:Z114"/>
    <mergeCell ref="AA113:AA114"/>
    <mergeCell ref="AB113:AB114"/>
    <mergeCell ref="AC113:AC114"/>
    <mergeCell ref="Z122:AC122"/>
    <mergeCell ref="Y123:AC123"/>
    <mergeCell ref="Y125:Y126"/>
    <mergeCell ref="Z125:Z126"/>
    <mergeCell ref="AA125:AA126"/>
    <mergeCell ref="AB125:AB126"/>
    <mergeCell ref="AC125:AC126"/>
    <mergeCell ref="Y109:Y110"/>
    <mergeCell ref="Z109:Z110"/>
    <mergeCell ref="AA109:AA110"/>
    <mergeCell ref="AB109:AB110"/>
    <mergeCell ref="AC109:AC110"/>
    <mergeCell ref="Y111:Y112"/>
    <mergeCell ref="Z111:Z112"/>
    <mergeCell ref="AA111:AA112"/>
    <mergeCell ref="AB111:AB112"/>
    <mergeCell ref="AC111:AC112"/>
    <mergeCell ref="Z102:AC102"/>
    <mergeCell ref="Y103:AC103"/>
    <mergeCell ref="Y105:Y106"/>
    <mergeCell ref="Z105:Z106"/>
    <mergeCell ref="AA105:AA106"/>
    <mergeCell ref="AB105:AB106"/>
    <mergeCell ref="AC105:AC106"/>
    <mergeCell ref="Y107:Y108"/>
    <mergeCell ref="Z107:Z108"/>
    <mergeCell ref="AA107:AA108"/>
    <mergeCell ref="AB107:AB108"/>
    <mergeCell ref="AC107:AC108"/>
    <mergeCell ref="Y91:Y92"/>
    <mergeCell ref="Z91:Z92"/>
    <mergeCell ref="AA91:AA92"/>
    <mergeCell ref="AB91:AB92"/>
    <mergeCell ref="AC91:AC92"/>
    <mergeCell ref="Y93:Y94"/>
    <mergeCell ref="Z93:Z94"/>
    <mergeCell ref="AA93:AA94"/>
    <mergeCell ref="AB93:AB94"/>
    <mergeCell ref="AC93:AC94"/>
    <mergeCell ref="Y87:Y88"/>
    <mergeCell ref="Z87:Z88"/>
    <mergeCell ref="AA87:AA88"/>
    <mergeCell ref="AB87:AB88"/>
    <mergeCell ref="AC87:AC88"/>
    <mergeCell ref="Y89:Y90"/>
    <mergeCell ref="Z89:Z90"/>
    <mergeCell ref="AA89:AA90"/>
    <mergeCell ref="AB89:AB90"/>
    <mergeCell ref="AC89:AC90"/>
    <mergeCell ref="Y73:Y74"/>
    <mergeCell ref="Z73:Z74"/>
    <mergeCell ref="AA73:AA74"/>
    <mergeCell ref="AB73:AB74"/>
    <mergeCell ref="AC73:AC74"/>
    <mergeCell ref="Z82:AC82"/>
    <mergeCell ref="Y83:AC83"/>
    <mergeCell ref="Y85:Y86"/>
    <mergeCell ref="Z85:Z86"/>
    <mergeCell ref="AA85:AA86"/>
    <mergeCell ref="AB85:AB86"/>
    <mergeCell ref="AC85:AC86"/>
    <mergeCell ref="Y69:Y70"/>
    <mergeCell ref="Z69:Z70"/>
    <mergeCell ref="AA69:AA70"/>
    <mergeCell ref="AB69:AB70"/>
    <mergeCell ref="AC69:AC70"/>
    <mergeCell ref="Y71:Y72"/>
    <mergeCell ref="Z71:Z72"/>
    <mergeCell ref="AA71:AA72"/>
    <mergeCell ref="AB71:AB72"/>
    <mergeCell ref="AC71:AC72"/>
    <mergeCell ref="Z62:AC62"/>
    <mergeCell ref="Y63:AC63"/>
    <mergeCell ref="Y65:Y66"/>
    <mergeCell ref="Z65:Z66"/>
    <mergeCell ref="AA65:AA66"/>
    <mergeCell ref="AB65:AB66"/>
    <mergeCell ref="AC65:AC66"/>
    <mergeCell ref="Y67:Y68"/>
    <mergeCell ref="Z67:Z68"/>
    <mergeCell ref="AA67:AA68"/>
    <mergeCell ref="AB67:AB68"/>
    <mergeCell ref="AC67:AC68"/>
    <mergeCell ref="Y51:Y52"/>
    <mergeCell ref="Z51:Z52"/>
    <mergeCell ref="AA51:AA52"/>
    <mergeCell ref="AB51:AB52"/>
    <mergeCell ref="AC51:AC52"/>
    <mergeCell ref="Y53:Y54"/>
    <mergeCell ref="Z53:Z54"/>
    <mergeCell ref="AA53:AA54"/>
    <mergeCell ref="AB53:AB54"/>
    <mergeCell ref="AC53:AC54"/>
    <mergeCell ref="Y47:Y48"/>
    <mergeCell ref="Z47:Z48"/>
    <mergeCell ref="AA47:AA48"/>
    <mergeCell ref="AB47:AB48"/>
    <mergeCell ref="AC47:AC48"/>
    <mergeCell ref="Y49:Y50"/>
    <mergeCell ref="Z49:Z50"/>
    <mergeCell ref="AA49:AA50"/>
    <mergeCell ref="AB49:AB50"/>
    <mergeCell ref="AC49:AC50"/>
    <mergeCell ref="Z42:AC42"/>
    <mergeCell ref="Y43:AC43"/>
    <mergeCell ref="Y45:Y46"/>
    <mergeCell ref="Z45:Z46"/>
    <mergeCell ref="AA45:AA46"/>
    <mergeCell ref="AB45:AB46"/>
    <mergeCell ref="AC45:AC46"/>
    <mergeCell ref="Y29:Y30"/>
    <mergeCell ref="Z29:Z30"/>
    <mergeCell ref="AA29:AA30"/>
    <mergeCell ref="AB29:AB30"/>
    <mergeCell ref="AC29:AC30"/>
    <mergeCell ref="Y31:Y32"/>
    <mergeCell ref="Z31:Z32"/>
    <mergeCell ref="AA31:AA32"/>
    <mergeCell ref="AB31:AB32"/>
    <mergeCell ref="AC31:AC32"/>
    <mergeCell ref="AB25:AB26"/>
    <mergeCell ref="AC25:AC26"/>
    <mergeCell ref="Y27:Y28"/>
    <mergeCell ref="Z27:Z28"/>
    <mergeCell ref="AA27:AA28"/>
    <mergeCell ref="AB27:AB28"/>
    <mergeCell ref="AC27:AC28"/>
    <mergeCell ref="AB11:AB12"/>
    <mergeCell ref="AC11:AC12"/>
    <mergeCell ref="Y13:Y14"/>
    <mergeCell ref="Z13:Z14"/>
    <mergeCell ref="AA13:AA14"/>
    <mergeCell ref="AB13:AB14"/>
    <mergeCell ref="AC13:AC14"/>
    <mergeCell ref="Z22:AC22"/>
    <mergeCell ref="Y23:AC23"/>
    <mergeCell ref="Y33:Y34"/>
    <mergeCell ref="Z33:Z34"/>
    <mergeCell ref="AA33:AA34"/>
    <mergeCell ref="AB33:AB34"/>
    <mergeCell ref="AC33:AC34"/>
    <mergeCell ref="X20:AD20"/>
    <mergeCell ref="Q273:Q274"/>
    <mergeCell ref="R273:R274"/>
    <mergeCell ref="S273:S274"/>
    <mergeCell ref="T273:T274"/>
    <mergeCell ref="U273:U274"/>
    <mergeCell ref="Y3:AC3"/>
    <mergeCell ref="Y5:Y6"/>
    <mergeCell ref="Z5:Z6"/>
    <mergeCell ref="AA5:AA6"/>
    <mergeCell ref="AB5:AB6"/>
    <mergeCell ref="AC5:AC6"/>
    <mergeCell ref="Y7:Y8"/>
    <mergeCell ref="Z7:Z8"/>
    <mergeCell ref="AA7:AA8"/>
    <mergeCell ref="AB7:AB8"/>
    <mergeCell ref="AC7:AC8"/>
    <mergeCell ref="Y9:Y10"/>
    <mergeCell ref="Z9:Z10"/>
    <mergeCell ref="AA9:AA10"/>
    <mergeCell ref="AB9:AB10"/>
    <mergeCell ref="AC9:AC10"/>
    <mergeCell ref="Y11:Y12"/>
    <mergeCell ref="Z11:Z12"/>
    <mergeCell ref="AA11:AA12"/>
    <mergeCell ref="Q269:Q270"/>
    <mergeCell ref="R269:R270"/>
    <mergeCell ref="S269:S270"/>
    <mergeCell ref="T269:T270"/>
    <mergeCell ref="U269:U270"/>
    <mergeCell ref="Q271:Q272"/>
    <mergeCell ref="R271:R272"/>
    <mergeCell ref="S271:S272"/>
    <mergeCell ref="T271:T272"/>
    <mergeCell ref="U271:U272"/>
    <mergeCell ref="R262:U262"/>
    <mergeCell ref="Q263:U263"/>
    <mergeCell ref="Q265:Q266"/>
    <mergeCell ref="R265:R266"/>
    <mergeCell ref="S265:S266"/>
    <mergeCell ref="T265:T266"/>
    <mergeCell ref="U265:U266"/>
    <mergeCell ref="Q267:Q268"/>
    <mergeCell ref="R267:R268"/>
    <mergeCell ref="S267:S268"/>
    <mergeCell ref="T267:T268"/>
    <mergeCell ref="U267:U268"/>
    <mergeCell ref="Q251:Q252"/>
    <mergeCell ref="R251:R252"/>
    <mergeCell ref="S251:S252"/>
    <mergeCell ref="T251:T252"/>
    <mergeCell ref="U251:U252"/>
    <mergeCell ref="Q253:Q254"/>
    <mergeCell ref="R253:R254"/>
    <mergeCell ref="S253:S254"/>
    <mergeCell ref="T253:T254"/>
    <mergeCell ref="U253:U254"/>
    <mergeCell ref="Q247:Q248"/>
    <mergeCell ref="R247:R248"/>
    <mergeCell ref="S247:S248"/>
    <mergeCell ref="T247:T248"/>
    <mergeCell ref="U247:U248"/>
    <mergeCell ref="Q249:Q250"/>
    <mergeCell ref="R249:R250"/>
    <mergeCell ref="S249:S250"/>
    <mergeCell ref="T249:T250"/>
    <mergeCell ref="U249:U250"/>
    <mergeCell ref="Q233:Q234"/>
    <mergeCell ref="R233:R234"/>
    <mergeCell ref="S233:S234"/>
    <mergeCell ref="T233:T234"/>
    <mergeCell ref="U233:U234"/>
    <mergeCell ref="R242:U242"/>
    <mergeCell ref="Q243:U243"/>
    <mergeCell ref="Q245:Q246"/>
    <mergeCell ref="R245:R246"/>
    <mergeCell ref="S245:S246"/>
    <mergeCell ref="T245:T246"/>
    <mergeCell ref="U245:U246"/>
    <mergeCell ref="Q229:Q230"/>
    <mergeCell ref="R229:R230"/>
    <mergeCell ref="S229:S230"/>
    <mergeCell ref="T229:T230"/>
    <mergeCell ref="U229:U230"/>
    <mergeCell ref="Q231:Q232"/>
    <mergeCell ref="R231:R232"/>
    <mergeCell ref="S231:S232"/>
    <mergeCell ref="T231:T232"/>
    <mergeCell ref="U231:U232"/>
    <mergeCell ref="R222:U222"/>
    <mergeCell ref="Q223:U223"/>
    <mergeCell ref="Q225:Q226"/>
    <mergeCell ref="R225:R226"/>
    <mergeCell ref="S225:S226"/>
    <mergeCell ref="T225:T226"/>
    <mergeCell ref="U225:U226"/>
    <mergeCell ref="Q227:Q228"/>
    <mergeCell ref="R227:R228"/>
    <mergeCell ref="S227:S228"/>
    <mergeCell ref="T227:T228"/>
    <mergeCell ref="U227:U228"/>
    <mergeCell ref="Q211:Q212"/>
    <mergeCell ref="R211:R212"/>
    <mergeCell ref="S211:S212"/>
    <mergeCell ref="T211:T212"/>
    <mergeCell ref="U211:U212"/>
    <mergeCell ref="Q213:Q214"/>
    <mergeCell ref="R213:R214"/>
    <mergeCell ref="S213:S214"/>
    <mergeCell ref="T213:T214"/>
    <mergeCell ref="U213:U214"/>
    <mergeCell ref="Q207:Q208"/>
    <mergeCell ref="R207:R208"/>
    <mergeCell ref="S207:S208"/>
    <mergeCell ref="T207:T208"/>
    <mergeCell ref="U207:U208"/>
    <mergeCell ref="Q209:Q210"/>
    <mergeCell ref="R209:R210"/>
    <mergeCell ref="S209:S210"/>
    <mergeCell ref="T209:T210"/>
    <mergeCell ref="U209:U210"/>
    <mergeCell ref="Q193:Q194"/>
    <mergeCell ref="R193:R194"/>
    <mergeCell ref="S193:S194"/>
    <mergeCell ref="T193:T194"/>
    <mergeCell ref="U193:U194"/>
    <mergeCell ref="R202:U202"/>
    <mergeCell ref="Q203:U203"/>
    <mergeCell ref="Q205:Q206"/>
    <mergeCell ref="R205:R206"/>
    <mergeCell ref="S205:S206"/>
    <mergeCell ref="T205:T206"/>
    <mergeCell ref="U205:U206"/>
    <mergeCell ref="Q189:Q190"/>
    <mergeCell ref="R189:R190"/>
    <mergeCell ref="S189:S190"/>
    <mergeCell ref="T189:T190"/>
    <mergeCell ref="U189:U190"/>
    <mergeCell ref="Q191:Q192"/>
    <mergeCell ref="R191:R192"/>
    <mergeCell ref="S191:S192"/>
    <mergeCell ref="T191:T192"/>
    <mergeCell ref="U191:U192"/>
    <mergeCell ref="R182:U182"/>
    <mergeCell ref="Q183:U183"/>
    <mergeCell ref="Q185:Q186"/>
    <mergeCell ref="R185:R186"/>
    <mergeCell ref="S185:S186"/>
    <mergeCell ref="T185:T186"/>
    <mergeCell ref="U185:U186"/>
    <mergeCell ref="Q187:Q188"/>
    <mergeCell ref="R187:R188"/>
    <mergeCell ref="S187:S188"/>
    <mergeCell ref="T187:T188"/>
    <mergeCell ref="U187:U188"/>
    <mergeCell ref="Q171:Q172"/>
    <mergeCell ref="R171:R172"/>
    <mergeCell ref="S171:S172"/>
    <mergeCell ref="T171:T172"/>
    <mergeCell ref="U171:U172"/>
    <mergeCell ref="Q173:Q174"/>
    <mergeCell ref="R173:R174"/>
    <mergeCell ref="S173:S174"/>
    <mergeCell ref="T173:T174"/>
    <mergeCell ref="U173:U174"/>
    <mergeCell ref="Q167:Q168"/>
    <mergeCell ref="R167:R168"/>
    <mergeCell ref="S167:S168"/>
    <mergeCell ref="T167:T168"/>
    <mergeCell ref="U167:U168"/>
    <mergeCell ref="Q169:Q170"/>
    <mergeCell ref="R169:R170"/>
    <mergeCell ref="S169:S170"/>
    <mergeCell ref="T169:T170"/>
    <mergeCell ref="U169:U170"/>
    <mergeCell ref="Q153:Q154"/>
    <mergeCell ref="R153:R154"/>
    <mergeCell ref="S153:S154"/>
    <mergeCell ref="T153:T154"/>
    <mergeCell ref="U153:U154"/>
    <mergeCell ref="R162:U162"/>
    <mergeCell ref="Q163:U163"/>
    <mergeCell ref="Q165:Q166"/>
    <mergeCell ref="R165:R166"/>
    <mergeCell ref="S165:S166"/>
    <mergeCell ref="T165:T166"/>
    <mergeCell ref="U165:U166"/>
    <mergeCell ref="Q149:Q150"/>
    <mergeCell ref="R149:R150"/>
    <mergeCell ref="S149:S150"/>
    <mergeCell ref="T149:T150"/>
    <mergeCell ref="U149:U150"/>
    <mergeCell ref="Q151:Q152"/>
    <mergeCell ref="R151:R152"/>
    <mergeCell ref="S151:S152"/>
    <mergeCell ref="T151:T152"/>
    <mergeCell ref="U151:U152"/>
    <mergeCell ref="R142:U142"/>
    <mergeCell ref="Q143:U143"/>
    <mergeCell ref="Q145:Q146"/>
    <mergeCell ref="R145:R146"/>
    <mergeCell ref="S145:S146"/>
    <mergeCell ref="T145:T146"/>
    <mergeCell ref="U145:U146"/>
    <mergeCell ref="Q147:Q148"/>
    <mergeCell ref="R147:R148"/>
    <mergeCell ref="S147:S148"/>
    <mergeCell ref="T147:T148"/>
    <mergeCell ref="U147:U148"/>
    <mergeCell ref="Q131:Q132"/>
    <mergeCell ref="R131:R132"/>
    <mergeCell ref="S131:S132"/>
    <mergeCell ref="T131:T132"/>
    <mergeCell ref="U131:U132"/>
    <mergeCell ref="Q133:Q134"/>
    <mergeCell ref="R133:R134"/>
    <mergeCell ref="S133:S134"/>
    <mergeCell ref="T133:T134"/>
    <mergeCell ref="U133:U134"/>
    <mergeCell ref="Q127:Q128"/>
    <mergeCell ref="R127:R128"/>
    <mergeCell ref="S127:S128"/>
    <mergeCell ref="T127:T128"/>
    <mergeCell ref="U127:U128"/>
    <mergeCell ref="Q129:Q130"/>
    <mergeCell ref="R129:R130"/>
    <mergeCell ref="S129:S130"/>
    <mergeCell ref="T129:T130"/>
    <mergeCell ref="U129:U130"/>
    <mergeCell ref="Q113:Q114"/>
    <mergeCell ref="R113:R114"/>
    <mergeCell ref="S113:S114"/>
    <mergeCell ref="T113:T114"/>
    <mergeCell ref="U113:U114"/>
    <mergeCell ref="R122:U122"/>
    <mergeCell ref="Q123:U123"/>
    <mergeCell ref="Q125:Q126"/>
    <mergeCell ref="R125:R126"/>
    <mergeCell ref="S125:S126"/>
    <mergeCell ref="T125:T126"/>
    <mergeCell ref="U125:U126"/>
    <mergeCell ref="Q109:Q110"/>
    <mergeCell ref="R109:R110"/>
    <mergeCell ref="S109:S110"/>
    <mergeCell ref="T109:T110"/>
    <mergeCell ref="U109:U110"/>
    <mergeCell ref="Q111:Q112"/>
    <mergeCell ref="R111:R112"/>
    <mergeCell ref="S111:S112"/>
    <mergeCell ref="T111:T112"/>
    <mergeCell ref="U111:U112"/>
    <mergeCell ref="P120:U120"/>
    <mergeCell ref="R102:U102"/>
    <mergeCell ref="Q103:U103"/>
    <mergeCell ref="Q105:Q106"/>
    <mergeCell ref="R105:R106"/>
    <mergeCell ref="S105:S106"/>
    <mergeCell ref="T105:T106"/>
    <mergeCell ref="U105:U106"/>
    <mergeCell ref="Q107:Q108"/>
    <mergeCell ref="R107:R108"/>
    <mergeCell ref="S107:S108"/>
    <mergeCell ref="T107:T108"/>
    <mergeCell ref="U107:U108"/>
    <mergeCell ref="Q91:Q92"/>
    <mergeCell ref="R91:R92"/>
    <mergeCell ref="S91:S92"/>
    <mergeCell ref="T91:T92"/>
    <mergeCell ref="U91:U92"/>
    <mergeCell ref="Q93:Q94"/>
    <mergeCell ref="R93:R94"/>
    <mergeCell ref="S93:S94"/>
    <mergeCell ref="T93:T94"/>
    <mergeCell ref="U93:U94"/>
    <mergeCell ref="Q87:Q88"/>
    <mergeCell ref="R87:R88"/>
    <mergeCell ref="S87:S88"/>
    <mergeCell ref="T87:T88"/>
    <mergeCell ref="U87:U88"/>
    <mergeCell ref="Q89:Q90"/>
    <mergeCell ref="R89:R90"/>
    <mergeCell ref="S89:S90"/>
    <mergeCell ref="T89:T90"/>
    <mergeCell ref="U89:U90"/>
    <mergeCell ref="Q73:Q74"/>
    <mergeCell ref="R73:R74"/>
    <mergeCell ref="S73:S74"/>
    <mergeCell ref="T73:T74"/>
    <mergeCell ref="U73:U74"/>
    <mergeCell ref="R82:U82"/>
    <mergeCell ref="Q83:U83"/>
    <mergeCell ref="Q85:Q86"/>
    <mergeCell ref="R85:R86"/>
    <mergeCell ref="S85:S86"/>
    <mergeCell ref="T85:T86"/>
    <mergeCell ref="U85:U86"/>
    <mergeCell ref="Q69:Q70"/>
    <mergeCell ref="R69:R70"/>
    <mergeCell ref="S69:S70"/>
    <mergeCell ref="T69:T70"/>
    <mergeCell ref="U69:U70"/>
    <mergeCell ref="Q71:Q72"/>
    <mergeCell ref="R71:R72"/>
    <mergeCell ref="S71:S72"/>
    <mergeCell ref="T71:T72"/>
    <mergeCell ref="U71:U72"/>
    <mergeCell ref="R62:U62"/>
    <mergeCell ref="Q63:U63"/>
    <mergeCell ref="Q65:Q66"/>
    <mergeCell ref="R65:R66"/>
    <mergeCell ref="S65:S66"/>
    <mergeCell ref="T65:T66"/>
    <mergeCell ref="U65:U66"/>
    <mergeCell ref="Q67:Q68"/>
    <mergeCell ref="R67:R68"/>
    <mergeCell ref="S67:S68"/>
    <mergeCell ref="T67:T68"/>
    <mergeCell ref="U67:U68"/>
    <mergeCell ref="Q51:Q52"/>
    <mergeCell ref="R51:R52"/>
    <mergeCell ref="S51:S52"/>
    <mergeCell ref="T51:T52"/>
    <mergeCell ref="U51:U52"/>
    <mergeCell ref="Q53:Q54"/>
    <mergeCell ref="R53:R54"/>
    <mergeCell ref="S53:S54"/>
    <mergeCell ref="T53:T54"/>
    <mergeCell ref="U53:U54"/>
    <mergeCell ref="Q47:Q48"/>
    <mergeCell ref="R47:R48"/>
    <mergeCell ref="S47:S48"/>
    <mergeCell ref="T47:T48"/>
    <mergeCell ref="U47:U48"/>
    <mergeCell ref="Q49:Q50"/>
    <mergeCell ref="R49:R50"/>
    <mergeCell ref="S49:S50"/>
    <mergeCell ref="T49:T50"/>
    <mergeCell ref="U49:U50"/>
    <mergeCell ref="Q33:Q34"/>
    <mergeCell ref="R33:R34"/>
    <mergeCell ref="S33:S34"/>
    <mergeCell ref="T33:T34"/>
    <mergeCell ref="U33:U34"/>
    <mergeCell ref="R42:U42"/>
    <mergeCell ref="Q43:U43"/>
    <mergeCell ref="Q45:Q46"/>
    <mergeCell ref="R45:R46"/>
    <mergeCell ref="S45:S46"/>
    <mergeCell ref="T45:T46"/>
    <mergeCell ref="U45:U46"/>
    <mergeCell ref="Q29:Q30"/>
    <mergeCell ref="R29:R30"/>
    <mergeCell ref="S29:S30"/>
    <mergeCell ref="T29:T30"/>
    <mergeCell ref="U29:U30"/>
    <mergeCell ref="Q31:Q32"/>
    <mergeCell ref="R31:R32"/>
    <mergeCell ref="S31:S32"/>
    <mergeCell ref="T31:T32"/>
    <mergeCell ref="U31:U32"/>
    <mergeCell ref="Q23:U23"/>
    <mergeCell ref="Q25:Q26"/>
    <mergeCell ref="R25:R26"/>
    <mergeCell ref="S25:S26"/>
    <mergeCell ref="T25:T26"/>
    <mergeCell ref="U25:U26"/>
    <mergeCell ref="Q27:Q28"/>
    <mergeCell ref="R27:R28"/>
    <mergeCell ref="S27:S28"/>
    <mergeCell ref="T27:T28"/>
    <mergeCell ref="U27:U28"/>
    <mergeCell ref="S11:S12"/>
    <mergeCell ref="T11:T12"/>
    <mergeCell ref="U11:U12"/>
    <mergeCell ref="Q13:Q14"/>
    <mergeCell ref="R13:R14"/>
    <mergeCell ref="S13:S14"/>
    <mergeCell ref="T13:T14"/>
    <mergeCell ref="U13:U14"/>
    <mergeCell ref="R22:U22"/>
    <mergeCell ref="P20:V20"/>
    <mergeCell ref="I273:I274"/>
    <mergeCell ref="J273:J274"/>
    <mergeCell ref="K273:K274"/>
    <mergeCell ref="L273:L274"/>
    <mergeCell ref="M273:M274"/>
    <mergeCell ref="R2:U2"/>
    <mergeCell ref="Q3:U3"/>
    <mergeCell ref="Q5:Q6"/>
    <mergeCell ref="R5:R6"/>
    <mergeCell ref="S5:S6"/>
    <mergeCell ref="T5:T6"/>
    <mergeCell ref="U5:U6"/>
    <mergeCell ref="Q7:Q8"/>
    <mergeCell ref="R7:R8"/>
    <mergeCell ref="S7:S8"/>
    <mergeCell ref="T7:T8"/>
    <mergeCell ref="U7:U8"/>
    <mergeCell ref="Q9:Q10"/>
    <mergeCell ref="R9:R10"/>
    <mergeCell ref="S9:S10"/>
    <mergeCell ref="T9:T10"/>
    <mergeCell ref="U9:U10"/>
    <mergeCell ref="Q11:Q12"/>
    <mergeCell ref="R11:R12"/>
    <mergeCell ref="I269:I270"/>
    <mergeCell ref="J269:J270"/>
    <mergeCell ref="K269:K270"/>
    <mergeCell ref="L269:L270"/>
    <mergeCell ref="M269:M270"/>
    <mergeCell ref="I271:I272"/>
    <mergeCell ref="J271:J272"/>
    <mergeCell ref="K271:K272"/>
    <mergeCell ref="L271:L272"/>
    <mergeCell ref="M271:M272"/>
    <mergeCell ref="J262:M262"/>
    <mergeCell ref="I263:M263"/>
    <mergeCell ref="I265:I266"/>
    <mergeCell ref="J265:J266"/>
    <mergeCell ref="K265:K266"/>
    <mergeCell ref="L265:L266"/>
    <mergeCell ref="M265:M266"/>
    <mergeCell ref="I267:I268"/>
    <mergeCell ref="J267:J268"/>
    <mergeCell ref="K267:K268"/>
    <mergeCell ref="L267:L268"/>
    <mergeCell ref="M267:M268"/>
    <mergeCell ref="I251:I252"/>
    <mergeCell ref="J251:J252"/>
    <mergeCell ref="K251:K252"/>
    <mergeCell ref="L251:L252"/>
    <mergeCell ref="M251:M252"/>
    <mergeCell ref="I253:I254"/>
    <mergeCell ref="J253:J254"/>
    <mergeCell ref="K253:K254"/>
    <mergeCell ref="L253:L254"/>
    <mergeCell ref="M253:M254"/>
    <mergeCell ref="J225:J226"/>
    <mergeCell ref="K225:K226"/>
    <mergeCell ref="L225:L226"/>
    <mergeCell ref="M225:M226"/>
    <mergeCell ref="I227:I228"/>
    <mergeCell ref="J227:J228"/>
    <mergeCell ref="K227:K228"/>
    <mergeCell ref="L227:L228"/>
    <mergeCell ref="M227:M228"/>
    <mergeCell ref="I247:I248"/>
    <mergeCell ref="J247:J248"/>
    <mergeCell ref="K247:K248"/>
    <mergeCell ref="L247:L248"/>
    <mergeCell ref="M247:M248"/>
    <mergeCell ref="I249:I250"/>
    <mergeCell ref="J249:J250"/>
    <mergeCell ref="K249:K250"/>
    <mergeCell ref="L249:L250"/>
    <mergeCell ref="M249:M250"/>
    <mergeCell ref="I233:I234"/>
    <mergeCell ref="J233:J234"/>
    <mergeCell ref="K233:K234"/>
    <mergeCell ref="L233:L234"/>
    <mergeCell ref="M233:M234"/>
    <mergeCell ref="J242:M242"/>
    <mergeCell ref="I243:M243"/>
    <mergeCell ref="I245:I246"/>
    <mergeCell ref="J245:J246"/>
    <mergeCell ref="K245:K246"/>
    <mergeCell ref="L245:L246"/>
    <mergeCell ref="M245:M246"/>
    <mergeCell ref="I211:I212"/>
    <mergeCell ref="J211:J212"/>
    <mergeCell ref="K211:K212"/>
    <mergeCell ref="L211:L212"/>
    <mergeCell ref="M211:M212"/>
    <mergeCell ref="I213:I214"/>
    <mergeCell ref="J213:J214"/>
    <mergeCell ref="K213:K214"/>
    <mergeCell ref="L213:L214"/>
    <mergeCell ref="M213:M214"/>
    <mergeCell ref="I207:I208"/>
    <mergeCell ref="J207:J208"/>
    <mergeCell ref="K207:K208"/>
    <mergeCell ref="L207:L208"/>
    <mergeCell ref="M207:M208"/>
    <mergeCell ref="I209:I210"/>
    <mergeCell ref="J209:J210"/>
    <mergeCell ref="K209:K210"/>
    <mergeCell ref="L209:L210"/>
    <mergeCell ref="M209:M210"/>
    <mergeCell ref="I193:I194"/>
    <mergeCell ref="J193:J194"/>
    <mergeCell ref="K193:K194"/>
    <mergeCell ref="L193:L194"/>
    <mergeCell ref="M193:M194"/>
    <mergeCell ref="J202:M202"/>
    <mergeCell ref="I203:M203"/>
    <mergeCell ref="I205:I206"/>
    <mergeCell ref="J205:J206"/>
    <mergeCell ref="K205:K206"/>
    <mergeCell ref="L205:L206"/>
    <mergeCell ref="M205:M206"/>
    <mergeCell ref="I189:I190"/>
    <mergeCell ref="J189:J190"/>
    <mergeCell ref="K189:K190"/>
    <mergeCell ref="L189:L190"/>
    <mergeCell ref="M189:M190"/>
    <mergeCell ref="I191:I192"/>
    <mergeCell ref="J191:J192"/>
    <mergeCell ref="K191:K192"/>
    <mergeCell ref="L191:L192"/>
    <mergeCell ref="M191:M192"/>
    <mergeCell ref="J182:M182"/>
    <mergeCell ref="I183:M183"/>
    <mergeCell ref="I185:I186"/>
    <mergeCell ref="J185:J186"/>
    <mergeCell ref="K185:K186"/>
    <mergeCell ref="L185:L186"/>
    <mergeCell ref="M185:M186"/>
    <mergeCell ref="I187:I188"/>
    <mergeCell ref="J187:J188"/>
    <mergeCell ref="K187:K188"/>
    <mergeCell ref="L187:L188"/>
    <mergeCell ref="M187:M188"/>
    <mergeCell ref="I171:I172"/>
    <mergeCell ref="J171:J172"/>
    <mergeCell ref="K171:K172"/>
    <mergeCell ref="L171:L172"/>
    <mergeCell ref="M171:M172"/>
    <mergeCell ref="I173:I174"/>
    <mergeCell ref="J173:J174"/>
    <mergeCell ref="K173:K174"/>
    <mergeCell ref="L173:L174"/>
    <mergeCell ref="M173:M174"/>
    <mergeCell ref="J145:J146"/>
    <mergeCell ref="K145:K146"/>
    <mergeCell ref="L145:L146"/>
    <mergeCell ref="M145:M146"/>
    <mergeCell ref="I147:I148"/>
    <mergeCell ref="J147:J148"/>
    <mergeCell ref="K147:K148"/>
    <mergeCell ref="L147:L148"/>
    <mergeCell ref="M147:M148"/>
    <mergeCell ref="I167:I168"/>
    <mergeCell ref="J167:J168"/>
    <mergeCell ref="K167:K168"/>
    <mergeCell ref="L167:L168"/>
    <mergeCell ref="M167:M168"/>
    <mergeCell ref="I169:I170"/>
    <mergeCell ref="J169:J170"/>
    <mergeCell ref="K169:K170"/>
    <mergeCell ref="L169:L170"/>
    <mergeCell ref="M169:M170"/>
    <mergeCell ref="I153:I154"/>
    <mergeCell ref="J153:J154"/>
    <mergeCell ref="K153:K154"/>
    <mergeCell ref="L153:L154"/>
    <mergeCell ref="M153:M154"/>
    <mergeCell ref="J162:M162"/>
    <mergeCell ref="I163:M163"/>
    <mergeCell ref="I165:I166"/>
    <mergeCell ref="J165:J166"/>
    <mergeCell ref="K165:K166"/>
    <mergeCell ref="L165:L166"/>
    <mergeCell ref="M165:M166"/>
    <mergeCell ref="I131:I132"/>
    <mergeCell ref="J131:J132"/>
    <mergeCell ref="K131:K132"/>
    <mergeCell ref="L131:L132"/>
    <mergeCell ref="M131:M132"/>
    <mergeCell ref="I133:I134"/>
    <mergeCell ref="J133:J134"/>
    <mergeCell ref="K133:K134"/>
    <mergeCell ref="L133:L134"/>
    <mergeCell ref="M133:M134"/>
    <mergeCell ref="I127:I128"/>
    <mergeCell ref="J127:J128"/>
    <mergeCell ref="K127:K128"/>
    <mergeCell ref="L127:L128"/>
    <mergeCell ref="M127:M128"/>
    <mergeCell ref="I129:I130"/>
    <mergeCell ref="J129:J130"/>
    <mergeCell ref="K129:K130"/>
    <mergeCell ref="L129:L130"/>
    <mergeCell ref="M129:M130"/>
    <mergeCell ref="I113:I114"/>
    <mergeCell ref="J113:J114"/>
    <mergeCell ref="K113:K114"/>
    <mergeCell ref="L113:L114"/>
    <mergeCell ref="M113:M114"/>
    <mergeCell ref="J122:M122"/>
    <mergeCell ref="I123:M123"/>
    <mergeCell ref="I125:I126"/>
    <mergeCell ref="J125:J126"/>
    <mergeCell ref="K125:K126"/>
    <mergeCell ref="L125:L126"/>
    <mergeCell ref="M125:M126"/>
    <mergeCell ref="I109:I110"/>
    <mergeCell ref="J109:J110"/>
    <mergeCell ref="K109:K110"/>
    <mergeCell ref="L109:L110"/>
    <mergeCell ref="M109:M110"/>
    <mergeCell ref="I111:I112"/>
    <mergeCell ref="J111:J112"/>
    <mergeCell ref="K111:K112"/>
    <mergeCell ref="L111:L112"/>
    <mergeCell ref="M111:M112"/>
    <mergeCell ref="J102:M102"/>
    <mergeCell ref="I103:M103"/>
    <mergeCell ref="I105:I106"/>
    <mergeCell ref="J105:J106"/>
    <mergeCell ref="K105:K106"/>
    <mergeCell ref="L105:L106"/>
    <mergeCell ref="M105:M106"/>
    <mergeCell ref="I107:I108"/>
    <mergeCell ref="J107:J108"/>
    <mergeCell ref="K107:K108"/>
    <mergeCell ref="L107:L108"/>
    <mergeCell ref="M107:M108"/>
    <mergeCell ref="I91:I92"/>
    <mergeCell ref="J91:J92"/>
    <mergeCell ref="K91:K92"/>
    <mergeCell ref="L91:L92"/>
    <mergeCell ref="M91:M92"/>
    <mergeCell ref="I93:I94"/>
    <mergeCell ref="J93:J94"/>
    <mergeCell ref="K93:K94"/>
    <mergeCell ref="L93:L94"/>
    <mergeCell ref="M93:M94"/>
    <mergeCell ref="I87:I88"/>
    <mergeCell ref="J87:J88"/>
    <mergeCell ref="K87:K88"/>
    <mergeCell ref="L87:L88"/>
    <mergeCell ref="M87:M88"/>
    <mergeCell ref="I89:I90"/>
    <mergeCell ref="J89:J90"/>
    <mergeCell ref="K89:K90"/>
    <mergeCell ref="L89:L90"/>
    <mergeCell ref="M89:M90"/>
    <mergeCell ref="I73:I74"/>
    <mergeCell ref="J73:J74"/>
    <mergeCell ref="K73:K74"/>
    <mergeCell ref="L73:L74"/>
    <mergeCell ref="M73:M74"/>
    <mergeCell ref="J82:M82"/>
    <mergeCell ref="I83:M83"/>
    <mergeCell ref="I85:I86"/>
    <mergeCell ref="J85:J86"/>
    <mergeCell ref="K85:K86"/>
    <mergeCell ref="L85:L86"/>
    <mergeCell ref="M85:M86"/>
    <mergeCell ref="I69:I70"/>
    <mergeCell ref="J69:J70"/>
    <mergeCell ref="K69:K70"/>
    <mergeCell ref="L69:L70"/>
    <mergeCell ref="M69:M70"/>
    <mergeCell ref="I71:I72"/>
    <mergeCell ref="J71:J72"/>
    <mergeCell ref="K71:K72"/>
    <mergeCell ref="L71:L72"/>
    <mergeCell ref="M71:M72"/>
    <mergeCell ref="J62:M62"/>
    <mergeCell ref="I63:M63"/>
    <mergeCell ref="I65:I66"/>
    <mergeCell ref="J65:J66"/>
    <mergeCell ref="K65:K66"/>
    <mergeCell ref="L65:L66"/>
    <mergeCell ref="M65:M66"/>
    <mergeCell ref="I67:I68"/>
    <mergeCell ref="J67:J68"/>
    <mergeCell ref="K67:K68"/>
    <mergeCell ref="L67:L68"/>
    <mergeCell ref="M67:M68"/>
    <mergeCell ref="I51:I52"/>
    <mergeCell ref="J51:J52"/>
    <mergeCell ref="K51:K52"/>
    <mergeCell ref="L51:L52"/>
    <mergeCell ref="M51:M52"/>
    <mergeCell ref="I53:I54"/>
    <mergeCell ref="J53:J54"/>
    <mergeCell ref="K53:K54"/>
    <mergeCell ref="L53:L54"/>
    <mergeCell ref="M53:M54"/>
    <mergeCell ref="I47:I48"/>
    <mergeCell ref="J47:J48"/>
    <mergeCell ref="K47:K48"/>
    <mergeCell ref="L47:L48"/>
    <mergeCell ref="M47:M48"/>
    <mergeCell ref="I49:I50"/>
    <mergeCell ref="J49:J50"/>
    <mergeCell ref="K49:K50"/>
    <mergeCell ref="L49:L50"/>
    <mergeCell ref="M49:M50"/>
    <mergeCell ref="I33:I34"/>
    <mergeCell ref="J33:J34"/>
    <mergeCell ref="K33:K34"/>
    <mergeCell ref="L33:L34"/>
    <mergeCell ref="M33:M34"/>
    <mergeCell ref="J42:M42"/>
    <mergeCell ref="I43:M43"/>
    <mergeCell ref="I45:I46"/>
    <mergeCell ref="J45:J46"/>
    <mergeCell ref="K45:K46"/>
    <mergeCell ref="L45:L46"/>
    <mergeCell ref="M45:M46"/>
    <mergeCell ref="I29:I30"/>
    <mergeCell ref="J29:J30"/>
    <mergeCell ref="K29:K30"/>
    <mergeCell ref="L29:L30"/>
    <mergeCell ref="M29:M30"/>
    <mergeCell ref="I31:I32"/>
    <mergeCell ref="J31:J32"/>
    <mergeCell ref="K31:K32"/>
    <mergeCell ref="L31:L32"/>
    <mergeCell ref="M31:M32"/>
    <mergeCell ref="I25:I26"/>
    <mergeCell ref="J25:J26"/>
    <mergeCell ref="K25:K26"/>
    <mergeCell ref="L25:L26"/>
    <mergeCell ref="M25:M26"/>
    <mergeCell ref="I27:I28"/>
    <mergeCell ref="J27:J28"/>
    <mergeCell ref="K27:K28"/>
    <mergeCell ref="L27:L28"/>
    <mergeCell ref="M27:M28"/>
    <mergeCell ref="J2:M2"/>
    <mergeCell ref="I3:M3"/>
    <mergeCell ref="I5:I6"/>
    <mergeCell ref="J5:J6"/>
    <mergeCell ref="K5:K6"/>
    <mergeCell ref="L5:L6"/>
    <mergeCell ref="M5:M6"/>
    <mergeCell ref="I7:I8"/>
    <mergeCell ref="J7:J8"/>
    <mergeCell ref="K7:K8"/>
    <mergeCell ref="L7:L8"/>
    <mergeCell ref="M7:M8"/>
    <mergeCell ref="L11:L12"/>
    <mergeCell ref="M11:M12"/>
    <mergeCell ref="I13:I14"/>
    <mergeCell ref="J13:J14"/>
    <mergeCell ref="K13:K14"/>
    <mergeCell ref="L13:L14"/>
    <mergeCell ref="M13:M14"/>
    <mergeCell ref="H20:N20"/>
    <mergeCell ref="B242:E242"/>
    <mergeCell ref="A243:E243"/>
    <mergeCell ref="A245:A246"/>
    <mergeCell ref="B245:B246"/>
    <mergeCell ref="C245:C246"/>
    <mergeCell ref="D245:D246"/>
    <mergeCell ref="E245:E246"/>
    <mergeCell ref="A247:A248"/>
    <mergeCell ref="B247:B248"/>
    <mergeCell ref="C247:C248"/>
    <mergeCell ref="D247:D248"/>
    <mergeCell ref="E247:E248"/>
    <mergeCell ref="B202:E202"/>
    <mergeCell ref="A203:E203"/>
    <mergeCell ref="A205:A206"/>
    <mergeCell ref="B205:B206"/>
    <mergeCell ref="C205:C206"/>
    <mergeCell ref="D205:D206"/>
    <mergeCell ref="E205:E206"/>
    <mergeCell ref="A207:A208"/>
    <mergeCell ref="B207:B208"/>
    <mergeCell ref="C207:C208"/>
    <mergeCell ref="D207:D208"/>
    <mergeCell ref="E207:E208"/>
    <mergeCell ref="A231:A232"/>
    <mergeCell ref="B231:B232"/>
    <mergeCell ref="C231:C232"/>
    <mergeCell ref="D231:D232"/>
    <mergeCell ref="E231:E232"/>
    <mergeCell ref="A233:A234"/>
    <mergeCell ref="B233:B234"/>
    <mergeCell ref="C233:C234"/>
    <mergeCell ref="A167:A168"/>
    <mergeCell ref="B167:B168"/>
    <mergeCell ref="C167:C168"/>
    <mergeCell ref="D167:D168"/>
    <mergeCell ref="E167:E168"/>
    <mergeCell ref="B122:E122"/>
    <mergeCell ref="A123:E123"/>
    <mergeCell ref="A125:A126"/>
    <mergeCell ref="B125:B126"/>
    <mergeCell ref="C125:C126"/>
    <mergeCell ref="D125:D126"/>
    <mergeCell ref="E125:E126"/>
    <mergeCell ref="A127:A128"/>
    <mergeCell ref="B127:B128"/>
    <mergeCell ref="C127:C128"/>
    <mergeCell ref="D127:D128"/>
    <mergeCell ref="E127:E128"/>
    <mergeCell ref="A149:A150"/>
    <mergeCell ref="B149:B150"/>
    <mergeCell ref="C149:C150"/>
    <mergeCell ref="D149:D150"/>
    <mergeCell ref="E149:E150"/>
    <mergeCell ref="B142:E142"/>
    <mergeCell ref="A143:E143"/>
    <mergeCell ref="A145:A146"/>
    <mergeCell ref="B145:B146"/>
    <mergeCell ref="C145:C146"/>
    <mergeCell ref="D145:D146"/>
    <mergeCell ref="E145:E146"/>
    <mergeCell ref="A147:A148"/>
    <mergeCell ref="B147:B148"/>
    <mergeCell ref="C147:C148"/>
    <mergeCell ref="A87:A88"/>
    <mergeCell ref="B87:B88"/>
    <mergeCell ref="C87:C88"/>
    <mergeCell ref="D87:D88"/>
    <mergeCell ref="E87:E88"/>
    <mergeCell ref="E25:E26"/>
    <mergeCell ref="A27:A28"/>
    <mergeCell ref="B27:B28"/>
    <mergeCell ref="C27:C28"/>
    <mergeCell ref="D27:D28"/>
    <mergeCell ref="E27:E28"/>
    <mergeCell ref="B42:E42"/>
    <mergeCell ref="A43:E43"/>
    <mergeCell ref="A45:A46"/>
    <mergeCell ref="B45:B46"/>
    <mergeCell ref="C45:C46"/>
    <mergeCell ref="D45:D46"/>
    <mergeCell ref="E45:E46"/>
    <mergeCell ref="A69:A70"/>
    <mergeCell ref="B69:B70"/>
    <mergeCell ref="C69:C70"/>
    <mergeCell ref="D69:D70"/>
    <mergeCell ref="E69:E70"/>
    <mergeCell ref="B62:E62"/>
    <mergeCell ref="A63:E63"/>
    <mergeCell ref="A65:A66"/>
    <mergeCell ref="B65:B66"/>
    <mergeCell ref="C65:C66"/>
    <mergeCell ref="D65:D66"/>
    <mergeCell ref="E65:E66"/>
    <mergeCell ref="A67:A68"/>
    <mergeCell ref="B67:B68"/>
    <mergeCell ref="A3:E3"/>
    <mergeCell ref="A5:A6"/>
    <mergeCell ref="B5:B6"/>
    <mergeCell ref="C5:C6"/>
    <mergeCell ref="D5:D6"/>
    <mergeCell ref="E5:E6"/>
    <mergeCell ref="A7:A8"/>
    <mergeCell ref="B7:B8"/>
    <mergeCell ref="C7:C8"/>
    <mergeCell ref="D7:D8"/>
    <mergeCell ref="E7:E8"/>
    <mergeCell ref="A271:A272"/>
    <mergeCell ref="B271:B272"/>
    <mergeCell ref="C271:C272"/>
    <mergeCell ref="D271:D272"/>
    <mergeCell ref="E271:E272"/>
    <mergeCell ref="A273:A274"/>
    <mergeCell ref="B273:B274"/>
    <mergeCell ref="C273:C274"/>
    <mergeCell ref="D273:D274"/>
    <mergeCell ref="E273:E274"/>
    <mergeCell ref="A269:A270"/>
    <mergeCell ref="B269:B270"/>
    <mergeCell ref="C269:C270"/>
    <mergeCell ref="D269:D270"/>
    <mergeCell ref="E269:E270"/>
    <mergeCell ref="B262:E262"/>
    <mergeCell ref="A263:E263"/>
    <mergeCell ref="A265:A266"/>
    <mergeCell ref="B265:B266"/>
    <mergeCell ref="C265:C266"/>
    <mergeCell ref="D265:D266"/>
    <mergeCell ref="E265:E266"/>
    <mergeCell ref="A267:A268"/>
    <mergeCell ref="B267:B268"/>
    <mergeCell ref="C267:C268"/>
    <mergeCell ref="D267:D268"/>
    <mergeCell ref="E267:E268"/>
    <mergeCell ref="A253:A254"/>
    <mergeCell ref="B253:B254"/>
    <mergeCell ref="C253:C254"/>
    <mergeCell ref="D253:D254"/>
    <mergeCell ref="E253:E254"/>
    <mergeCell ref="A249:A250"/>
    <mergeCell ref="B249:B250"/>
    <mergeCell ref="C249:C250"/>
    <mergeCell ref="D249:D250"/>
    <mergeCell ref="E249:E250"/>
    <mergeCell ref="A251:A252"/>
    <mergeCell ref="B251:B252"/>
    <mergeCell ref="C251:C252"/>
    <mergeCell ref="D251:D252"/>
    <mergeCell ref="E251:E252"/>
    <mergeCell ref="D233:D234"/>
    <mergeCell ref="E233:E234"/>
    <mergeCell ref="A229:A230"/>
    <mergeCell ref="B229:B230"/>
    <mergeCell ref="C229:C230"/>
    <mergeCell ref="D229:D230"/>
    <mergeCell ref="E229:E230"/>
    <mergeCell ref="B222:E222"/>
    <mergeCell ref="A223:E223"/>
    <mergeCell ref="A225:A226"/>
    <mergeCell ref="B225:B226"/>
    <mergeCell ref="C225:C226"/>
    <mergeCell ref="D225:D226"/>
    <mergeCell ref="E225:E226"/>
    <mergeCell ref="A227:A228"/>
    <mergeCell ref="B227:B228"/>
    <mergeCell ref="C227:C228"/>
    <mergeCell ref="D227:D228"/>
    <mergeCell ref="E227:E228"/>
    <mergeCell ref="A213:A214"/>
    <mergeCell ref="B213:B214"/>
    <mergeCell ref="C213:C214"/>
    <mergeCell ref="D213:D214"/>
    <mergeCell ref="E213:E214"/>
    <mergeCell ref="A209:A210"/>
    <mergeCell ref="B209:B210"/>
    <mergeCell ref="C209:C210"/>
    <mergeCell ref="D209:D210"/>
    <mergeCell ref="E209:E210"/>
    <mergeCell ref="A211:A212"/>
    <mergeCell ref="B211:B212"/>
    <mergeCell ref="C211:C212"/>
    <mergeCell ref="D211:D212"/>
    <mergeCell ref="E211:E212"/>
    <mergeCell ref="A191:A192"/>
    <mergeCell ref="B191:B192"/>
    <mergeCell ref="C191:C192"/>
    <mergeCell ref="D191:D192"/>
    <mergeCell ref="E191:E192"/>
    <mergeCell ref="A193:A194"/>
    <mergeCell ref="B193:B194"/>
    <mergeCell ref="C193:C194"/>
    <mergeCell ref="D193:D194"/>
    <mergeCell ref="E193:E194"/>
    <mergeCell ref="A189:A190"/>
    <mergeCell ref="B189:B190"/>
    <mergeCell ref="C189:C190"/>
    <mergeCell ref="D189:D190"/>
    <mergeCell ref="E189:E190"/>
    <mergeCell ref="B182:E182"/>
    <mergeCell ref="A183:E183"/>
    <mergeCell ref="A185:A186"/>
    <mergeCell ref="B185:B186"/>
    <mergeCell ref="C185:C186"/>
    <mergeCell ref="D185:D186"/>
    <mergeCell ref="E185:E186"/>
    <mergeCell ref="A187:A188"/>
    <mergeCell ref="B187:B188"/>
    <mergeCell ref="C187:C188"/>
    <mergeCell ref="D187:D188"/>
    <mergeCell ref="E187:E188"/>
    <mergeCell ref="A173:A174"/>
    <mergeCell ref="B173:B174"/>
    <mergeCell ref="C173:C174"/>
    <mergeCell ref="D173:D174"/>
    <mergeCell ref="E173:E174"/>
    <mergeCell ref="A169:A170"/>
    <mergeCell ref="B169:B170"/>
    <mergeCell ref="C169:C170"/>
    <mergeCell ref="D169:D170"/>
    <mergeCell ref="E169:E170"/>
    <mergeCell ref="A171:A172"/>
    <mergeCell ref="B171:B172"/>
    <mergeCell ref="C171:C172"/>
    <mergeCell ref="D171:D172"/>
    <mergeCell ref="E171:E172"/>
    <mergeCell ref="A151:A152"/>
    <mergeCell ref="B151:B152"/>
    <mergeCell ref="C151:C152"/>
    <mergeCell ref="D151:D152"/>
    <mergeCell ref="E151:E152"/>
    <mergeCell ref="A153:A154"/>
    <mergeCell ref="B153:B154"/>
    <mergeCell ref="C153:C154"/>
    <mergeCell ref="D153:D154"/>
    <mergeCell ref="E153:E154"/>
    <mergeCell ref="B162:E162"/>
    <mergeCell ref="A163:E163"/>
    <mergeCell ref="A165:A166"/>
    <mergeCell ref="B165:B166"/>
    <mergeCell ref="C165:C166"/>
    <mergeCell ref="D165:D166"/>
    <mergeCell ref="E165:E166"/>
    <mergeCell ref="D147:D148"/>
    <mergeCell ref="E147:E148"/>
    <mergeCell ref="A133:A134"/>
    <mergeCell ref="B133:B134"/>
    <mergeCell ref="C133:C134"/>
    <mergeCell ref="D133:D134"/>
    <mergeCell ref="E133:E134"/>
    <mergeCell ref="A129:A130"/>
    <mergeCell ref="B129:B130"/>
    <mergeCell ref="C129:C130"/>
    <mergeCell ref="D129:D130"/>
    <mergeCell ref="E129:E130"/>
    <mergeCell ref="A131:A132"/>
    <mergeCell ref="B131:B132"/>
    <mergeCell ref="C131:C132"/>
    <mergeCell ref="D131:D132"/>
    <mergeCell ref="E131:E132"/>
    <mergeCell ref="A111:A112"/>
    <mergeCell ref="B111:B112"/>
    <mergeCell ref="C111:C112"/>
    <mergeCell ref="D111:D112"/>
    <mergeCell ref="E111:E112"/>
    <mergeCell ref="A113:A114"/>
    <mergeCell ref="B113:B114"/>
    <mergeCell ref="C113:C114"/>
    <mergeCell ref="D113:D114"/>
    <mergeCell ref="E113:E114"/>
    <mergeCell ref="A109:A110"/>
    <mergeCell ref="B109:B110"/>
    <mergeCell ref="C109:C110"/>
    <mergeCell ref="D109:D110"/>
    <mergeCell ref="E109:E110"/>
    <mergeCell ref="B102:E102"/>
    <mergeCell ref="A103:E103"/>
    <mergeCell ref="A105:A106"/>
    <mergeCell ref="B105:B106"/>
    <mergeCell ref="C105:C106"/>
    <mergeCell ref="D105:D106"/>
    <mergeCell ref="E105:E106"/>
    <mergeCell ref="A107:A108"/>
    <mergeCell ref="B107:B108"/>
    <mergeCell ref="C107:C108"/>
    <mergeCell ref="D107:D108"/>
    <mergeCell ref="E107:E108"/>
    <mergeCell ref="A93:A94"/>
    <mergeCell ref="B93:B94"/>
    <mergeCell ref="C93:C94"/>
    <mergeCell ref="D93:D94"/>
    <mergeCell ref="E93:E94"/>
    <mergeCell ref="A89:A90"/>
    <mergeCell ref="B89:B90"/>
    <mergeCell ref="C89:C90"/>
    <mergeCell ref="D89:D90"/>
    <mergeCell ref="E89:E90"/>
    <mergeCell ref="A91:A92"/>
    <mergeCell ref="B91:B92"/>
    <mergeCell ref="C91:C92"/>
    <mergeCell ref="D91:D92"/>
    <mergeCell ref="E91:E92"/>
    <mergeCell ref="A71:A72"/>
    <mergeCell ref="B71:B72"/>
    <mergeCell ref="C71:C72"/>
    <mergeCell ref="D71:D72"/>
    <mergeCell ref="E71:E72"/>
    <mergeCell ref="A73:A74"/>
    <mergeCell ref="B73:B74"/>
    <mergeCell ref="C73:C74"/>
    <mergeCell ref="D73:D74"/>
    <mergeCell ref="E73:E74"/>
    <mergeCell ref="B82:E82"/>
    <mergeCell ref="A83:E83"/>
    <mergeCell ref="A85:A86"/>
    <mergeCell ref="B85:B86"/>
    <mergeCell ref="C85:C86"/>
    <mergeCell ref="D85:D86"/>
    <mergeCell ref="E85:E86"/>
    <mergeCell ref="C67:C68"/>
    <mergeCell ref="D67:D68"/>
    <mergeCell ref="E67:E68"/>
    <mergeCell ref="A53:A54"/>
    <mergeCell ref="B53:B54"/>
    <mergeCell ref="C53:C54"/>
    <mergeCell ref="D53:D54"/>
    <mergeCell ref="E53:E54"/>
    <mergeCell ref="A49:A50"/>
    <mergeCell ref="B49:B50"/>
    <mergeCell ref="C49:C50"/>
    <mergeCell ref="D49:D50"/>
    <mergeCell ref="E49:E50"/>
    <mergeCell ref="A51:A52"/>
    <mergeCell ref="B51:B52"/>
    <mergeCell ref="C51:C52"/>
    <mergeCell ref="D51:D52"/>
    <mergeCell ref="E51:E52"/>
    <mergeCell ref="A47:A48"/>
    <mergeCell ref="B47:B48"/>
    <mergeCell ref="C47:C48"/>
    <mergeCell ref="D47:D48"/>
    <mergeCell ref="E47:E48"/>
    <mergeCell ref="A31:A32"/>
    <mergeCell ref="B31:B32"/>
    <mergeCell ref="C31:C32"/>
    <mergeCell ref="D31:D32"/>
    <mergeCell ref="E31:E32"/>
    <mergeCell ref="A33:A34"/>
    <mergeCell ref="B33:B34"/>
    <mergeCell ref="C33:C34"/>
    <mergeCell ref="D33:D34"/>
    <mergeCell ref="E33:E34"/>
    <mergeCell ref="A29:A30"/>
    <mergeCell ref="B29:B30"/>
    <mergeCell ref="C29:C30"/>
    <mergeCell ref="D29:D30"/>
    <mergeCell ref="E29:E30"/>
    <mergeCell ref="B22:E22"/>
    <mergeCell ref="A23:E23"/>
    <mergeCell ref="A25:A26"/>
    <mergeCell ref="B25:B26"/>
    <mergeCell ref="C25:C26"/>
    <mergeCell ref="D25:D26"/>
    <mergeCell ref="AI11:AI12"/>
    <mergeCell ref="B2:E2"/>
    <mergeCell ref="Z2:AC2"/>
    <mergeCell ref="A9:A10"/>
    <mergeCell ref="B9:B10"/>
    <mergeCell ref="C9:C10"/>
    <mergeCell ref="D9:D10"/>
    <mergeCell ref="E9:E10"/>
    <mergeCell ref="A11:A12"/>
    <mergeCell ref="B11:B12"/>
    <mergeCell ref="C11:C12"/>
    <mergeCell ref="D11:D12"/>
    <mergeCell ref="E11:E12"/>
    <mergeCell ref="I9:I10"/>
    <mergeCell ref="J9:J10"/>
    <mergeCell ref="K9:K10"/>
    <mergeCell ref="I11:I12"/>
    <mergeCell ref="J11:J12"/>
    <mergeCell ref="K11:K12"/>
    <mergeCell ref="A13:A14"/>
    <mergeCell ref="B13:B14"/>
    <mergeCell ref="C13:C14"/>
    <mergeCell ref="D13:D14"/>
    <mergeCell ref="E13:E14"/>
    <mergeCell ref="L9:L10"/>
    <mergeCell ref="M9:M10"/>
    <mergeCell ref="G1:G20"/>
    <mergeCell ref="G21:G40"/>
    <mergeCell ref="G41:G60"/>
    <mergeCell ref="G61:G80"/>
    <mergeCell ref="G81:G100"/>
    <mergeCell ref="G101:G120"/>
    <mergeCell ref="G121:G140"/>
    <mergeCell ref="G141:G160"/>
    <mergeCell ref="G161:G180"/>
    <mergeCell ref="G181:G200"/>
    <mergeCell ref="G201:G220"/>
    <mergeCell ref="G221:G240"/>
    <mergeCell ref="G241:G260"/>
    <mergeCell ref="G261:G280"/>
    <mergeCell ref="O1:O20"/>
    <mergeCell ref="O21:O40"/>
    <mergeCell ref="O41:O60"/>
    <mergeCell ref="O61:O80"/>
    <mergeCell ref="O81:O100"/>
    <mergeCell ref="O101:O120"/>
    <mergeCell ref="O121:O140"/>
    <mergeCell ref="O141:O160"/>
    <mergeCell ref="O161:O180"/>
    <mergeCell ref="O181:O200"/>
    <mergeCell ref="O201:O220"/>
    <mergeCell ref="O221:O240"/>
    <mergeCell ref="O241:O260"/>
    <mergeCell ref="O261:O280"/>
    <mergeCell ref="H140:M140"/>
    <mergeCell ref="H220:M220"/>
    <mergeCell ref="J22:M22"/>
    <mergeCell ref="I23:M23"/>
    <mergeCell ref="W1:W20"/>
    <mergeCell ref="W21:W40"/>
    <mergeCell ref="W41:W60"/>
    <mergeCell ref="W61:W80"/>
    <mergeCell ref="W81:W100"/>
    <mergeCell ref="W101:W120"/>
    <mergeCell ref="W121:W140"/>
    <mergeCell ref="W141:W160"/>
    <mergeCell ref="W161:W180"/>
    <mergeCell ref="W181:W200"/>
    <mergeCell ref="W201:W220"/>
    <mergeCell ref="W221:W240"/>
    <mergeCell ref="W241:W260"/>
    <mergeCell ref="W261:W280"/>
    <mergeCell ref="AE1:AE20"/>
    <mergeCell ref="AE21:AE40"/>
    <mergeCell ref="AE41:AE60"/>
    <mergeCell ref="AE61:AE80"/>
    <mergeCell ref="AE81:AE100"/>
    <mergeCell ref="AE101:AE120"/>
    <mergeCell ref="AE121:AE140"/>
    <mergeCell ref="AE141:AE160"/>
    <mergeCell ref="AE161:AE180"/>
    <mergeCell ref="AE181:AE200"/>
    <mergeCell ref="AE201:AE220"/>
    <mergeCell ref="AE221:AE240"/>
    <mergeCell ref="AE241:AE260"/>
    <mergeCell ref="AE261:AE280"/>
    <mergeCell ref="X120:AC120"/>
    <mergeCell ref="Y25:Y26"/>
    <mergeCell ref="Z25:Z26"/>
    <mergeCell ref="AA25:AA26"/>
    <mergeCell ref="AM121:AM140"/>
    <mergeCell ref="AM141:AM160"/>
    <mergeCell ref="AM161:AM180"/>
    <mergeCell ref="AM181:AM200"/>
    <mergeCell ref="AM201:AM220"/>
    <mergeCell ref="AM221:AM240"/>
    <mergeCell ref="AM241:AM260"/>
    <mergeCell ref="AM261:AM280"/>
    <mergeCell ref="AU1:AU20"/>
    <mergeCell ref="AU21:AU40"/>
    <mergeCell ref="AU41:AU60"/>
    <mergeCell ref="AU61:AU80"/>
    <mergeCell ref="AU81:AU100"/>
    <mergeCell ref="AU101:AU120"/>
    <mergeCell ref="AU121:AU140"/>
    <mergeCell ref="AU141:AU160"/>
    <mergeCell ref="AU161:AU180"/>
    <mergeCell ref="AU181:AU200"/>
    <mergeCell ref="AU201:AU220"/>
    <mergeCell ref="AU221:AU240"/>
    <mergeCell ref="AU241:AU260"/>
    <mergeCell ref="AU261:AU280"/>
    <mergeCell ref="AN120:AS120"/>
    <mergeCell ref="AP11:AP12"/>
    <mergeCell ref="AQ11:AQ12"/>
    <mergeCell ref="AR11:AR12"/>
    <mergeCell ref="AS11:AS12"/>
    <mergeCell ref="AO13:AO14"/>
    <mergeCell ref="AP13:AP14"/>
    <mergeCell ref="AQ13:AQ14"/>
    <mergeCell ref="AR13:AR14"/>
    <mergeCell ref="AS13:AS14"/>
    <mergeCell ref="A80:F80"/>
    <mergeCell ref="H80:M80"/>
    <mergeCell ref="P80:U80"/>
    <mergeCell ref="X80:AC80"/>
    <mergeCell ref="AF80:AK80"/>
    <mergeCell ref="AN80:AS80"/>
    <mergeCell ref="H100:M100"/>
    <mergeCell ref="P100:U100"/>
    <mergeCell ref="X100:AC100"/>
    <mergeCell ref="AF100:AK100"/>
    <mergeCell ref="AN100:AS100"/>
    <mergeCell ref="H120:M120"/>
    <mergeCell ref="A20:F20"/>
    <mergeCell ref="AN20:AS20"/>
    <mergeCell ref="A40:F40"/>
    <mergeCell ref="H40:M40"/>
    <mergeCell ref="P40:U40"/>
    <mergeCell ref="X40:AC40"/>
    <mergeCell ref="AF40:AK40"/>
    <mergeCell ref="AN40:AS40"/>
    <mergeCell ref="A60:F60"/>
    <mergeCell ref="H60:M60"/>
    <mergeCell ref="P60:U60"/>
    <mergeCell ref="X60:AC60"/>
    <mergeCell ref="AF60:AK60"/>
    <mergeCell ref="AN60:AS60"/>
    <mergeCell ref="AM1:AM20"/>
    <mergeCell ref="AM21:AM40"/>
    <mergeCell ref="AM41:AM60"/>
    <mergeCell ref="AM61:AM80"/>
    <mergeCell ref="AM81:AM100"/>
    <mergeCell ref="AM101:AM120"/>
    <mergeCell ref="P140:U140"/>
    <mergeCell ref="X140:AC140"/>
    <mergeCell ref="AF140:AK140"/>
    <mergeCell ref="AN140:AS140"/>
    <mergeCell ref="H160:M160"/>
    <mergeCell ref="P160:U160"/>
    <mergeCell ref="X160:AC160"/>
    <mergeCell ref="AF160:AK160"/>
    <mergeCell ref="AN160:AS160"/>
    <mergeCell ref="H180:M180"/>
    <mergeCell ref="P180:U180"/>
    <mergeCell ref="X180:AC180"/>
    <mergeCell ref="AF180:AK180"/>
    <mergeCell ref="AN180:AS180"/>
    <mergeCell ref="H200:M200"/>
    <mergeCell ref="P200:U200"/>
    <mergeCell ref="X200:AC200"/>
    <mergeCell ref="AF200:AK200"/>
    <mergeCell ref="AN200:AS200"/>
    <mergeCell ref="I149:I150"/>
    <mergeCell ref="J149:J150"/>
    <mergeCell ref="K149:K150"/>
    <mergeCell ref="L149:L150"/>
    <mergeCell ref="M149:M150"/>
    <mergeCell ref="I151:I152"/>
    <mergeCell ref="J151:J152"/>
    <mergeCell ref="K151:K152"/>
    <mergeCell ref="L151:L152"/>
    <mergeCell ref="M151:M152"/>
    <mergeCell ref="J142:M142"/>
    <mergeCell ref="I143:M143"/>
    <mergeCell ref="I145:I146"/>
    <mergeCell ref="P220:U220"/>
    <mergeCell ref="X220:AC220"/>
    <mergeCell ref="AF220:AK220"/>
    <mergeCell ref="AN220:AS220"/>
    <mergeCell ref="H240:M240"/>
    <mergeCell ref="P240:U240"/>
    <mergeCell ref="X240:AC240"/>
    <mergeCell ref="AF240:AK240"/>
    <mergeCell ref="AN240:AS240"/>
    <mergeCell ref="H260:M260"/>
    <mergeCell ref="P260:U260"/>
    <mergeCell ref="X260:AC260"/>
    <mergeCell ref="AF260:AK260"/>
    <mergeCell ref="AN260:AS260"/>
    <mergeCell ref="H280:M280"/>
    <mergeCell ref="P280:U280"/>
    <mergeCell ref="X280:AC280"/>
    <mergeCell ref="AF280:AK280"/>
    <mergeCell ref="AN280:AS280"/>
    <mergeCell ref="I229:I230"/>
    <mergeCell ref="J229:J230"/>
    <mergeCell ref="K229:K230"/>
    <mergeCell ref="L229:L230"/>
    <mergeCell ref="M229:M230"/>
    <mergeCell ref="I231:I232"/>
    <mergeCell ref="J231:J232"/>
    <mergeCell ref="K231:K232"/>
    <mergeCell ref="L231:L232"/>
    <mergeCell ref="M231:M232"/>
    <mergeCell ref="J222:M222"/>
    <mergeCell ref="I223:M223"/>
    <mergeCell ref="I225:I226"/>
  </mergeCells>
  <phoneticPr fontId="21" type="noConversion"/>
  <dataValidations count="2">
    <dataValidation type="list" allowBlank="1" showInputMessage="1" showErrorMessage="1" sqref="AK113:AK114 AK165:AK170 AK173:AK174" xr:uid="{AEF460F5-93C7-482D-98F7-82C06E7839A9}">
      <formula1>$XFD$1048265:$XFD$1048576</formula1>
    </dataValidation>
    <dataValidation type="list" allowBlank="1" showInputMessage="1" showErrorMessage="1" sqref="E5:E14 M4:M14 U5:U14 AC5:AC14 AK5:AK14 AS5:AS14 AS25:AS34 AK25:AK34 AC25:AC34 U25:U34 M25:M34 E25:E34 E45:E54 M45:M54 U45:U54 AC45:AC54 AK45:AK54 AS45:AS54 AS65:AS74 AK65:AK74 AC65:AC74 U65:U74 M65:M74 E65:E74 E85:E94 M85:M94 U85:U94 AC85:AC94 AK85:AK94 AS85:AS94 AS105:AS114 AS125:AS134 AK125:AK134 AK105:AK112 AC105:AC114 AC125:AC134 U125:U134 U105:U114 M105:M114 M125:M134 E125:E134 E105:E114 E145:E154 M145:M154 U145:U154 AC145:AC154 AK145:AK154 AS145:AS154 AS165:AS174 AS185:AS194 AS205:AS214 AS225:AS234 AS245:AS254 AS265:AS274 AK265:AK274 AK245:AK254 AK225:AK234 AK205:AK214 AK185:AK194 AC165:AC174 AC184:AC194 AC205:AC214 AC225:AC234 AC245:AC254 U265:U274 U244:U254 U225:U234 U205:U214 M205:M214 M225:M234 M245:M254 M265:M274 E265:E274 E245:E254 E225:E234 E205:E214 E165:E174 E185:E194 M165:M174 M185:M194 U165:U174 U185:U195 AC265:AC274 AK171:AK172" xr:uid="{7132690C-71BE-4D23-9DE5-397CA0269179}">
      <formula1>"X"</formula1>
    </dataValidation>
  </dataValidation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645DCE-CCCC-4893-83B8-54A51CBD9C87}">
  <dimension ref="A1:G280"/>
  <sheetViews>
    <sheetView topLeftCell="A136" zoomScale="55" zoomScaleNormal="55" workbookViewId="0">
      <selection activeCell="D22" sqref="D22:D25"/>
    </sheetView>
  </sheetViews>
  <sheetFormatPr baseColWidth="10" defaultRowHeight="14.25" x14ac:dyDescent="0.2"/>
  <cols>
    <col min="1" max="1" width="26" style="100" customWidth="1"/>
    <col min="2" max="3" width="38.7109375" style="100" customWidth="1"/>
    <col min="4" max="4" width="17.5703125" style="100" customWidth="1"/>
    <col min="5" max="5" width="23.42578125" style="100" customWidth="1"/>
    <col min="6" max="6" width="3.7109375" style="100" customWidth="1"/>
    <col min="7" max="7" width="4.85546875" style="100" customWidth="1"/>
    <col min="8" max="16384" width="11.42578125" style="100"/>
  </cols>
  <sheetData>
    <row r="1" spans="1:7" ht="15" thickBot="1" x14ac:dyDescent="0.25">
      <c r="F1" s="105"/>
      <c r="G1" s="106"/>
    </row>
    <row r="2" spans="1:7" ht="62.25" customHeight="1" thickBot="1" x14ac:dyDescent="0.25">
      <c r="A2" s="107" t="s">
        <v>367</v>
      </c>
      <c r="B2" s="537" t="s">
        <v>366</v>
      </c>
      <c r="C2" s="538"/>
      <c r="D2" s="538"/>
      <c r="E2" s="539"/>
      <c r="F2" s="105"/>
      <c r="G2" s="106"/>
    </row>
    <row r="3" spans="1:7" ht="18.75" thickBot="1" x14ac:dyDescent="0.25">
      <c r="A3" s="542" t="s">
        <v>352</v>
      </c>
      <c r="B3" s="543"/>
      <c r="C3" s="543"/>
      <c r="D3" s="543"/>
      <c r="E3" s="544"/>
      <c r="F3" s="105"/>
      <c r="G3" s="106"/>
    </row>
    <row r="4" spans="1:7" ht="36.75" thickBot="1" x14ac:dyDescent="0.25">
      <c r="A4" s="98" t="s">
        <v>353</v>
      </c>
      <c r="B4" s="99" t="s">
        <v>354</v>
      </c>
      <c r="C4" s="99" t="s">
        <v>355</v>
      </c>
      <c r="D4" s="99" t="s">
        <v>356</v>
      </c>
      <c r="E4" s="99" t="s">
        <v>357</v>
      </c>
      <c r="F4" s="105"/>
      <c r="G4" s="106"/>
    </row>
    <row r="5" spans="1:7" s="110" customFormat="1" ht="35.25" customHeight="1" x14ac:dyDescent="0.2">
      <c r="A5" s="529" t="s">
        <v>307</v>
      </c>
      <c r="B5" s="534" t="s">
        <v>364</v>
      </c>
      <c r="C5" s="551" t="s">
        <v>390</v>
      </c>
      <c r="D5" s="536">
        <v>5</v>
      </c>
      <c r="E5" s="536"/>
      <c r="F5" s="108"/>
      <c r="G5" s="109"/>
    </row>
    <row r="6" spans="1:7" s="110" customFormat="1" ht="35.25" customHeight="1" x14ac:dyDescent="0.2">
      <c r="A6" s="540"/>
      <c r="B6" s="518"/>
      <c r="C6" s="520"/>
      <c r="D6" s="522"/>
      <c r="E6" s="522"/>
      <c r="F6" s="108"/>
      <c r="G6" s="109"/>
    </row>
    <row r="7" spans="1:7" s="110" customFormat="1" ht="35.25" customHeight="1" x14ac:dyDescent="0.2">
      <c r="A7" s="529" t="s">
        <v>26</v>
      </c>
      <c r="B7" s="517" t="s">
        <v>362</v>
      </c>
      <c r="C7" s="519" t="s">
        <v>391</v>
      </c>
      <c r="D7" s="521">
        <v>4</v>
      </c>
      <c r="E7" s="521"/>
      <c r="F7" s="108"/>
      <c r="G7" s="109"/>
    </row>
    <row r="8" spans="1:7" s="110" customFormat="1" ht="35.25" customHeight="1" x14ac:dyDescent="0.2">
      <c r="A8" s="540"/>
      <c r="B8" s="518"/>
      <c r="C8" s="520"/>
      <c r="D8" s="522"/>
      <c r="E8" s="522"/>
      <c r="F8" s="108"/>
      <c r="G8" s="109"/>
    </row>
    <row r="9" spans="1:7" s="110" customFormat="1" ht="35.25" customHeight="1" x14ac:dyDescent="0.2">
      <c r="A9" s="529" t="s">
        <v>27</v>
      </c>
      <c r="B9" s="517" t="s">
        <v>365</v>
      </c>
      <c r="C9" s="519" t="s">
        <v>392</v>
      </c>
      <c r="D9" s="521">
        <v>3</v>
      </c>
      <c r="E9" s="521" t="s">
        <v>509</v>
      </c>
      <c r="F9" s="108"/>
      <c r="G9" s="109"/>
    </row>
    <row r="10" spans="1:7" s="110" customFormat="1" ht="35.25" customHeight="1" x14ac:dyDescent="0.2">
      <c r="A10" s="540"/>
      <c r="B10" s="518"/>
      <c r="C10" s="520"/>
      <c r="D10" s="522"/>
      <c r="E10" s="522"/>
      <c r="F10" s="108"/>
      <c r="G10" s="109"/>
    </row>
    <row r="11" spans="1:7" s="110" customFormat="1" ht="35.25" customHeight="1" x14ac:dyDescent="0.2">
      <c r="A11" s="529" t="s">
        <v>24</v>
      </c>
      <c r="B11" s="517" t="s">
        <v>365</v>
      </c>
      <c r="C11" s="519" t="s">
        <v>393</v>
      </c>
      <c r="D11" s="521">
        <v>2</v>
      </c>
      <c r="E11" s="552"/>
      <c r="F11" s="108"/>
      <c r="G11" s="109"/>
    </row>
    <row r="12" spans="1:7" s="110" customFormat="1" ht="35.25" customHeight="1" x14ac:dyDescent="0.2">
      <c r="A12" s="540"/>
      <c r="B12" s="518"/>
      <c r="C12" s="520"/>
      <c r="D12" s="522"/>
      <c r="E12" s="553"/>
      <c r="F12" s="108"/>
      <c r="G12" s="109"/>
    </row>
    <row r="13" spans="1:7" s="110" customFormat="1" ht="35.25" customHeight="1" x14ac:dyDescent="0.2">
      <c r="A13" s="529" t="s">
        <v>37</v>
      </c>
      <c r="B13" s="517" t="s">
        <v>363</v>
      </c>
      <c r="C13" s="519" t="s">
        <v>394</v>
      </c>
      <c r="D13" s="521">
        <v>1</v>
      </c>
      <c r="E13" s="552"/>
      <c r="F13" s="108"/>
      <c r="G13" s="109"/>
    </row>
    <row r="14" spans="1:7" s="110" customFormat="1" ht="35.25" customHeight="1" thickBot="1" x14ac:dyDescent="0.25">
      <c r="A14" s="530"/>
      <c r="B14" s="531"/>
      <c r="C14" s="532"/>
      <c r="D14" s="533"/>
      <c r="E14" s="554"/>
      <c r="F14" s="108"/>
      <c r="G14" s="109"/>
    </row>
    <row r="15" spans="1:7" ht="14.25" customHeight="1" x14ac:dyDescent="0.2">
      <c r="A15" s="105"/>
      <c r="B15" s="105"/>
      <c r="C15" s="105"/>
      <c r="D15" s="105"/>
      <c r="E15" s="105"/>
      <c r="F15" s="105"/>
      <c r="G15" s="106"/>
    </row>
    <row r="16" spans="1:7" ht="14.25" customHeight="1" x14ac:dyDescent="0.2">
      <c r="A16" s="105"/>
      <c r="B16" s="105"/>
      <c r="C16" s="105"/>
      <c r="D16" s="105"/>
      <c r="E16" s="105"/>
      <c r="F16" s="105"/>
      <c r="G16" s="106"/>
    </row>
    <row r="17" spans="1:7" ht="14.25" customHeight="1" x14ac:dyDescent="0.2">
      <c r="A17" s="105"/>
      <c r="B17" s="105"/>
      <c r="C17" s="105"/>
      <c r="D17" s="111"/>
      <c r="E17" s="111"/>
      <c r="F17" s="105"/>
      <c r="G17" s="106"/>
    </row>
    <row r="18" spans="1:7" ht="18" x14ac:dyDescent="0.25">
      <c r="A18" s="112" t="s">
        <v>358</v>
      </c>
      <c r="B18" s="112"/>
      <c r="C18" s="113"/>
      <c r="D18" s="113" t="s">
        <v>359</v>
      </c>
      <c r="E18" s="113"/>
      <c r="F18" s="105"/>
      <c r="G18" s="106"/>
    </row>
    <row r="19" spans="1:7" ht="14.25" customHeight="1" x14ac:dyDescent="0.2">
      <c r="A19" s="105"/>
      <c r="B19" s="105"/>
      <c r="C19" s="105"/>
      <c r="D19" s="105"/>
      <c r="E19" s="105"/>
      <c r="F19" s="105"/>
      <c r="G19" s="106"/>
    </row>
    <row r="20" spans="1:7" ht="15" customHeight="1" x14ac:dyDescent="0.2">
      <c r="A20" s="106"/>
      <c r="B20" s="106"/>
      <c r="C20" s="106"/>
      <c r="D20" s="106"/>
      <c r="E20" s="106"/>
      <c r="F20" s="106"/>
      <c r="G20" s="106"/>
    </row>
    <row r="21" spans="1:7" ht="15" thickBot="1" x14ac:dyDescent="0.25">
      <c r="A21" s="105"/>
      <c r="B21" s="105"/>
      <c r="C21" s="105"/>
      <c r="D21" s="105"/>
      <c r="E21" s="105"/>
      <c r="F21" s="105"/>
      <c r="G21" s="106"/>
    </row>
    <row r="22" spans="1:7" ht="62.25" customHeight="1" thickBot="1" x14ac:dyDescent="0.25">
      <c r="A22" s="114" t="s">
        <v>360</v>
      </c>
      <c r="B22" s="523" t="s">
        <v>334</v>
      </c>
      <c r="C22" s="524"/>
      <c r="D22" s="524"/>
      <c r="E22" s="525"/>
      <c r="F22" s="105"/>
      <c r="G22" s="106"/>
    </row>
    <row r="23" spans="1:7" ht="18.75" thickBot="1" x14ac:dyDescent="0.25">
      <c r="A23" s="526" t="s">
        <v>352</v>
      </c>
      <c r="B23" s="527"/>
      <c r="C23" s="527"/>
      <c r="D23" s="527"/>
      <c r="E23" s="528"/>
      <c r="F23" s="105"/>
      <c r="G23" s="106"/>
    </row>
    <row r="24" spans="1:7" ht="36.75" thickBot="1" x14ac:dyDescent="0.25">
      <c r="A24" s="101" t="s">
        <v>353</v>
      </c>
      <c r="B24" s="102" t="s">
        <v>354</v>
      </c>
      <c r="C24" s="102" t="s">
        <v>355</v>
      </c>
      <c r="D24" s="102" t="s">
        <v>356</v>
      </c>
      <c r="E24" s="102" t="s">
        <v>357</v>
      </c>
      <c r="F24" s="105"/>
      <c r="G24" s="106"/>
    </row>
    <row r="25" spans="1:7" s="110" customFormat="1" ht="35.25" customHeight="1" x14ac:dyDescent="0.2">
      <c r="A25" s="515" t="s">
        <v>307</v>
      </c>
      <c r="B25" s="534" t="s">
        <v>364</v>
      </c>
      <c r="C25" s="551" t="s">
        <v>390</v>
      </c>
      <c r="D25" s="536">
        <v>5</v>
      </c>
      <c r="E25" s="536"/>
      <c r="F25" s="108"/>
      <c r="G25" s="109"/>
    </row>
    <row r="26" spans="1:7" s="110" customFormat="1" ht="35.25" customHeight="1" x14ac:dyDescent="0.2">
      <c r="A26" s="516"/>
      <c r="B26" s="518"/>
      <c r="C26" s="520"/>
      <c r="D26" s="522"/>
      <c r="E26" s="522"/>
      <c r="F26" s="108"/>
      <c r="G26" s="109"/>
    </row>
    <row r="27" spans="1:7" s="110" customFormat="1" ht="35.25" customHeight="1" x14ac:dyDescent="0.2">
      <c r="A27" s="515" t="s">
        <v>26</v>
      </c>
      <c r="B27" s="517" t="s">
        <v>362</v>
      </c>
      <c r="C27" s="519" t="s">
        <v>391</v>
      </c>
      <c r="D27" s="521">
        <v>4</v>
      </c>
      <c r="E27" s="521"/>
      <c r="F27" s="108"/>
      <c r="G27" s="109"/>
    </row>
    <row r="28" spans="1:7" s="110" customFormat="1" ht="35.25" customHeight="1" x14ac:dyDescent="0.2">
      <c r="A28" s="516"/>
      <c r="B28" s="518"/>
      <c r="C28" s="520"/>
      <c r="D28" s="522"/>
      <c r="E28" s="522"/>
      <c r="F28" s="108"/>
      <c r="G28" s="109"/>
    </row>
    <row r="29" spans="1:7" s="110" customFormat="1" ht="35.25" customHeight="1" x14ac:dyDescent="0.2">
      <c r="A29" s="515" t="s">
        <v>27</v>
      </c>
      <c r="B29" s="517" t="s">
        <v>365</v>
      </c>
      <c r="C29" s="519" t="s">
        <v>392</v>
      </c>
      <c r="D29" s="521">
        <v>3</v>
      </c>
      <c r="E29" s="521"/>
      <c r="F29" s="108"/>
      <c r="G29" s="109"/>
    </row>
    <row r="30" spans="1:7" s="110" customFormat="1" ht="35.25" customHeight="1" x14ac:dyDescent="0.2">
      <c r="A30" s="516"/>
      <c r="B30" s="518"/>
      <c r="C30" s="520"/>
      <c r="D30" s="522"/>
      <c r="E30" s="522"/>
      <c r="F30" s="108"/>
      <c r="G30" s="109"/>
    </row>
    <row r="31" spans="1:7" s="110" customFormat="1" ht="35.25" customHeight="1" x14ac:dyDescent="0.2">
      <c r="A31" s="515" t="s">
        <v>24</v>
      </c>
      <c r="B31" s="517" t="s">
        <v>365</v>
      </c>
      <c r="C31" s="519" t="s">
        <v>393</v>
      </c>
      <c r="D31" s="521">
        <v>2</v>
      </c>
      <c r="E31" s="521" t="s">
        <v>509</v>
      </c>
      <c r="F31" s="108"/>
      <c r="G31" s="109"/>
    </row>
    <row r="32" spans="1:7" s="110" customFormat="1" ht="35.25" customHeight="1" x14ac:dyDescent="0.2">
      <c r="A32" s="516"/>
      <c r="B32" s="518"/>
      <c r="C32" s="520"/>
      <c r="D32" s="522"/>
      <c r="E32" s="522"/>
      <c r="F32" s="108"/>
      <c r="G32" s="109"/>
    </row>
    <row r="33" spans="1:7" s="110" customFormat="1" ht="35.25" customHeight="1" x14ac:dyDescent="0.2">
      <c r="A33" s="515" t="s">
        <v>37</v>
      </c>
      <c r="B33" s="517" t="s">
        <v>363</v>
      </c>
      <c r="C33" s="519" t="s">
        <v>394</v>
      </c>
      <c r="D33" s="521">
        <v>1</v>
      </c>
      <c r="E33" s="521"/>
      <c r="F33" s="108"/>
      <c r="G33" s="109"/>
    </row>
    <row r="34" spans="1:7" s="110" customFormat="1" ht="35.25" customHeight="1" thickBot="1" x14ac:dyDescent="0.25">
      <c r="A34" s="541"/>
      <c r="B34" s="531"/>
      <c r="C34" s="532"/>
      <c r="D34" s="533"/>
      <c r="E34" s="533"/>
      <c r="F34" s="108"/>
      <c r="G34" s="109"/>
    </row>
    <row r="35" spans="1:7" x14ac:dyDescent="0.2">
      <c r="A35" s="105"/>
      <c r="B35" s="105"/>
      <c r="C35" s="105"/>
      <c r="D35" s="105"/>
      <c r="E35" s="105"/>
      <c r="F35" s="105"/>
      <c r="G35" s="106"/>
    </row>
    <row r="36" spans="1:7" x14ac:dyDescent="0.2">
      <c r="A36" s="105"/>
      <c r="B36" s="105"/>
      <c r="C36" s="105"/>
      <c r="D36" s="105"/>
      <c r="E36" s="105"/>
      <c r="F36" s="105"/>
      <c r="G36" s="106"/>
    </row>
    <row r="37" spans="1:7" x14ac:dyDescent="0.2">
      <c r="A37" s="105"/>
      <c r="B37" s="105"/>
      <c r="C37" s="105"/>
      <c r="D37" s="111"/>
      <c r="E37" s="111"/>
      <c r="F37" s="105"/>
      <c r="G37" s="106"/>
    </row>
    <row r="38" spans="1:7" ht="18" x14ac:dyDescent="0.25">
      <c r="A38" s="112" t="s">
        <v>358</v>
      </c>
      <c r="B38" s="112"/>
      <c r="C38" s="113"/>
      <c r="D38" s="113" t="s">
        <v>359</v>
      </c>
      <c r="E38" s="113"/>
      <c r="F38" s="105"/>
      <c r="G38" s="106"/>
    </row>
    <row r="39" spans="1:7" x14ac:dyDescent="0.2">
      <c r="A39" s="105"/>
      <c r="B39" s="105"/>
      <c r="C39" s="105"/>
      <c r="D39" s="105"/>
      <c r="E39" s="105"/>
      <c r="F39" s="105"/>
      <c r="G39" s="106"/>
    </row>
    <row r="40" spans="1:7" x14ac:dyDescent="0.2">
      <c r="A40" s="106"/>
      <c r="B40" s="106"/>
      <c r="C40" s="106"/>
      <c r="D40" s="106"/>
      <c r="E40" s="106"/>
      <c r="F40" s="106"/>
      <c r="G40" s="106"/>
    </row>
    <row r="41" spans="1:7" ht="15" thickBot="1" x14ac:dyDescent="0.25">
      <c r="A41" s="115"/>
      <c r="B41" s="105"/>
      <c r="C41" s="105"/>
      <c r="D41" s="105"/>
      <c r="E41" s="105"/>
      <c r="F41" s="105"/>
      <c r="G41" s="106"/>
    </row>
    <row r="42" spans="1:7" ht="83.25" customHeight="1" thickBot="1" x14ac:dyDescent="0.25">
      <c r="A42" s="107" t="s">
        <v>361</v>
      </c>
      <c r="B42" s="537" t="s">
        <v>383</v>
      </c>
      <c r="C42" s="538"/>
      <c r="D42" s="538"/>
      <c r="E42" s="539"/>
      <c r="F42" s="105"/>
      <c r="G42" s="106"/>
    </row>
    <row r="43" spans="1:7" ht="18.75" thickBot="1" x14ac:dyDescent="0.25">
      <c r="A43" s="542" t="s">
        <v>352</v>
      </c>
      <c r="B43" s="543"/>
      <c r="C43" s="543"/>
      <c r="D43" s="543"/>
      <c r="E43" s="544"/>
      <c r="F43" s="105"/>
      <c r="G43" s="106"/>
    </row>
    <row r="44" spans="1:7" ht="36.75" thickBot="1" x14ac:dyDescent="0.25">
      <c r="A44" s="98" t="s">
        <v>353</v>
      </c>
      <c r="B44" s="99" t="s">
        <v>354</v>
      </c>
      <c r="C44" s="99" t="s">
        <v>355</v>
      </c>
      <c r="D44" s="99" t="s">
        <v>356</v>
      </c>
      <c r="E44" s="99" t="s">
        <v>357</v>
      </c>
      <c r="F44" s="105"/>
      <c r="G44" s="106"/>
    </row>
    <row r="45" spans="1:7" s="110" customFormat="1" ht="35.25" customHeight="1" x14ac:dyDescent="0.2">
      <c r="A45" s="529" t="s">
        <v>307</v>
      </c>
      <c r="B45" s="534" t="s">
        <v>364</v>
      </c>
      <c r="C45" s="551" t="s">
        <v>390</v>
      </c>
      <c r="D45" s="536">
        <v>5</v>
      </c>
      <c r="E45" s="536"/>
      <c r="F45" s="108"/>
      <c r="G45" s="109"/>
    </row>
    <row r="46" spans="1:7" s="110" customFormat="1" ht="35.25" customHeight="1" x14ac:dyDescent="0.2">
      <c r="A46" s="540"/>
      <c r="B46" s="518"/>
      <c r="C46" s="520"/>
      <c r="D46" s="522"/>
      <c r="E46" s="522"/>
      <c r="F46" s="108"/>
      <c r="G46" s="109"/>
    </row>
    <row r="47" spans="1:7" s="110" customFormat="1" ht="35.25" customHeight="1" x14ac:dyDescent="0.2">
      <c r="A47" s="529" t="s">
        <v>26</v>
      </c>
      <c r="B47" s="517" t="s">
        <v>362</v>
      </c>
      <c r="C47" s="519" t="s">
        <v>391</v>
      </c>
      <c r="D47" s="521">
        <v>4</v>
      </c>
      <c r="E47" s="521"/>
      <c r="F47" s="108"/>
      <c r="G47" s="109"/>
    </row>
    <row r="48" spans="1:7" s="110" customFormat="1" ht="35.25" customHeight="1" x14ac:dyDescent="0.2">
      <c r="A48" s="540"/>
      <c r="B48" s="518"/>
      <c r="C48" s="520"/>
      <c r="D48" s="522"/>
      <c r="E48" s="522"/>
      <c r="F48" s="108"/>
      <c r="G48" s="109"/>
    </row>
    <row r="49" spans="1:7" s="110" customFormat="1" ht="35.25" customHeight="1" x14ac:dyDescent="0.2">
      <c r="A49" s="529" t="s">
        <v>27</v>
      </c>
      <c r="B49" s="517" t="s">
        <v>365</v>
      </c>
      <c r="C49" s="519" t="s">
        <v>392</v>
      </c>
      <c r="D49" s="521">
        <v>3</v>
      </c>
      <c r="E49" s="521"/>
      <c r="F49" s="108"/>
      <c r="G49" s="109"/>
    </row>
    <row r="50" spans="1:7" s="110" customFormat="1" ht="35.25" customHeight="1" x14ac:dyDescent="0.2">
      <c r="A50" s="540"/>
      <c r="B50" s="518"/>
      <c r="C50" s="520"/>
      <c r="D50" s="522"/>
      <c r="E50" s="522"/>
      <c r="F50" s="108"/>
      <c r="G50" s="109"/>
    </row>
    <row r="51" spans="1:7" s="110" customFormat="1" ht="35.25" customHeight="1" x14ac:dyDescent="0.2">
      <c r="A51" s="529" t="s">
        <v>24</v>
      </c>
      <c r="B51" s="517" t="s">
        <v>365</v>
      </c>
      <c r="C51" s="519" t="s">
        <v>393</v>
      </c>
      <c r="D51" s="521">
        <v>2</v>
      </c>
      <c r="E51" s="521" t="s">
        <v>509</v>
      </c>
      <c r="F51" s="108"/>
      <c r="G51" s="109"/>
    </row>
    <row r="52" spans="1:7" s="110" customFormat="1" ht="35.25" customHeight="1" x14ac:dyDescent="0.2">
      <c r="A52" s="540"/>
      <c r="B52" s="518"/>
      <c r="C52" s="520"/>
      <c r="D52" s="522"/>
      <c r="E52" s="522"/>
      <c r="F52" s="108"/>
      <c r="G52" s="109"/>
    </row>
    <row r="53" spans="1:7" s="110" customFormat="1" ht="35.25" customHeight="1" x14ac:dyDescent="0.2">
      <c r="A53" s="529" t="s">
        <v>37</v>
      </c>
      <c r="B53" s="517" t="s">
        <v>363</v>
      </c>
      <c r="C53" s="519" t="s">
        <v>394</v>
      </c>
      <c r="D53" s="521">
        <v>1</v>
      </c>
      <c r="E53" s="521"/>
      <c r="F53" s="108"/>
      <c r="G53" s="109"/>
    </row>
    <row r="54" spans="1:7" s="110" customFormat="1" ht="35.25" customHeight="1" thickBot="1" x14ac:dyDescent="0.25">
      <c r="A54" s="530"/>
      <c r="B54" s="531"/>
      <c r="C54" s="532"/>
      <c r="D54" s="533"/>
      <c r="E54" s="533"/>
      <c r="F54" s="108"/>
      <c r="G54" s="109"/>
    </row>
    <row r="55" spans="1:7" x14ac:dyDescent="0.2">
      <c r="A55" s="105"/>
      <c r="B55" s="105"/>
      <c r="C55" s="105"/>
      <c r="D55" s="105"/>
      <c r="E55" s="105"/>
      <c r="F55" s="105"/>
      <c r="G55" s="106"/>
    </row>
    <row r="56" spans="1:7" x14ac:dyDescent="0.2">
      <c r="A56" s="105"/>
      <c r="B56" s="105"/>
      <c r="C56" s="105"/>
      <c r="D56" s="105"/>
      <c r="E56" s="105"/>
      <c r="F56" s="105"/>
      <c r="G56" s="106"/>
    </row>
    <row r="57" spans="1:7" x14ac:dyDescent="0.2">
      <c r="A57" s="105"/>
      <c r="B57" s="105"/>
      <c r="C57" s="105"/>
      <c r="D57" s="111"/>
      <c r="E57" s="111"/>
      <c r="F57" s="105"/>
      <c r="G57" s="106"/>
    </row>
    <row r="58" spans="1:7" ht="18" x14ac:dyDescent="0.25">
      <c r="A58" s="112" t="s">
        <v>358</v>
      </c>
      <c r="B58" s="112"/>
      <c r="C58" s="113"/>
      <c r="D58" s="113" t="s">
        <v>359</v>
      </c>
      <c r="E58" s="113"/>
      <c r="F58" s="105"/>
      <c r="G58" s="106"/>
    </row>
    <row r="59" spans="1:7" x14ac:dyDescent="0.2">
      <c r="A59" s="105"/>
      <c r="B59" s="105"/>
      <c r="C59" s="105"/>
      <c r="D59" s="105"/>
      <c r="E59" s="105"/>
      <c r="F59" s="105"/>
      <c r="G59" s="106"/>
    </row>
    <row r="60" spans="1:7" x14ac:dyDescent="0.2">
      <c r="A60" s="106"/>
      <c r="B60" s="106"/>
      <c r="C60" s="106"/>
      <c r="D60" s="106"/>
      <c r="E60" s="106"/>
      <c r="F60" s="106"/>
      <c r="G60" s="106"/>
    </row>
    <row r="61" spans="1:7" ht="15" thickBot="1" x14ac:dyDescent="0.25">
      <c r="A61" s="105"/>
      <c r="B61" s="105"/>
      <c r="C61" s="105"/>
      <c r="D61" s="105"/>
      <c r="E61" s="105"/>
      <c r="F61" s="105"/>
      <c r="G61" s="106"/>
    </row>
    <row r="62" spans="1:7" ht="62.25" customHeight="1" thickBot="1" x14ac:dyDescent="0.25">
      <c r="A62" s="114" t="s">
        <v>368</v>
      </c>
      <c r="B62" s="523" t="s">
        <v>369</v>
      </c>
      <c r="C62" s="524"/>
      <c r="D62" s="524"/>
      <c r="E62" s="525"/>
      <c r="F62" s="105"/>
      <c r="G62" s="106"/>
    </row>
    <row r="63" spans="1:7" ht="18.75" thickBot="1" x14ac:dyDescent="0.25">
      <c r="A63" s="526" t="s">
        <v>352</v>
      </c>
      <c r="B63" s="527"/>
      <c r="C63" s="527"/>
      <c r="D63" s="527"/>
      <c r="E63" s="528"/>
      <c r="F63" s="105"/>
      <c r="G63" s="106"/>
    </row>
    <row r="64" spans="1:7" ht="36.75" thickBot="1" x14ac:dyDescent="0.25">
      <c r="A64" s="101" t="s">
        <v>353</v>
      </c>
      <c r="B64" s="102" t="s">
        <v>354</v>
      </c>
      <c r="C64" s="102" t="s">
        <v>355</v>
      </c>
      <c r="D64" s="102" t="s">
        <v>356</v>
      </c>
      <c r="E64" s="102" t="s">
        <v>357</v>
      </c>
      <c r="F64" s="105"/>
      <c r="G64" s="106"/>
    </row>
    <row r="65" spans="1:7" s="110" customFormat="1" ht="35.25" customHeight="1" x14ac:dyDescent="0.2">
      <c r="A65" s="515" t="s">
        <v>307</v>
      </c>
      <c r="B65" s="534" t="s">
        <v>364</v>
      </c>
      <c r="C65" s="551" t="s">
        <v>390</v>
      </c>
      <c r="D65" s="536">
        <v>5</v>
      </c>
      <c r="E65" s="536"/>
      <c r="F65" s="108"/>
      <c r="G65" s="109"/>
    </row>
    <row r="66" spans="1:7" s="110" customFormat="1" ht="35.25" customHeight="1" x14ac:dyDescent="0.2">
      <c r="A66" s="516"/>
      <c r="B66" s="518"/>
      <c r="C66" s="520"/>
      <c r="D66" s="522"/>
      <c r="E66" s="522"/>
      <c r="F66" s="108"/>
      <c r="G66" s="109"/>
    </row>
    <row r="67" spans="1:7" s="110" customFormat="1" ht="35.25" customHeight="1" x14ac:dyDescent="0.2">
      <c r="A67" s="515" t="s">
        <v>26</v>
      </c>
      <c r="B67" s="517" t="s">
        <v>362</v>
      </c>
      <c r="C67" s="519" t="s">
        <v>391</v>
      </c>
      <c r="D67" s="521">
        <v>4</v>
      </c>
      <c r="E67" s="521"/>
      <c r="F67" s="108"/>
      <c r="G67" s="109"/>
    </row>
    <row r="68" spans="1:7" s="110" customFormat="1" ht="35.25" customHeight="1" x14ac:dyDescent="0.2">
      <c r="A68" s="516"/>
      <c r="B68" s="518"/>
      <c r="C68" s="520"/>
      <c r="D68" s="522"/>
      <c r="E68" s="522"/>
      <c r="F68" s="108"/>
      <c r="G68" s="109"/>
    </row>
    <row r="69" spans="1:7" s="110" customFormat="1" ht="35.25" customHeight="1" x14ac:dyDescent="0.2">
      <c r="A69" s="515" t="s">
        <v>27</v>
      </c>
      <c r="B69" s="517" t="s">
        <v>365</v>
      </c>
      <c r="C69" s="519" t="s">
        <v>392</v>
      </c>
      <c r="D69" s="521">
        <v>3</v>
      </c>
      <c r="E69" s="521"/>
      <c r="F69" s="108"/>
      <c r="G69" s="109"/>
    </row>
    <row r="70" spans="1:7" s="110" customFormat="1" ht="35.25" customHeight="1" x14ac:dyDescent="0.2">
      <c r="A70" s="516"/>
      <c r="B70" s="518"/>
      <c r="C70" s="520"/>
      <c r="D70" s="522"/>
      <c r="E70" s="522"/>
      <c r="F70" s="108"/>
      <c r="G70" s="109"/>
    </row>
    <row r="71" spans="1:7" s="110" customFormat="1" ht="35.25" customHeight="1" x14ac:dyDescent="0.2">
      <c r="A71" s="515" t="s">
        <v>24</v>
      </c>
      <c r="B71" s="517" t="s">
        <v>365</v>
      </c>
      <c r="C71" s="519" t="s">
        <v>393</v>
      </c>
      <c r="D71" s="521">
        <v>2</v>
      </c>
      <c r="E71" s="521" t="s">
        <v>509</v>
      </c>
      <c r="F71" s="108"/>
      <c r="G71" s="109"/>
    </row>
    <row r="72" spans="1:7" s="110" customFormat="1" ht="35.25" customHeight="1" x14ac:dyDescent="0.2">
      <c r="A72" s="516"/>
      <c r="B72" s="518"/>
      <c r="C72" s="520"/>
      <c r="D72" s="522"/>
      <c r="E72" s="522"/>
      <c r="F72" s="108"/>
      <c r="G72" s="109"/>
    </row>
    <row r="73" spans="1:7" s="110" customFormat="1" ht="35.25" customHeight="1" x14ac:dyDescent="0.2">
      <c r="A73" s="515" t="s">
        <v>37</v>
      </c>
      <c r="B73" s="517" t="s">
        <v>363</v>
      </c>
      <c r="C73" s="519" t="s">
        <v>394</v>
      </c>
      <c r="D73" s="521">
        <v>1</v>
      </c>
      <c r="E73" s="521"/>
      <c r="F73" s="108"/>
      <c r="G73" s="109"/>
    </row>
    <row r="74" spans="1:7" s="110" customFormat="1" ht="35.25" customHeight="1" thickBot="1" x14ac:dyDescent="0.25">
      <c r="A74" s="541"/>
      <c r="B74" s="531"/>
      <c r="C74" s="532"/>
      <c r="D74" s="533"/>
      <c r="E74" s="533"/>
      <c r="F74" s="108"/>
      <c r="G74" s="109"/>
    </row>
    <row r="75" spans="1:7" x14ac:dyDescent="0.2">
      <c r="A75" s="105"/>
      <c r="B75" s="105"/>
      <c r="C75" s="105"/>
      <c r="D75" s="105"/>
      <c r="E75" s="105"/>
      <c r="F75" s="105"/>
      <c r="G75" s="106"/>
    </row>
    <row r="76" spans="1:7" x14ac:dyDescent="0.2">
      <c r="A76" s="105"/>
      <c r="B76" s="105"/>
      <c r="C76" s="105"/>
      <c r="D76" s="105"/>
      <c r="E76" s="105"/>
      <c r="F76" s="105"/>
      <c r="G76" s="106"/>
    </row>
    <row r="77" spans="1:7" x14ac:dyDescent="0.2">
      <c r="A77" s="105"/>
      <c r="B77" s="105"/>
      <c r="C77" s="105"/>
      <c r="D77" s="111"/>
      <c r="E77" s="111"/>
      <c r="F77" s="105"/>
      <c r="G77" s="106"/>
    </row>
    <row r="78" spans="1:7" ht="18" x14ac:dyDescent="0.25">
      <c r="A78" s="112" t="s">
        <v>358</v>
      </c>
      <c r="B78" s="112"/>
      <c r="C78" s="113"/>
      <c r="D78" s="113" t="s">
        <v>359</v>
      </c>
      <c r="E78" s="113"/>
      <c r="F78" s="105"/>
      <c r="G78" s="106"/>
    </row>
    <row r="79" spans="1:7" x14ac:dyDescent="0.2">
      <c r="A79" s="105"/>
      <c r="B79" s="105"/>
      <c r="C79" s="105"/>
      <c r="D79" s="105"/>
      <c r="E79" s="105"/>
      <c r="F79" s="105"/>
      <c r="G79" s="106"/>
    </row>
    <row r="80" spans="1:7" x14ac:dyDescent="0.2">
      <c r="A80" s="106"/>
      <c r="B80" s="106"/>
      <c r="C80" s="106"/>
      <c r="D80" s="106"/>
      <c r="E80" s="106"/>
      <c r="F80" s="106"/>
      <c r="G80" s="106"/>
    </row>
    <row r="81" spans="1:7" ht="15" thickBot="1" x14ac:dyDescent="0.25">
      <c r="A81" s="105"/>
      <c r="B81" s="105"/>
      <c r="C81" s="105"/>
      <c r="D81" s="105"/>
      <c r="E81" s="105"/>
      <c r="F81" s="105"/>
      <c r="G81" s="106"/>
    </row>
    <row r="82" spans="1:7" ht="78" customHeight="1" thickBot="1" x14ac:dyDescent="0.25">
      <c r="A82" s="107" t="s">
        <v>370</v>
      </c>
      <c r="B82" s="537" t="s">
        <v>384</v>
      </c>
      <c r="C82" s="538"/>
      <c r="D82" s="538"/>
      <c r="E82" s="539"/>
      <c r="F82" s="105"/>
      <c r="G82" s="106"/>
    </row>
    <row r="83" spans="1:7" ht="18.75" thickBot="1" x14ac:dyDescent="0.25">
      <c r="A83" s="542" t="s">
        <v>352</v>
      </c>
      <c r="B83" s="543"/>
      <c r="C83" s="543"/>
      <c r="D83" s="543"/>
      <c r="E83" s="544"/>
      <c r="F83" s="105"/>
      <c r="G83" s="106"/>
    </row>
    <row r="84" spans="1:7" ht="36.75" thickBot="1" x14ac:dyDescent="0.25">
      <c r="A84" s="98" t="s">
        <v>353</v>
      </c>
      <c r="B84" s="99" t="s">
        <v>354</v>
      </c>
      <c r="C84" s="99" t="s">
        <v>355</v>
      </c>
      <c r="D84" s="99" t="s">
        <v>356</v>
      </c>
      <c r="E84" s="99" t="s">
        <v>357</v>
      </c>
      <c r="F84" s="105"/>
      <c r="G84" s="106"/>
    </row>
    <row r="85" spans="1:7" s="110" customFormat="1" ht="35.25" customHeight="1" x14ac:dyDescent="0.2">
      <c r="A85" s="529" t="s">
        <v>307</v>
      </c>
      <c r="B85" s="534" t="s">
        <v>364</v>
      </c>
      <c r="C85" s="551" t="s">
        <v>390</v>
      </c>
      <c r="D85" s="536">
        <v>5</v>
      </c>
      <c r="E85" s="536"/>
      <c r="F85" s="108"/>
      <c r="G85" s="109"/>
    </row>
    <row r="86" spans="1:7" s="110" customFormat="1" ht="35.25" customHeight="1" x14ac:dyDescent="0.2">
      <c r="A86" s="540"/>
      <c r="B86" s="518"/>
      <c r="C86" s="520"/>
      <c r="D86" s="522"/>
      <c r="E86" s="522"/>
      <c r="F86" s="108"/>
      <c r="G86" s="109"/>
    </row>
    <row r="87" spans="1:7" s="110" customFormat="1" ht="35.25" customHeight="1" x14ac:dyDescent="0.2">
      <c r="A87" s="529" t="s">
        <v>26</v>
      </c>
      <c r="B87" s="517" t="s">
        <v>362</v>
      </c>
      <c r="C87" s="519" t="s">
        <v>391</v>
      </c>
      <c r="D87" s="521">
        <v>4</v>
      </c>
      <c r="E87" s="521"/>
      <c r="F87" s="108"/>
      <c r="G87" s="109"/>
    </row>
    <row r="88" spans="1:7" s="110" customFormat="1" ht="35.25" customHeight="1" x14ac:dyDescent="0.2">
      <c r="A88" s="540"/>
      <c r="B88" s="518"/>
      <c r="C88" s="520"/>
      <c r="D88" s="522"/>
      <c r="E88" s="522"/>
      <c r="F88" s="108"/>
      <c r="G88" s="109"/>
    </row>
    <row r="89" spans="1:7" s="110" customFormat="1" ht="35.25" customHeight="1" x14ac:dyDescent="0.2">
      <c r="A89" s="529" t="s">
        <v>27</v>
      </c>
      <c r="B89" s="517" t="s">
        <v>365</v>
      </c>
      <c r="C89" s="519" t="s">
        <v>392</v>
      </c>
      <c r="D89" s="521">
        <v>3</v>
      </c>
      <c r="E89" s="521"/>
      <c r="F89" s="108"/>
      <c r="G89" s="109"/>
    </row>
    <row r="90" spans="1:7" s="110" customFormat="1" ht="35.25" customHeight="1" x14ac:dyDescent="0.2">
      <c r="A90" s="540"/>
      <c r="B90" s="518"/>
      <c r="C90" s="520"/>
      <c r="D90" s="522"/>
      <c r="E90" s="522"/>
      <c r="F90" s="108"/>
      <c r="G90" s="109"/>
    </row>
    <row r="91" spans="1:7" s="110" customFormat="1" ht="35.25" customHeight="1" x14ac:dyDescent="0.2">
      <c r="A91" s="529" t="s">
        <v>24</v>
      </c>
      <c r="B91" s="517" t="s">
        <v>365</v>
      </c>
      <c r="C91" s="519" t="s">
        <v>393</v>
      </c>
      <c r="D91" s="521">
        <v>2</v>
      </c>
      <c r="E91" s="521" t="s">
        <v>509</v>
      </c>
      <c r="F91" s="108"/>
      <c r="G91" s="109"/>
    </row>
    <row r="92" spans="1:7" s="110" customFormat="1" ht="35.25" customHeight="1" x14ac:dyDescent="0.2">
      <c r="A92" s="540"/>
      <c r="B92" s="518"/>
      <c r="C92" s="520"/>
      <c r="D92" s="522"/>
      <c r="E92" s="522"/>
      <c r="F92" s="108"/>
      <c r="G92" s="109"/>
    </row>
    <row r="93" spans="1:7" s="110" customFormat="1" ht="35.25" customHeight="1" x14ac:dyDescent="0.2">
      <c r="A93" s="529" t="s">
        <v>37</v>
      </c>
      <c r="B93" s="517" t="s">
        <v>363</v>
      </c>
      <c r="C93" s="519" t="s">
        <v>394</v>
      </c>
      <c r="D93" s="521">
        <v>1</v>
      </c>
      <c r="E93" s="521"/>
      <c r="F93" s="108"/>
      <c r="G93" s="109"/>
    </row>
    <row r="94" spans="1:7" s="110" customFormat="1" ht="35.25" customHeight="1" thickBot="1" x14ac:dyDescent="0.25">
      <c r="A94" s="530"/>
      <c r="B94" s="531"/>
      <c r="C94" s="532"/>
      <c r="D94" s="533"/>
      <c r="E94" s="533"/>
      <c r="F94" s="108"/>
      <c r="G94" s="109"/>
    </row>
    <row r="95" spans="1:7" x14ac:dyDescent="0.2">
      <c r="A95" s="105"/>
      <c r="B95" s="105"/>
      <c r="C95" s="105"/>
      <c r="D95" s="105"/>
      <c r="E95" s="105"/>
      <c r="F95" s="105"/>
      <c r="G95" s="106"/>
    </row>
    <row r="96" spans="1:7" x14ac:dyDescent="0.2">
      <c r="A96" s="105"/>
      <c r="B96" s="105"/>
      <c r="C96" s="105"/>
      <c r="D96" s="105"/>
      <c r="E96" s="105"/>
      <c r="F96" s="105"/>
      <c r="G96" s="106"/>
    </row>
    <row r="97" spans="1:7" x14ac:dyDescent="0.2">
      <c r="A97" s="105"/>
      <c r="B97" s="105"/>
      <c r="C97" s="105"/>
      <c r="D97" s="111"/>
      <c r="E97" s="111"/>
      <c r="F97" s="105"/>
      <c r="G97" s="106"/>
    </row>
    <row r="98" spans="1:7" ht="18" x14ac:dyDescent="0.25">
      <c r="A98" s="112" t="s">
        <v>358</v>
      </c>
      <c r="B98" s="112"/>
      <c r="C98" s="113"/>
      <c r="D98" s="113" t="s">
        <v>359</v>
      </c>
      <c r="E98" s="113"/>
      <c r="F98" s="105"/>
      <c r="G98" s="106"/>
    </row>
    <row r="99" spans="1:7" x14ac:dyDescent="0.2">
      <c r="A99" s="105"/>
      <c r="B99" s="105"/>
      <c r="C99" s="105"/>
      <c r="D99" s="105"/>
      <c r="E99" s="105"/>
      <c r="F99" s="105"/>
      <c r="G99" s="106"/>
    </row>
    <row r="100" spans="1:7" x14ac:dyDescent="0.2">
      <c r="A100" s="106"/>
      <c r="B100" s="106"/>
      <c r="C100" s="106"/>
      <c r="D100" s="106"/>
      <c r="E100" s="106"/>
      <c r="F100" s="106"/>
      <c r="G100" s="106"/>
    </row>
    <row r="101" spans="1:7" ht="15" thickBot="1" x14ac:dyDescent="0.25">
      <c r="A101" s="115"/>
      <c r="B101" s="105"/>
      <c r="C101" s="105"/>
      <c r="D101" s="105"/>
      <c r="E101" s="105"/>
      <c r="F101" s="105"/>
      <c r="G101" s="106"/>
    </row>
    <row r="102" spans="1:7" ht="62.25" customHeight="1" thickBot="1" x14ac:dyDescent="0.25">
      <c r="A102" s="114" t="s">
        <v>371</v>
      </c>
      <c r="B102" s="523" t="s">
        <v>385</v>
      </c>
      <c r="C102" s="524"/>
      <c r="D102" s="524"/>
      <c r="E102" s="525"/>
      <c r="F102" s="105"/>
      <c r="G102" s="106"/>
    </row>
    <row r="103" spans="1:7" ht="18.75" thickBot="1" x14ac:dyDescent="0.25">
      <c r="A103" s="526" t="s">
        <v>352</v>
      </c>
      <c r="B103" s="527"/>
      <c r="C103" s="527"/>
      <c r="D103" s="527"/>
      <c r="E103" s="528"/>
      <c r="F103" s="105"/>
      <c r="G103" s="106"/>
    </row>
    <row r="104" spans="1:7" ht="36.75" thickBot="1" x14ac:dyDescent="0.25">
      <c r="A104" s="101" t="s">
        <v>353</v>
      </c>
      <c r="B104" s="102" t="s">
        <v>354</v>
      </c>
      <c r="C104" s="102" t="s">
        <v>355</v>
      </c>
      <c r="D104" s="102" t="s">
        <v>356</v>
      </c>
      <c r="E104" s="102" t="s">
        <v>357</v>
      </c>
      <c r="F104" s="105"/>
      <c r="G104" s="106"/>
    </row>
    <row r="105" spans="1:7" s="110" customFormat="1" ht="35.25" customHeight="1" x14ac:dyDescent="0.2">
      <c r="A105" s="515" t="s">
        <v>307</v>
      </c>
      <c r="B105" s="534" t="s">
        <v>364</v>
      </c>
      <c r="C105" s="551" t="s">
        <v>390</v>
      </c>
      <c r="D105" s="536">
        <v>5</v>
      </c>
      <c r="E105" s="536"/>
      <c r="F105" s="108"/>
      <c r="G105" s="109"/>
    </row>
    <row r="106" spans="1:7" s="110" customFormat="1" ht="35.25" customHeight="1" x14ac:dyDescent="0.2">
      <c r="A106" s="516"/>
      <c r="B106" s="518"/>
      <c r="C106" s="520"/>
      <c r="D106" s="522"/>
      <c r="E106" s="522"/>
      <c r="F106" s="108"/>
      <c r="G106" s="109"/>
    </row>
    <row r="107" spans="1:7" s="110" customFormat="1" ht="35.25" customHeight="1" x14ac:dyDescent="0.2">
      <c r="A107" s="515" t="s">
        <v>26</v>
      </c>
      <c r="B107" s="517" t="s">
        <v>362</v>
      </c>
      <c r="C107" s="519" t="s">
        <v>391</v>
      </c>
      <c r="D107" s="521">
        <v>4</v>
      </c>
      <c r="E107" s="521"/>
      <c r="F107" s="108"/>
      <c r="G107" s="109"/>
    </row>
    <row r="108" spans="1:7" s="110" customFormat="1" ht="35.25" customHeight="1" x14ac:dyDescent="0.2">
      <c r="A108" s="516"/>
      <c r="B108" s="518"/>
      <c r="C108" s="520"/>
      <c r="D108" s="522"/>
      <c r="E108" s="522"/>
      <c r="F108" s="108"/>
      <c r="G108" s="109"/>
    </row>
    <row r="109" spans="1:7" s="110" customFormat="1" ht="35.25" customHeight="1" x14ac:dyDescent="0.2">
      <c r="A109" s="515" t="s">
        <v>27</v>
      </c>
      <c r="B109" s="517" t="s">
        <v>365</v>
      </c>
      <c r="C109" s="519" t="s">
        <v>392</v>
      </c>
      <c r="D109" s="521">
        <v>3</v>
      </c>
      <c r="E109" s="521"/>
      <c r="F109" s="108"/>
      <c r="G109" s="109"/>
    </row>
    <row r="110" spans="1:7" s="110" customFormat="1" ht="35.25" customHeight="1" x14ac:dyDescent="0.2">
      <c r="A110" s="516"/>
      <c r="B110" s="518"/>
      <c r="C110" s="520"/>
      <c r="D110" s="522"/>
      <c r="E110" s="522"/>
      <c r="F110" s="108"/>
      <c r="G110" s="109"/>
    </row>
    <row r="111" spans="1:7" s="110" customFormat="1" ht="35.25" customHeight="1" x14ac:dyDescent="0.2">
      <c r="A111" s="515" t="s">
        <v>24</v>
      </c>
      <c r="B111" s="517" t="s">
        <v>365</v>
      </c>
      <c r="C111" s="519" t="s">
        <v>393</v>
      </c>
      <c r="D111" s="521">
        <v>2</v>
      </c>
      <c r="E111" s="521" t="s">
        <v>509</v>
      </c>
      <c r="F111" s="108"/>
      <c r="G111" s="109"/>
    </row>
    <row r="112" spans="1:7" s="110" customFormat="1" ht="35.25" customHeight="1" x14ac:dyDescent="0.2">
      <c r="A112" s="516"/>
      <c r="B112" s="518"/>
      <c r="C112" s="520"/>
      <c r="D112" s="522"/>
      <c r="E112" s="522"/>
      <c r="F112" s="108"/>
      <c r="G112" s="109"/>
    </row>
    <row r="113" spans="1:7" s="110" customFormat="1" ht="35.25" customHeight="1" x14ac:dyDescent="0.2">
      <c r="A113" s="515" t="s">
        <v>37</v>
      </c>
      <c r="B113" s="517" t="s">
        <v>363</v>
      </c>
      <c r="C113" s="519" t="s">
        <v>394</v>
      </c>
      <c r="D113" s="521">
        <v>1</v>
      </c>
      <c r="E113" s="521"/>
      <c r="F113" s="108"/>
      <c r="G113" s="109"/>
    </row>
    <row r="114" spans="1:7" s="110" customFormat="1" ht="35.25" customHeight="1" thickBot="1" x14ac:dyDescent="0.25">
      <c r="A114" s="541"/>
      <c r="B114" s="531"/>
      <c r="C114" s="532"/>
      <c r="D114" s="533"/>
      <c r="E114" s="533"/>
      <c r="F114" s="108"/>
      <c r="G114" s="109"/>
    </row>
    <row r="115" spans="1:7" x14ac:dyDescent="0.2">
      <c r="A115" s="105"/>
      <c r="B115" s="105"/>
      <c r="C115" s="105"/>
      <c r="D115" s="105"/>
      <c r="E115" s="105"/>
      <c r="F115" s="105"/>
      <c r="G115" s="106"/>
    </row>
    <row r="116" spans="1:7" x14ac:dyDescent="0.2">
      <c r="A116" s="105"/>
      <c r="B116" s="105"/>
      <c r="C116" s="105"/>
      <c r="D116" s="105"/>
      <c r="E116" s="105"/>
      <c r="F116" s="105"/>
      <c r="G116" s="106"/>
    </row>
    <row r="117" spans="1:7" x14ac:dyDescent="0.2">
      <c r="A117" s="105"/>
      <c r="B117" s="105"/>
      <c r="C117" s="105"/>
      <c r="D117" s="111"/>
      <c r="E117" s="111"/>
      <c r="F117" s="105"/>
      <c r="G117" s="106"/>
    </row>
    <row r="118" spans="1:7" ht="18" x14ac:dyDescent="0.25">
      <c r="A118" s="112" t="s">
        <v>358</v>
      </c>
      <c r="B118" s="112"/>
      <c r="C118" s="113"/>
      <c r="D118" s="113" t="s">
        <v>359</v>
      </c>
      <c r="E118" s="113"/>
      <c r="F118" s="105"/>
      <c r="G118" s="106"/>
    </row>
    <row r="119" spans="1:7" x14ac:dyDescent="0.2">
      <c r="A119" s="105"/>
      <c r="B119" s="105"/>
      <c r="C119" s="105"/>
      <c r="D119" s="105"/>
      <c r="E119" s="105"/>
      <c r="F119" s="105"/>
      <c r="G119" s="106"/>
    </row>
    <row r="120" spans="1:7" x14ac:dyDescent="0.2">
      <c r="A120" s="106"/>
      <c r="B120" s="106"/>
      <c r="C120" s="106"/>
      <c r="D120" s="106"/>
      <c r="E120" s="106"/>
      <c r="F120" s="106"/>
      <c r="G120" s="106"/>
    </row>
    <row r="121" spans="1:7" ht="15" thickBot="1" x14ac:dyDescent="0.25">
      <c r="A121" s="105"/>
      <c r="B121" s="105"/>
      <c r="C121" s="105"/>
      <c r="D121" s="105"/>
      <c r="E121" s="105"/>
      <c r="F121" s="105"/>
      <c r="G121" s="106"/>
    </row>
    <row r="122" spans="1:7" ht="62.25" customHeight="1" thickBot="1" x14ac:dyDescent="0.25">
      <c r="A122" s="107" t="s">
        <v>372</v>
      </c>
      <c r="B122" s="537" t="s">
        <v>386</v>
      </c>
      <c r="C122" s="538"/>
      <c r="D122" s="538"/>
      <c r="E122" s="539"/>
      <c r="F122" s="105"/>
      <c r="G122" s="106"/>
    </row>
    <row r="123" spans="1:7" ht="18.75" thickBot="1" x14ac:dyDescent="0.25">
      <c r="A123" s="542" t="s">
        <v>352</v>
      </c>
      <c r="B123" s="543"/>
      <c r="C123" s="543"/>
      <c r="D123" s="543"/>
      <c r="E123" s="544"/>
      <c r="F123" s="105"/>
      <c r="G123" s="106"/>
    </row>
    <row r="124" spans="1:7" ht="36.75" thickBot="1" x14ac:dyDescent="0.25">
      <c r="A124" s="98" t="s">
        <v>353</v>
      </c>
      <c r="B124" s="99" t="s">
        <v>354</v>
      </c>
      <c r="C124" s="99" t="s">
        <v>355</v>
      </c>
      <c r="D124" s="99" t="s">
        <v>356</v>
      </c>
      <c r="E124" s="99" t="s">
        <v>357</v>
      </c>
      <c r="F124" s="105"/>
      <c r="G124" s="106"/>
    </row>
    <row r="125" spans="1:7" s="110" customFormat="1" ht="35.25" customHeight="1" x14ac:dyDescent="0.2">
      <c r="A125" s="529" t="s">
        <v>307</v>
      </c>
      <c r="B125" s="534" t="s">
        <v>364</v>
      </c>
      <c r="C125" s="551" t="s">
        <v>390</v>
      </c>
      <c r="D125" s="536">
        <v>5</v>
      </c>
      <c r="E125" s="536"/>
      <c r="F125" s="108"/>
      <c r="G125" s="109"/>
    </row>
    <row r="126" spans="1:7" s="110" customFormat="1" ht="35.25" customHeight="1" x14ac:dyDescent="0.2">
      <c r="A126" s="540"/>
      <c r="B126" s="518"/>
      <c r="C126" s="520"/>
      <c r="D126" s="522"/>
      <c r="E126" s="522"/>
      <c r="F126" s="108"/>
      <c r="G126" s="109"/>
    </row>
    <row r="127" spans="1:7" s="110" customFormat="1" ht="35.25" customHeight="1" x14ac:dyDescent="0.2">
      <c r="A127" s="529" t="s">
        <v>26</v>
      </c>
      <c r="B127" s="517" t="s">
        <v>362</v>
      </c>
      <c r="C127" s="519" t="s">
        <v>391</v>
      </c>
      <c r="D127" s="521">
        <v>4</v>
      </c>
      <c r="E127" s="521"/>
      <c r="F127" s="108"/>
      <c r="G127" s="109"/>
    </row>
    <row r="128" spans="1:7" s="110" customFormat="1" ht="35.25" customHeight="1" x14ac:dyDescent="0.2">
      <c r="A128" s="540"/>
      <c r="B128" s="518"/>
      <c r="C128" s="520"/>
      <c r="D128" s="522"/>
      <c r="E128" s="522"/>
      <c r="F128" s="108"/>
      <c r="G128" s="109"/>
    </row>
    <row r="129" spans="1:7" s="110" customFormat="1" ht="35.25" customHeight="1" x14ac:dyDescent="0.2">
      <c r="A129" s="529" t="s">
        <v>27</v>
      </c>
      <c r="B129" s="517" t="s">
        <v>365</v>
      </c>
      <c r="C129" s="519" t="s">
        <v>392</v>
      </c>
      <c r="D129" s="521">
        <v>3</v>
      </c>
      <c r="E129" s="521"/>
      <c r="F129" s="108"/>
      <c r="G129" s="109"/>
    </row>
    <row r="130" spans="1:7" s="110" customFormat="1" ht="35.25" customHeight="1" x14ac:dyDescent="0.2">
      <c r="A130" s="540"/>
      <c r="B130" s="518"/>
      <c r="C130" s="520"/>
      <c r="D130" s="522"/>
      <c r="E130" s="522"/>
      <c r="F130" s="108"/>
      <c r="G130" s="109"/>
    </row>
    <row r="131" spans="1:7" s="110" customFormat="1" ht="35.25" customHeight="1" x14ac:dyDescent="0.2">
      <c r="A131" s="529" t="s">
        <v>24</v>
      </c>
      <c r="B131" s="517" t="s">
        <v>365</v>
      </c>
      <c r="C131" s="519" t="s">
        <v>393</v>
      </c>
      <c r="D131" s="521">
        <v>2</v>
      </c>
      <c r="E131" s="521" t="s">
        <v>509</v>
      </c>
      <c r="F131" s="108"/>
      <c r="G131" s="109"/>
    </row>
    <row r="132" spans="1:7" s="110" customFormat="1" ht="35.25" customHeight="1" x14ac:dyDescent="0.2">
      <c r="A132" s="540"/>
      <c r="B132" s="518"/>
      <c r="C132" s="520"/>
      <c r="D132" s="522"/>
      <c r="E132" s="522"/>
      <c r="F132" s="108"/>
      <c r="G132" s="109"/>
    </row>
    <row r="133" spans="1:7" s="110" customFormat="1" ht="35.25" customHeight="1" x14ac:dyDescent="0.2">
      <c r="A133" s="529" t="s">
        <v>37</v>
      </c>
      <c r="B133" s="517" t="s">
        <v>363</v>
      </c>
      <c r="C133" s="519" t="s">
        <v>394</v>
      </c>
      <c r="D133" s="521">
        <v>1</v>
      </c>
      <c r="E133" s="521"/>
      <c r="F133" s="108"/>
      <c r="G133" s="109"/>
    </row>
    <row r="134" spans="1:7" s="110" customFormat="1" ht="35.25" customHeight="1" thickBot="1" x14ac:dyDescent="0.25">
      <c r="A134" s="530"/>
      <c r="B134" s="531"/>
      <c r="C134" s="532"/>
      <c r="D134" s="533"/>
      <c r="E134" s="533"/>
      <c r="F134" s="108"/>
      <c r="G134" s="109"/>
    </row>
    <row r="135" spans="1:7" x14ac:dyDescent="0.2">
      <c r="A135" s="105"/>
      <c r="B135" s="105"/>
      <c r="C135" s="105"/>
      <c r="D135" s="105"/>
      <c r="E135" s="105"/>
      <c r="F135" s="105"/>
      <c r="G135" s="106"/>
    </row>
    <row r="136" spans="1:7" x14ac:dyDescent="0.2">
      <c r="A136" s="105"/>
      <c r="B136" s="105"/>
      <c r="C136" s="105"/>
      <c r="D136" s="105"/>
      <c r="E136" s="105"/>
      <c r="F136" s="105"/>
      <c r="G136" s="106"/>
    </row>
    <row r="137" spans="1:7" x14ac:dyDescent="0.2">
      <c r="A137" s="105"/>
      <c r="B137" s="105"/>
      <c r="C137" s="105"/>
      <c r="D137" s="111"/>
      <c r="E137" s="111"/>
      <c r="F137" s="105"/>
      <c r="G137" s="106"/>
    </row>
    <row r="138" spans="1:7" ht="18" x14ac:dyDescent="0.25">
      <c r="A138" s="112" t="s">
        <v>358</v>
      </c>
      <c r="B138" s="112"/>
      <c r="C138" s="113"/>
      <c r="D138" s="113" t="s">
        <v>359</v>
      </c>
      <c r="E138" s="113"/>
      <c r="F138" s="105"/>
      <c r="G138" s="106"/>
    </row>
    <row r="139" spans="1:7" x14ac:dyDescent="0.2">
      <c r="A139" s="105"/>
      <c r="B139" s="105"/>
      <c r="C139" s="105"/>
      <c r="D139" s="105"/>
      <c r="E139" s="105"/>
      <c r="F139" s="105"/>
      <c r="G139" s="106"/>
    </row>
    <row r="140" spans="1:7" x14ac:dyDescent="0.2">
      <c r="A140" s="106"/>
      <c r="B140" s="106"/>
      <c r="C140" s="106"/>
      <c r="D140" s="106"/>
      <c r="E140" s="106"/>
      <c r="F140" s="106"/>
      <c r="G140" s="106"/>
    </row>
    <row r="141" spans="1:7" ht="15" thickBot="1" x14ac:dyDescent="0.25">
      <c r="A141" s="105"/>
      <c r="B141" s="105"/>
      <c r="C141" s="105"/>
      <c r="D141" s="105"/>
      <c r="E141" s="105"/>
      <c r="F141" s="105"/>
      <c r="G141" s="106"/>
    </row>
    <row r="142" spans="1:7" ht="62.25" customHeight="1" thickBot="1" x14ac:dyDescent="0.25">
      <c r="A142" s="114" t="s">
        <v>373</v>
      </c>
      <c r="B142" s="523" t="s">
        <v>374</v>
      </c>
      <c r="C142" s="524"/>
      <c r="D142" s="524"/>
      <c r="E142" s="525"/>
      <c r="F142" s="105"/>
      <c r="G142" s="106"/>
    </row>
    <row r="143" spans="1:7" ht="18.75" thickBot="1" x14ac:dyDescent="0.25">
      <c r="A143" s="526" t="s">
        <v>352</v>
      </c>
      <c r="B143" s="527"/>
      <c r="C143" s="527"/>
      <c r="D143" s="527"/>
      <c r="E143" s="528"/>
      <c r="F143" s="105"/>
      <c r="G143" s="106"/>
    </row>
    <row r="144" spans="1:7" ht="36.75" thickBot="1" x14ac:dyDescent="0.25">
      <c r="A144" s="101" t="s">
        <v>353</v>
      </c>
      <c r="B144" s="102" t="s">
        <v>354</v>
      </c>
      <c r="C144" s="102" t="s">
        <v>355</v>
      </c>
      <c r="D144" s="102" t="s">
        <v>356</v>
      </c>
      <c r="E144" s="102" t="s">
        <v>357</v>
      </c>
      <c r="F144" s="105"/>
      <c r="G144" s="109"/>
    </row>
    <row r="145" spans="1:7" s="110" customFormat="1" ht="35.25" customHeight="1" x14ac:dyDescent="0.2">
      <c r="A145" s="515" t="s">
        <v>307</v>
      </c>
      <c r="B145" s="534" t="s">
        <v>364</v>
      </c>
      <c r="C145" s="551" t="s">
        <v>390</v>
      </c>
      <c r="D145" s="536">
        <v>5</v>
      </c>
      <c r="E145" s="536"/>
      <c r="F145" s="108"/>
      <c r="G145" s="109"/>
    </row>
    <row r="146" spans="1:7" s="110" customFormat="1" ht="35.25" customHeight="1" x14ac:dyDescent="0.2">
      <c r="A146" s="516"/>
      <c r="B146" s="518"/>
      <c r="C146" s="520"/>
      <c r="D146" s="522"/>
      <c r="E146" s="522"/>
      <c r="F146" s="108"/>
      <c r="G146" s="109"/>
    </row>
    <row r="147" spans="1:7" s="110" customFormat="1" ht="35.25" customHeight="1" x14ac:dyDescent="0.2">
      <c r="A147" s="515" t="s">
        <v>26</v>
      </c>
      <c r="B147" s="517" t="s">
        <v>362</v>
      </c>
      <c r="C147" s="519" t="s">
        <v>391</v>
      </c>
      <c r="D147" s="521">
        <v>4</v>
      </c>
      <c r="E147" s="521"/>
      <c r="F147" s="108"/>
      <c r="G147" s="109"/>
    </row>
    <row r="148" spans="1:7" s="110" customFormat="1" ht="35.25" customHeight="1" x14ac:dyDescent="0.2">
      <c r="A148" s="516"/>
      <c r="B148" s="518"/>
      <c r="C148" s="520"/>
      <c r="D148" s="522"/>
      <c r="E148" s="522"/>
      <c r="F148" s="108"/>
      <c r="G148" s="109"/>
    </row>
    <row r="149" spans="1:7" s="110" customFormat="1" ht="35.25" customHeight="1" x14ac:dyDescent="0.2">
      <c r="A149" s="515" t="s">
        <v>27</v>
      </c>
      <c r="B149" s="517" t="s">
        <v>365</v>
      </c>
      <c r="C149" s="519" t="s">
        <v>392</v>
      </c>
      <c r="D149" s="521">
        <v>3</v>
      </c>
      <c r="E149" s="521"/>
      <c r="F149" s="108"/>
      <c r="G149" s="106"/>
    </row>
    <row r="150" spans="1:7" s="110" customFormat="1" ht="35.25" customHeight="1" x14ac:dyDescent="0.2">
      <c r="A150" s="516"/>
      <c r="B150" s="518"/>
      <c r="C150" s="520"/>
      <c r="D150" s="522"/>
      <c r="E150" s="522"/>
      <c r="F150" s="108"/>
      <c r="G150" s="106"/>
    </row>
    <row r="151" spans="1:7" s="110" customFormat="1" ht="35.25" customHeight="1" x14ac:dyDescent="0.2">
      <c r="A151" s="515" t="s">
        <v>24</v>
      </c>
      <c r="B151" s="517" t="s">
        <v>365</v>
      </c>
      <c r="C151" s="519" t="s">
        <v>393</v>
      </c>
      <c r="D151" s="521">
        <v>2</v>
      </c>
      <c r="E151" s="521" t="s">
        <v>509</v>
      </c>
      <c r="F151" s="108"/>
      <c r="G151" s="106"/>
    </row>
    <row r="152" spans="1:7" s="110" customFormat="1" ht="35.25" customHeight="1" x14ac:dyDescent="0.2">
      <c r="A152" s="516"/>
      <c r="B152" s="518"/>
      <c r="C152" s="520"/>
      <c r="D152" s="522"/>
      <c r="E152" s="522"/>
      <c r="F152" s="108"/>
      <c r="G152" s="106"/>
    </row>
    <row r="153" spans="1:7" s="110" customFormat="1" ht="35.25" customHeight="1" x14ac:dyDescent="0.2">
      <c r="A153" s="515" t="s">
        <v>37</v>
      </c>
      <c r="B153" s="517" t="s">
        <v>363</v>
      </c>
      <c r="C153" s="519" t="s">
        <v>394</v>
      </c>
      <c r="D153" s="521">
        <v>1</v>
      </c>
      <c r="E153" s="521"/>
      <c r="F153" s="108"/>
      <c r="G153" s="106"/>
    </row>
    <row r="154" spans="1:7" s="110" customFormat="1" ht="35.25" customHeight="1" thickBot="1" x14ac:dyDescent="0.25">
      <c r="A154" s="541"/>
      <c r="B154" s="531"/>
      <c r="C154" s="532"/>
      <c r="D154" s="533"/>
      <c r="E154" s="533"/>
      <c r="F154" s="108"/>
      <c r="G154" s="106"/>
    </row>
    <row r="155" spans="1:7" x14ac:dyDescent="0.2">
      <c r="A155" s="105"/>
      <c r="B155" s="105"/>
      <c r="C155" s="105"/>
      <c r="D155" s="105"/>
      <c r="E155" s="105"/>
      <c r="F155" s="105"/>
      <c r="G155" s="106"/>
    </row>
    <row r="156" spans="1:7" x14ac:dyDescent="0.2">
      <c r="A156" s="105"/>
      <c r="B156" s="105"/>
      <c r="C156" s="105"/>
      <c r="D156" s="105"/>
      <c r="E156" s="105"/>
      <c r="F156" s="105"/>
      <c r="G156" s="106"/>
    </row>
    <row r="157" spans="1:7" x14ac:dyDescent="0.2">
      <c r="A157" s="105"/>
      <c r="B157" s="105"/>
      <c r="C157" s="105"/>
      <c r="D157" s="111"/>
      <c r="E157" s="111"/>
      <c r="F157" s="105"/>
      <c r="G157" s="106"/>
    </row>
    <row r="158" spans="1:7" ht="18" x14ac:dyDescent="0.25">
      <c r="A158" s="112" t="s">
        <v>358</v>
      </c>
      <c r="B158" s="112"/>
      <c r="C158" s="113"/>
      <c r="D158" s="113" t="s">
        <v>359</v>
      </c>
      <c r="E158" s="113"/>
      <c r="F158" s="105"/>
      <c r="G158" s="106"/>
    </row>
    <row r="159" spans="1:7" x14ac:dyDescent="0.2">
      <c r="A159" s="105"/>
      <c r="B159" s="105"/>
      <c r="C159" s="105"/>
      <c r="D159" s="105"/>
      <c r="E159" s="105"/>
      <c r="F159" s="105"/>
      <c r="G159" s="106"/>
    </row>
    <row r="160" spans="1:7" x14ac:dyDescent="0.2">
      <c r="A160" s="106"/>
      <c r="B160" s="106"/>
      <c r="C160" s="106"/>
      <c r="D160" s="106"/>
      <c r="E160" s="106"/>
      <c r="F160" s="106"/>
      <c r="G160" s="106"/>
    </row>
    <row r="161" spans="1:7" ht="15" thickBot="1" x14ac:dyDescent="0.25">
      <c r="A161" s="115"/>
      <c r="B161" s="105"/>
      <c r="C161" s="105"/>
      <c r="D161" s="105"/>
      <c r="E161" s="105"/>
      <c r="F161" s="105"/>
      <c r="G161" s="106"/>
    </row>
    <row r="162" spans="1:7" ht="62.25" customHeight="1" thickBot="1" x14ac:dyDescent="0.25">
      <c r="A162" s="107" t="s">
        <v>375</v>
      </c>
      <c r="B162" s="537" t="s">
        <v>387</v>
      </c>
      <c r="C162" s="538"/>
      <c r="D162" s="538"/>
      <c r="E162" s="539"/>
      <c r="F162" s="105"/>
      <c r="G162" s="106"/>
    </row>
    <row r="163" spans="1:7" ht="18.75" thickBot="1" x14ac:dyDescent="0.25">
      <c r="A163" s="542" t="s">
        <v>352</v>
      </c>
      <c r="B163" s="543"/>
      <c r="C163" s="543"/>
      <c r="D163" s="543"/>
      <c r="E163" s="544"/>
      <c r="F163" s="105"/>
      <c r="G163" s="106"/>
    </row>
    <row r="164" spans="1:7" ht="36.75" thickBot="1" x14ac:dyDescent="0.25">
      <c r="A164" s="98" t="s">
        <v>353</v>
      </c>
      <c r="B164" s="99" t="s">
        <v>354</v>
      </c>
      <c r="C164" s="99" t="s">
        <v>355</v>
      </c>
      <c r="D164" s="99" t="s">
        <v>356</v>
      </c>
      <c r="E164" s="99" t="s">
        <v>357</v>
      </c>
      <c r="F164" s="105"/>
      <c r="G164" s="106"/>
    </row>
    <row r="165" spans="1:7" s="110" customFormat="1" ht="35.25" customHeight="1" x14ac:dyDescent="0.2">
      <c r="A165" s="529" t="s">
        <v>307</v>
      </c>
      <c r="B165" s="534" t="s">
        <v>364</v>
      </c>
      <c r="C165" s="551" t="s">
        <v>390</v>
      </c>
      <c r="D165" s="536">
        <v>5</v>
      </c>
      <c r="E165" s="536"/>
      <c r="F165" s="108"/>
      <c r="G165" s="109"/>
    </row>
    <row r="166" spans="1:7" s="110" customFormat="1" ht="35.25" customHeight="1" x14ac:dyDescent="0.2">
      <c r="A166" s="540"/>
      <c r="B166" s="518"/>
      <c r="C166" s="520"/>
      <c r="D166" s="522"/>
      <c r="E166" s="522"/>
      <c r="F166" s="108"/>
      <c r="G166" s="109"/>
    </row>
    <row r="167" spans="1:7" s="110" customFormat="1" ht="35.25" customHeight="1" x14ac:dyDescent="0.2">
      <c r="A167" s="529" t="s">
        <v>26</v>
      </c>
      <c r="B167" s="517" t="s">
        <v>362</v>
      </c>
      <c r="C167" s="519" t="s">
        <v>391</v>
      </c>
      <c r="D167" s="521">
        <v>4</v>
      </c>
      <c r="E167" s="521"/>
      <c r="F167" s="108"/>
      <c r="G167" s="109"/>
    </row>
    <row r="168" spans="1:7" s="110" customFormat="1" ht="35.25" customHeight="1" x14ac:dyDescent="0.2">
      <c r="A168" s="540"/>
      <c r="B168" s="518"/>
      <c r="C168" s="520"/>
      <c r="D168" s="522"/>
      <c r="E168" s="522"/>
      <c r="F168" s="108"/>
      <c r="G168" s="109"/>
    </row>
    <row r="169" spans="1:7" s="110" customFormat="1" ht="35.25" customHeight="1" x14ac:dyDescent="0.2">
      <c r="A169" s="529" t="s">
        <v>27</v>
      </c>
      <c r="B169" s="517" t="s">
        <v>365</v>
      </c>
      <c r="C169" s="519" t="s">
        <v>392</v>
      </c>
      <c r="D169" s="521">
        <v>3</v>
      </c>
      <c r="E169" s="521"/>
      <c r="F169" s="108"/>
      <c r="G169" s="109"/>
    </row>
    <row r="170" spans="1:7" s="110" customFormat="1" ht="35.25" customHeight="1" x14ac:dyDescent="0.2">
      <c r="A170" s="540"/>
      <c r="B170" s="518"/>
      <c r="C170" s="520"/>
      <c r="D170" s="522"/>
      <c r="E170" s="522"/>
      <c r="F170" s="108"/>
      <c r="G170" s="109"/>
    </row>
    <row r="171" spans="1:7" s="110" customFormat="1" ht="35.25" customHeight="1" x14ac:dyDescent="0.2">
      <c r="A171" s="529" t="s">
        <v>24</v>
      </c>
      <c r="B171" s="517" t="s">
        <v>365</v>
      </c>
      <c r="C171" s="519" t="s">
        <v>393</v>
      </c>
      <c r="D171" s="521">
        <v>2</v>
      </c>
      <c r="E171" s="521" t="s">
        <v>509</v>
      </c>
      <c r="F171" s="108"/>
      <c r="G171" s="109"/>
    </row>
    <row r="172" spans="1:7" s="110" customFormat="1" ht="35.25" customHeight="1" x14ac:dyDescent="0.2">
      <c r="A172" s="540"/>
      <c r="B172" s="518"/>
      <c r="C172" s="520"/>
      <c r="D172" s="522"/>
      <c r="E172" s="522"/>
      <c r="F172" s="108"/>
      <c r="G172" s="109"/>
    </row>
    <row r="173" spans="1:7" s="110" customFormat="1" ht="35.25" customHeight="1" x14ac:dyDescent="0.2">
      <c r="A173" s="529" t="s">
        <v>37</v>
      </c>
      <c r="B173" s="517" t="s">
        <v>363</v>
      </c>
      <c r="C173" s="519" t="s">
        <v>394</v>
      </c>
      <c r="D173" s="521">
        <v>1</v>
      </c>
      <c r="E173" s="521"/>
      <c r="F173" s="108"/>
      <c r="G173" s="109"/>
    </row>
    <row r="174" spans="1:7" s="110" customFormat="1" ht="35.25" customHeight="1" thickBot="1" x14ac:dyDescent="0.25">
      <c r="A174" s="530"/>
      <c r="B174" s="531"/>
      <c r="C174" s="532"/>
      <c r="D174" s="533"/>
      <c r="E174" s="533"/>
      <c r="F174" s="108"/>
      <c r="G174" s="109"/>
    </row>
    <row r="175" spans="1:7" x14ac:dyDescent="0.2">
      <c r="A175" s="105"/>
      <c r="B175" s="105"/>
      <c r="C175" s="105"/>
      <c r="D175" s="105"/>
      <c r="E175" s="105"/>
      <c r="F175" s="105"/>
      <c r="G175" s="106"/>
    </row>
    <row r="176" spans="1:7" x14ac:dyDescent="0.2">
      <c r="A176" s="105"/>
      <c r="B176" s="105"/>
      <c r="C176" s="105"/>
      <c r="D176" s="105"/>
      <c r="E176" s="105"/>
      <c r="F176" s="105"/>
      <c r="G176" s="106"/>
    </row>
    <row r="177" spans="1:7" x14ac:dyDescent="0.2">
      <c r="A177" s="105"/>
      <c r="B177" s="105"/>
      <c r="C177" s="105"/>
      <c r="D177" s="111"/>
      <c r="E177" s="111"/>
      <c r="F177" s="105"/>
      <c r="G177" s="106"/>
    </row>
    <row r="178" spans="1:7" ht="18" x14ac:dyDescent="0.25">
      <c r="A178" s="112" t="s">
        <v>358</v>
      </c>
      <c r="B178" s="112"/>
      <c r="C178" s="113"/>
      <c r="D178" s="113" t="s">
        <v>359</v>
      </c>
      <c r="E178" s="113"/>
      <c r="F178" s="105"/>
      <c r="G178" s="106"/>
    </row>
    <row r="179" spans="1:7" x14ac:dyDescent="0.2">
      <c r="A179" s="105"/>
      <c r="B179" s="105"/>
      <c r="C179" s="105"/>
      <c r="D179" s="105"/>
      <c r="E179" s="105"/>
      <c r="F179" s="105"/>
      <c r="G179" s="109"/>
    </row>
    <row r="180" spans="1:7" x14ac:dyDescent="0.2">
      <c r="A180" s="106"/>
      <c r="B180" s="106"/>
      <c r="C180" s="106"/>
      <c r="D180" s="106"/>
      <c r="E180" s="106"/>
      <c r="F180" s="106"/>
      <c r="G180" s="109"/>
    </row>
    <row r="181" spans="1:7" ht="15" thickBot="1" x14ac:dyDescent="0.25">
      <c r="G181" s="109"/>
    </row>
    <row r="182" spans="1:7" ht="54" customHeight="1" thickBot="1" x14ac:dyDescent="0.25">
      <c r="A182" s="114" t="s">
        <v>376</v>
      </c>
      <c r="B182" s="523" t="s">
        <v>388</v>
      </c>
      <c r="C182" s="524"/>
      <c r="D182" s="524"/>
      <c r="E182" s="525"/>
      <c r="F182" s="105"/>
      <c r="G182" s="109"/>
    </row>
    <row r="183" spans="1:7" ht="18.75" thickBot="1" x14ac:dyDescent="0.25">
      <c r="A183" s="526" t="s">
        <v>352</v>
      </c>
      <c r="B183" s="527"/>
      <c r="C183" s="527"/>
      <c r="D183" s="527"/>
      <c r="E183" s="528"/>
      <c r="F183" s="105"/>
      <c r="G183" s="109"/>
    </row>
    <row r="184" spans="1:7" ht="36.75" thickBot="1" x14ac:dyDescent="0.25">
      <c r="A184" s="101" t="s">
        <v>353</v>
      </c>
      <c r="B184" s="102" t="s">
        <v>354</v>
      </c>
      <c r="C184" s="102" t="s">
        <v>355</v>
      </c>
      <c r="D184" s="102" t="s">
        <v>356</v>
      </c>
      <c r="E184" s="102" t="s">
        <v>357</v>
      </c>
      <c r="F184" s="105"/>
      <c r="G184" s="109"/>
    </row>
    <row r="185" spans="1:7" ht="33" customHeight="1" x14ac:dyDescent="0.2">
      <c r="A185" s="515" t="s">
        <v>307</v>
      </c>
      <c r="B185" s="534" t="s">
        <v>364</v>
      </c>
      <c r="C185" s="551" t="s">
        <v>390</v>
      </c>
      <c r="D185" s="536">
        <v>5</v>
      </c>
      <c r="E185" s="536"/>
      <c r="F185" s="108"/>
      <c r="G185" s="109"/>
    </row>
    <row r="186" spans="1:7" ht="33" customHeight="1" x14ac:dyDescent="0.2">
      <c r="A186" s="516"/>
      <c r="B186" s="518"/>
      <c r="C186" s="520"/>
      <c r="D186" s="522"/>
      <c r="E186" s="522"/>
      <c r="F186" s="108"/>
      <c r="G186" s="109"/>
    </row>
    <row r="187" spans="1:7" ht="33" customHeight="1" x14ac:dyDescent="0.2">
      <c r="A187" s="515" t="s">
        <v>26</v>
      </c>
      <c r="B187" s="517" t="s">
        <v>362</v>
      </c>
      <c r="C187" s="519" t="s">
        <v>391</v>
      </c>
      <c r="D187" s="521">
        <v>4</v>
      </c>
      <c r="E187" s="521"/>
      <c r="F187" s="108"/>
      <c r="G187" s="109"/>
    </row>
    <row r="188" spans="1:7" ht="33" customHeight="1" x14ac:dyDescent="0.2">
      <c r="A188" s="516"/>
      <c r="B188" s="518"/>
      <c r="C188" s="520"/>
      <c r="D188" s="522"/>
      <c r="E188" s="522"/>
      <c r="F188" s="108"/>
      <c r="G188" s="109"/>
    </row>
    <row r="189" spans="1:7" ht="33" customHeight="1" x14ac:dyDescent="0.2">
      <c r="A189" s="515" t="s">
        <v>27</v>
      </c>
      <c r="B189" s="517" t="s">
        <v>365</v>
      </c>
      <c r="C189" s="519" t="s">
        <v>392</v>
      </c>
      <c r="D189" s="521">
        <v>3</v>
      </c>
      <c r="E189" s="521"/>
      <c r="F189" s="108"/>
      <c r="G189" s="109"/>
    </row>
    <row r="190" spans="1:7" ht="33" customHeight="1" x14ac:dyDescent="0.2">
      <c r="A190" s="516"/>
      <c r="B190" s="518"/>
      <c r="C190" s="520"/>
      <c r="D190" s="522"/>
      <c r="E190" s="522"/>
      <c r="F190" s="108"/>
      <c r="G190" s="109"/>
    </row>
    <row r="191" spans="1:7" ht="33" customHeight="1" x14ac:dyDescent="0.2">
      <c r="A191" s="515" t="s">
        <v>24</v>
      </c>
      <c r="B191" s="517" t="s">
        <v>365</v>
      </c>
      <c r="C191" s="519" t="s">
        <v>393</v>
      </c>
      <c r="D191" s="521">
        <v>2</v>
      </c>
      <c r="E191" s="521" t="s">
        <v>509</v>
      </c>
      <c r="F191" s="108"/>
      <c r="G191" s="109"/>
    </row>
    <row r="192" spans="1:7" ht="33" customHeight="1" x14ac:dyDescent="0.2">
      <c r="A192" s="516"/>
      <c r="B192" s="518"/>
      <c r="C192" s="520"/>
      <c r="D192" s="522"/>
      <c r="E192" s="522"/>
      <c r="F192" s="108"/>
      <c r="G192" s="109"/>
    </row>
    <row r="193" spans="1:7" ht="33" customHeight="1" x14ac:dyDescent="0.2">
      <c r="A193" s="515" t="s">
        <v>37</v>
      </c>
      <c r="B193" s="517" t="s">
        <v>363</v>
      </c>
      <c r="C193" s="519" t="s">
        <v>394</v>
      </c>
      <c r="D193" s="521">
        <v>1</v>
      </c>
      <c r="E193" s="521"/>
      <c r="F193" s="108"/>
      <c r="G193" s="109"/>
    </row>
    <row r="194" spans="1:7" ht="33" customHeight="1" thickBot="1" x14ac:dyDescent="0.25">
      <c r="A194" s="541"/>
      <c r="B194" s="531"/>
      <c r="C194" s="532"/>
      <c r="D194" s="533"/>
      <c r="E194" s="533"/>
      <c r="F194" s="108"/>
      <c r="G194" s="109"/>
    </row>
    <row r="195" spans="1:7" x14ac:dyDescent="0.2">
      <c r="A195" s="105"/>
      <c r="B195" s="105"/>
      <c r="C195" s="105"/>
      <c r="D195" s="105"/>
      <c r="E195" s="105"/>
      <c r="F195" s="105"/>
      <c r="G195" s="109"/>
    </row>
    <row r="196" spans="1:7" x14ac:dyDescent="0.2">
      <c r="A196" s="105"/>
      <c r="B196" s="105"/>
      <c r="C196" s="105"/>
      <c r="D196" s="105"/>
      <c r="E196" s="105"/>
      <c r="F196" s="105"/>
      <c r="G196" s="109"/>
    </row>
    <row r="197" spans="1:7" x14ac:dyDescent="0.2">
      <c r="A197" s="105"/>
      <c r="B197" s="105"/>
      <c r="C197" s="105"/>
      <c r="D197" s="111"/>
      <c r="E197" s="111"/>
      <c r="F197" s="105"/>
      <c r="G197" s="109"/>
    </row>
    <row r="198" spans="1:7" ht="18" x14ac:dyDescent="0.25">
      <c r="A198" s="112" t="s">
        <v>358</v>
      </c>
      <c r="B198" s="112"/>
      <c r="C198" s="113"/>
      <c r="D198" s="113" t="s">
        <v>359</v>
      </c>
      <c r="E198" s="113"/>
      <c r="F198" s="105"/>
      <c r="G198" s="109"/>
    </row>
    <row r="199" spans="1:7" x14ac:dyDescent="0.2">
      <c r="A199" s="105"/>
      <c r="B199" s="105"/>
      <c r="C199" s="105"/>
      <c r="D199" s="105"/>
      <c r="E199" s="105"/>
      <c r="F199" s="105"/>
      <c r="G199" s="109"/>
    </row>
    <row r="200" spans="1:7" x14ac:dyDescent="0.2">
      <c r="A200" s="106"/>
      <c r="B200" s="106"/>
      <c r="C200" s="106"/>
      <c r="D200" s="106"/>
      <c r="E200" s="106"/>
      <c r="F200" s="106"/>
      <c r="G200" s="109"/>
    </row>
    <row r="201" spans="1:7" ht="15" thickBot="1" x14ac:dyDescent="0.25">
      <c r="G201" s="109"/>
    </row>
    <row r="202" spans="1:7" ht="81" customHeight="1" thickBot="1" x14ac:dyDescent="0.25">
      <c r="A202" s="107" t="s">
        <v>377</v>
      </c>
      <c r="B202" s="537" t="s">
        <v>389</v>
      </c>
      <c r="C202" s="538"/>
      <c r="D202" s="538"/>
      <c r="E202" s="539"/>
      <c r="F202" s="105"/>
      <c r="G202" s="109"/>
    </row>
    <row r="203" spans="1:7" ht="18.75" thickBot="1" x14ac:dyDescent="0.25">
      <c r="A203" s="542" t="s">
        <v>352</v>
      </c>
      <c r="B203" s="543"/>
      <c r="C203" s="543"/>
      <c r="D203" s="543"/>
      <c r="E203" s="544"/>
      <c r="F203" s="105"/>
      <c r="G203" s="109"/>
    </row>
    <row r="204" spans="1:7" ht="36.75" thickBot="1" x14ac:dyDescent="0.25">
      <c r="A204" s="98" t="s">
        <v>353</v>
      </c>
      <c r="B204" s="99" t="s">
        <v>354</v>
      </c>
      <c r="C204" s="99" t="s">
        <v>355</v>
      </c>
      <c r="D204" s="99" t="s">
        <v>356</v>
      </c>
      <c r="E204" s="99" t="s">
        <v>357</v>
      </c>
      <c r="F204" s="105"/>
      <c r="G204" s="109"/>
    </row>
    <row r="205" spans="1:7" ht="24" customHeight="1" x14ac:dyDescent="0.2">
      <c r="A205" s="529" t="s">
        <v>307</v>
      </c>
      <c r="B205" s="534" t="s">
        <v>364</v>
      </c>
      <c r="C205" s="551" t="s">
        <v>390</v>
      </c>
      <c r="D205" s="536">
        <v>5</v>
      </c>
      <c r="E205" s="536"/>
      <c r="F205" s="108"/>
      <c r="G205" s="109"/>
    </row>
    <row r="206" spans="1:7" ht="24" customHeight="1" x14ac:dyDescent="0.2">
      <c r="A206" s="540"/>
      <c r="B206" s="518"/>
      <c r="C206" s="520"/>
      <c r="D206" s="522"/>
      <c r="E206" s="522"/>
      <c r="F206" s="108"/>
      <c r="G206" s="109"/>
    </row>
    <row r="207" spans="1:7" ht="24" customHeight="1" x14ac:dyDescent="0.2">
      <c r="A207" s="529" t="s">
        <v>26</v>
      </c>
      <c r="B207" s="517" t="s">
        <v>362</v>
      </c>
      <c r="C207" s="519" t="s">
        <v>391</v>
      </c>
      <c r="D207" s="521">
        <v>4</v>
      </c>
      <c r="E207" s="521"/>
      <c r="F207" s="108"/>
      <c r="G207" s="109"/>
    </row>
    <row r="208" spans="1:7" ht="24" customHeight="1" x14ac:dyDescent="0.2">
      <c r="A208" s="540"/>
      <c r="B208" s="518"/>
      <c r="C208" s="520"/>
      <c r="D208" s="522"/>
      <c r="E208" s="522"/>
      <c r="F208" s="108"/>
      <c r="G208" s="109"/>
    </row>
    <row r="209" spans="1:7" ht="24" customHeight="1" x14ac:dyDescent="0.2">
      <c r="A209" s="529" t="s">
        <v>27</v>
      </c>
      <c r="B209" s="517" t="s">
        <v>365</v>
      </c>
      <c r="C209" s="519" t="s">
        <v>392</v>
      </c>
      <c r="D209" s="521">
        <v>3</v>
      </c>
      <c r="E209" s="521"/>
      <c r="F209" s="108"/>
      <c r="G209" s="109"/>
    </row>
    <row r="210" spans="1:7" ht="24" customHeight="1" x14ac:dyDescent="0.2">
      <c r="A210" s="540"/>
      <c r="B210" s="518"/>
      <c r="C210" s="520"/>
      <c r="D210" s="522"/>
      <c r="E210" s="522"/>
      <c r="F210" s="108"/>
      <c r="G210" s="109"/>
    </row>
    <row r="211" spans="1:7" ht="24" customHeight="1" x14ac:dyDescent="0.2">
      <c r="A211" s="529" t="s">
        <v>24</v>
      </c>
      <c r="B211" s="517" t="s">
        <v>365</v>
      </c>
      <c r="C211" s="519" t="s">
        <v>393</v>
      </c>
      <c r="D211" s="521">
        <v>2</v>
      </c>
      <c r="E211" s="521" t="s">
        <v>509</v>
      </c>
      <c r="F211" s="108"/>
      <c r="G211" s="109"/>
    </row>
    <row r="212" spans="1:7" ht="24" customHeight="1" x14ac:dyDescent="0.2">
      <c r="A212" s="540"/>
      <c r="B212" s="518"/>
      <c r="C212" s="520"/>
      <c r="D212" s="522"/>
      <c r="E212" s="522"/>
      <c r="F212" s="108"/>
      <c r="G212" s="109"/>
    </row>
    <row r="213" spans="1:7" ht="24" customHeight="1" x14ac:dyDescent="0.2">
      <c r="A213" s="529" t="s">
        <v>37</v>
      </c>
      <c r="B213" s="517" t="s">
        <v>363</v>
      </c>
      <c r="C213" s="519" t="s">
        <v>394</v>
      </c>
      <c r="D213" s="521">
        <v>1</v>
      </c>
      <c r="E213" s="521"/>
      <c r="F213" s="108"/>
      <c r="G213" s="109"/>
    </row>
    <row r="214" spans="1:7" ht="24" customHeight="1" thickBot="1" x14ac:dyDescent="0.25">
      <c r="A214" s="530"/>
      <c r="B214" s="531"/>
      <c r="C214" s="532"/>
      <c r="D214" s="533"/>
      <c r="E214" s="533"/>
      <c r="F214" s="108"/>
      <c r="G214" s="109"/>
    </row>
    <row r="215" spans="1:7" x14ac:dyDescent="0.2">
      <c r="A215" s="105"/>
      <c r="B215" s="105"/>
      <c r="C215" s="105"/>
      <c r="D215" s="105"/>
      <c r="E215" s="105"/>
      <c r="F215" s="105"/>
      <c r="G215" s="109"/>
    </row>
    <row r="216" spans="1:7" x14ac:dyDescent="0.2">
      <c r="A216" s="105"/>
      <c r="B216" s="105"/>
      <c r="C216" s="105"/>
      <c r="D216" s="105"/>
      <c r="E216" s="105"/>
      <c r="F216" s="105"/>
      <c r="G216" s="109"/>
    </row>
    <row r="217" spans="1:7" x14ac:dyDescent="0.2">
      <c r="A217" s="105"/>
      <c r="B217" s="105"/>
      <c r="C217" s="105"/>
      <c r="D217" s="111"/>
      <c r="E217" s="111"/>
      <c r="F217" s="105"/>
      <c r="G217" s="109"/>
    </row>
    <row r="218" spans="1:7" ht="18" x14ac:dyDescent="0.25">
      <c r="A218" s="112" t="s">
        <v>358</v>
      </c>
      <c r="B218" s="112"/>
      <c r="C218" s="113"/>
      <c r="D218" s="113" t="s">
        <v>359</v>
      </c>
      <c r="E218" s="113"/>
      <c r="F218" s="105"/>
      <c r="G218" s="109"/>
    </row>
    <row r="219" spans="1:7" x14ac:dyDescent="0.2">
      <c r="A219" s="105"/>
      <c r="B219" s="105"/>
      <c r="C219" s="105"/>
      <c r="D219" s="105"/>
      <c r="E219" s="105"/>
      <c r="F219" s="105"/>
      <c r="G219" s="109"/>
    </row>
    <row r="220" spans="1:7" x14ac:dyDescent="0.2">
      <c r="A220" s="106"/>
      <c r="B220" s="106"/>
      <c r="C220" s="106"/>
      <c r="D220" s="106"/>
      <c r="E220" s="106"/>
      <c r="F220" s="106"/>
      <c r="G220" s="109"/>
    </row>
    <row r="221" spans="1:7" ht="15" thickBot="1" x14ac:dyDescent="0.25">
      <c r="G221" s="109"/>
    </row>
    <row r="222" spans="1:7" ht="46.5" customHeight="1" thickBot="1" x14ac:dyDescent="0.25">
      <c r="A222" s="114" t="s">
        <v>382</v>
      </c>
      <c r="B222" s="523" t="s">
        <v>395</v>
      </c>
      <c r="C222" s="524"/>
      <c r="D222" s="524"/>
      <c r="E222" s="525"/>
      <c r="F222" s="105"/>
      <c r="G222" s="109"/>
    </row>
    <row r="223" spans="1:7" ht="21.75" customHeight="1" thickBot="1" x14ac:dyDescent="0.25">
      <c r="A223" s="526" t="s">
        <v>352</v>
      </c>
      <c r="B223" s="527"/>
      <c r="C223" s="527"/>
      <c r="D223" s="527"/>
      <c r="E223" s="528"/>
      <c r="F223" s="105"/>
      <c r="G223" s="109"/>
    </row>
    <row r="224" spans="1:7" ht="36.75" thickBot="1" x14ac:dyDescent="0.25">
      <c r="A224" s="101" t="s">
        <v>353</v>
      </c>
      <c r="B224" s="102" t="s">
        <v>354</v>
      </c>
      <c r="C224" s="102" t="s">
        <v>355</v>
      </c>
      <c r="D224" s="102" t="s">
        <v>356</v>
      </c>
      <c r="E224" s="102" t="s">
        <v>357</v>
      </c>
      <c r="F224" s="105"/>
      <c r="G224" s="109"/>
    </row>
    <row r="225" spans="1:7" ht="26.25" customHeight="1" x14ac:dyDescent="0.2">
      <c r="A225" s="515" t="s">
        <v>307</v>
      </c>
      <c r="B225" s="534" t="s">
        <v>364</v>
      </c>
      <c r="C225" s="551" t="s">
        <v>390</v>
      </c>
      <c r="D225" s="536">
        <v>5</v>
      </c>
      <c r="E225" s="536"/>
      <c r="F225" s="108"/>
      <c r="G225" s="109"/>
    </row>
    <row r="226" spans="1:7" ht="26.25" customHeight="1" x14ac:dyDescent="0.2">
      <c r="A226" s="516"/>
      <c r="B226" s="518"/>
      <c r="C226" s="520"/>
      <c r="D226" s="522"/>
      <c r="E226" s="522"/>
      <c r="F226" s="108"/>
      <c r="G226" s="109"/>
    </row>
    <row r="227" spans="1:7" ht="26.25" customHeight="1" x14ac:dyDescent="0.2">
      <c r="A227" s="515" t="s">
        <v>26</v>
      </c>
      <c r="B227" s="517" t="s">
        <v>362</v>
      </c>
      <c r="C227" s="519" t="s">
        <v>391</v>
      </c>
      <c r="D227" s="521">
        <v>4</v>
      </c>
      <c r="E227" s="521"/>
      <c r="F227" s="108"/>
      <c r="G227" s="109"/>
    </row>
    <row r="228" spans="1:7" ht="26.25" customHeight="1" x14ac:dyDescent="0.2">
      <c r="A228" s="516"/>
      <c r="B228" s="518"/>
      <c r="C228" s="520"/>
      <c r="D228" s="522"/>
      <c r="E228" s="522"/>
      <c r="F228" s="108"/>
      <c r="G228" s="109"/>
    </row>
    <row r="229" spans="1:7" ht="26.25" customHeight="1" x14ac:dyDescent="0.2">
      <c r="A229" s="515" t="s">
        <v>27</v>
      </c>
      <c r="B229" s="517" t="s">
        <v>365</v>
      </c>
      <c r="C229" s="519" t="s">
        <v>392</v>
      </c>
      <c r="D229" s="521">
        <v>3</v>
      </c>
      <c r="E229" s="521"/>
      <c r="F229" s="108"/>
      <c r="G229" s="109"/>
    </row>
    <row r="230" spans="1:7" ht="26.25" customHeight="1" x14ac:dyDescent="0.2">
      <c r="A230" s="516"/>
      <c r="B230" s="518"/>
      <c r="C230" s="520"/>
      <c r="D230" s="522"/>
      <c r="E230" s="522"/>
      <c r="F230" s="108"/>
      <c r="G230" s="109"/>
    </row>
    <row r="231" spans="1:7" ht="26.25" customHeight="1" x14ac:dyDescent="0.2">
      <c r="A231" s="515" t="s">
        <v>24</v>
      </c>
      <c r="B231" s="517" t="s">
        <v>365</v>
      </c>
      <c r="C231" s="519" t="s">
        <v>393</v>
      </c>
      <c r="D231" s="521">
        <v>2</v>
      </c>
      <c r="E231" s="521" t="s">
        <v>509</v>
      </c>
      <c r="F231" s="108"/>
      <c r="G231" s="109"/>
    </row>
    <row r="232" spans="1:7" ht="26.25" customHeight="1" x14ac:dyDescent="0.2">
      <c r="A232" s="516"/>
      <c r="B232" s="518"/>
      <c r="C232" s="520"/>
      <c r="D232" s="522"/>
      <c r="E232" s="522"/>
      <c r="F232" s="108"/>
      <c r="G232" s="109"/>
    </row>
    <row r="233" spans="1:7" ht="26.25" customHeight="1" x14ac:dyDescent="0.2">
      <c r="A233" s="515" t="s">
        <v>37</v>
      </c>
      <c r="B233" s="517" t="s">
        <v>363</v>
      </c>
      <c r="C233" s="519" t="s">
        <v>394</v>
      </c>
      <c r="D233" s="521">
        <v>1</v>
      </c>
      <c r="E233" s="521"/>
      <c r="F233" s="108"/>
      <c r="G233" s="109"/>
    </row>
    <row r="234" spans="1:7" ht="26.25" customHeight="1" thickBot="1" x14ac:dyDescent="0.25">
      <c r="A234" s="541"/>
      <c r="B234" s="531"/>
      <c r="C234" s="532"/>
      <c r="D234" s="533"/>
      <c r="E234" s="533"/>
      <c r="F234" s="108"/>
      <c r="G234" s="109"/>
    </row>
    <row r="235" spans="1:7" x14ac:dyDescent="0.2">
      <c r="A235" s="105"/>
      <c r="B235" s="105"/>
      <c r="C235" s="105"/>
      <c r="D235" s="105"/>
      <c r="E235" s="105"/>
      <c r="F235" s="105"/>
      <c r="G235" s="109"/>
    </row>
    <row r="236" spans="1:7" x14ac:dyDescent="0.2">
      <c r="A236" s="105"/>
      <c r="B236" s="105"/>
      <c r="C236" s="105"/>
      <c r="D236" s="105"/>
      <c r="E236" s="105"/>
      <c r="F236" s="105"/>
      <c r="G236" s="109"/>
    </row>
    <row r="237" spans="1:7" x14ac:dyDescent="0.2">
      <c r="A237" s="105"/>
      <c r="B237" s="105"/>
      <c r="C237" s="105"/>
      <c r="D237" s="111"/>
      <c r="E237" s="111"/>
      <c r="F237" s="105"/>
      <c r="G237" s="109"/>
    </row>
    <row r="238" spans="1:7" ht="18" x14ac:dyDescent="0.25">
      <c r="A238" s="112" t="s">
        <v>358</v>
      </c>
      <c r="B238" s="112"/>
      <c r="C238" s="113"/>
      <c r="D238" s="113" t="s">
        <v>359</v>
      </c>
      <c r="E238" s="113"/>
      <c r="F238" s="105"/>
      <c r="G238" s="109"/>
    </row>
    <row r="239" spans="1:7" x14ac:dyDescent="0.2">
      <c r="A239" s="105"/>
      <c r="B239" s="105"/>
      <c r="C239" s="105"/>
      <c r="D239" s="105"/>
      <c r="E239" s="105"/>
      <c r="F239" s="105"/>
      <c r="G239" s="109"/>
    </row>
    <row r="240" spans="1:7" x14ac:dyDescent="0.2">
      <c r="A240" s="106"/>
      <c r="B240" s="106"/>
      <c r="C240" s="106"/>
      <c r="D240" s="106"/>
      <c r="E240" s="106"/>
      <c r="F240" s="106"/>
      <c r="G240" s="109"/>
    </row>
    <row r="241" spans="1:7" ht="15" thickBot="1" x14ac:dyDescent="0.25">
      <c r="G241" s="109"/>
    </row>
    <row r="242" spans="1:7" ht="50.25" customHeight="1" thickBot="1" x14ac:dyDescent="0.25">
      <c r="A242" s="107" t="s">
        <v>378</v>
      </c>
      <c r="B242" s="537" t="s">
        <v>381</v>
      </c>
      <c r="C242" s="538"/>
      <c r="D242" s="538"/>
      <c r="E242" s="539"/>
      <c r="F242" s="105"/>
      <c r="G242" s="109"/>
    </row>
    <row r="243" spans="1:7" ht="18.75" thickBot="1" x14ac:dyDescent="0.25">
      <c r="A243" s="548" t="s">
        <v>352</v>
      </c>
      <c r="B243" s="549"/>
      <c r="C243" s="549"/>
      <c r="D243" s="549"/>
      <c r="E243" s="550"/>
      <c r="F243" s="105"/>
      <c r="G243" s="109"/>
    </row>
    <row r="244" spans="1:7" ht="36.75" thickBot="1" x14ac:dyDescent="0.25">
      <c r="A244" s="103" t="s">
        <v>353</v>
      </c>
      <c r="B244" s="104" t="s">
        <v>354</v>
      </c>
      <c r="C244" s="104" t="s">
        <v>355</v>
      </c>
      <c r="D244" s="104" t="s">
        <v>356</v>
      </c>
      <c r="E244" s="104" t="s">
        <v>357</v>
      </c>
      <c r="F244" s="105"/>
      <c r="G244" s="109"/>
    </row>
    <row r="245" spans="1:7" ht="36" customHeight="1" x14ac:dyDescent="0.2">
      <c r="A245" s="545" t="s">
        <v>307</v>
      </c>
      <c r="B245" s="534" t="s">
        <v>364</v>
      </c>
      <c r="C245" s="551" t="s">
        <v>390</v>
      </c>
      <c r="D245" s="536">
        <v>5</v>
      </c>
      <c r="E245" s="536"/>
      <c r="F245" s="108"/>
      <c r="G245" s="109"/>
    </row>
    <row r="246" spans="1:7" ht="36" customHeight="1" x14ac:dyDescent="0.2">
      <c r="A246" s="547"/>
      <c r="B246" s="518"/>
      <c r="C246" s="520"/>
      <c r="D246" s="522"/>
      <c r="E246" s="522"/>
      <c r="F246" s="108"/>
      <c r="G246" s="109"/>
    </row>
    <row r="247" spans="1:7" ht="36" customHeight="1" x14ac:dyDescent="0.2">
      <c r="A247" s="545" t="s">
        <v>26</v>
      </c>
      <c r="B247" s="517" t="s">
        <v>362</v>
      </c>
      <c r="C247" s="519" t="s">
        <v>391</v>
      </c>
      <c r="D247" s="521">
        <v>4</v>
      </c>
      <c r="E247" s="521"/>
      <c r="F247" s="108"/>
      <c r="G247" s="109"/>
    </row>
    <row r="248" spans="1:7" ht="36" customHeight="1" x14ac:dyDescent="0.2">
      <c r="A248" s="547"/>
      <c r="B248" s="518"/>
      <c r="C248" s="520"/>
      <c r="D248" s="522"/>
      <c r="E248" s="522"/>
      <c r="F248" s="108"/>
      <c r="G248" s="109"/>
    </row>
    <row r="249" spans="1:7" ht="36" customHeight="1" x14ac:dyDescent="0.2">
      <c r="A249" s="545" t="s">
        <v>27</v>
      </c>
      <c r="B249" s="517" t="s">
        <v>365</v>
      </c>
      <c r="C249" s="519" t="s">
        <v>392</v>
      </c>
      <c r="D249" s="521">
        <v>3</v>
      </c>
      <c r="E249" s="521"/>
      <c r="F249" s="108"/>
      <c r="G249" s="109"/>
    </row>
    <row r="250" spans="1:7" ht="36" customHeight="1" x14ac:dyDescent="0.2">
      <c r="A250" s="547"/>
      <c r="B250" s="518"/>
      <c r="C250" s="520"/>
      <c r="D250" s="522"/>
      <c r="E250" s="522"/>
      <c r="F250" s="108"/>
      <c r="G250" s="109"/>
    </row>
    <row r="251" spans="1:7" ht="36" customHeight="1" x14ac:dyDescent="0.2">
      <c r="A251" s="545" t="s">
        <v>24</v>
      </c>
      <c r="B251" s="517" t="s">
        <v>365</v>
      </c>
      <c r="C251" s="519" t="s">
        <v>393</v>
      </c>
      <c r="D251" s="521">
        <v>2</v>
      </c>
      <c r="E251" s="521" t="s">
        <v>509</v>
      </c>
      <c r="F251" s="108"/>
      <c r="G251" s="109"/>
    </row>
    <row r="252" spans="1:7" ht="36" customHeight="1" x14ac:dyDescent="0.2">
      <c r="A252" s="547"/>
      <c r="B252" s="518"/>
      <c r="C252" s="520"/>
      <c r="D252" s="522"/>
      <c r="E252" s="522"/>
      <c r="F252" s="108"/>
      <c r="G252" s="109"/>
    </row>
    <row r="253" spans="1:7" ht="36" customHeight="1" x14ac:dyDescent="0.2">
      <c r="A253" s="545" t="s">
        <v>37</v>
      </c>
      <c r="B253" s="517" t="s">
        <v>363</v>
      </c>
      <c r="C253" s="519" t="s">
        <v>394</v>
      </c>
      <c r="D253" s="521">
        <v>1</v>
      </c>
      <c r="E253" s="521"/>
      <c r="F253" s="108"/>
      <c r="G253" s="109"/>
    </row>
    <row r="254" spans="1:7" ht="36" customHeight="1" thickBot="1" x14ac:dyDescent="0.25">
      <c r="A254" s="546"/>
      <c r="B254" s="531"/>
      <c r="C254" s="532"/>
      <c r="D254" s="533"/>
      <c r="E254" s="533"/>
      <c r="F254" s="108"/>
      <c r="G254" s="109"/>
    </row>
    <row r="255" spans="1:7" x14ac:dyDescent="0.2">
      <c r="A255" s="105"/>
      <c r="B255" s="105"/>
      <c r="C255" s="105"/>
      <c r="D255" s="105"/>
      <c r="E255" s="105"/>
      <c r="F255" s="105"/>
      <c r="G255" s="109"/>
    </row>
    <row r="256" spans="1:7" x14ac:dyDescent="0.2">
      <c r="A256" s="105"/>
      <c r="B256" s="105"/>
      <c r="C256" s="105"/>
      <c r="D256" s="105"/>
      <c r="E256" s="105"/>
      <c r="F256" s="105"/>
      <c r="G256" s="109"/>
    </row>
    <row r="257" spans="1:7" x14ac:dyDescent="0.2">
      <c r="A257" s="105"/>
      <c r="B257" s="105"/>
      <c r="C257" s="105"/>
      <c r="D257" s="111"/>
      <c r="E257" s="111"/>
      <c r="F257" s="105"/>
      <c r="G257" s="109"/>
    </row>
    <row r="258" spans="1:7" ht="18" x14ac:dyDescent="0.25">
      <c r="A258" s="112" t="s">
        <v>358</v>
      </c>
      <c r="B258" s="112"/>
      <c r="C258" s="113"/>
      <c r="D258" s="113" t="s">
        <v>359</v>
      </c>
      <c r="E258" s="113"/>
      <c r="F258" s="105"/>
      <c r="G258" s="109"/>
    </row>
    <row r="259" spans="1:7" x14ac:dyDescent="0.2">
      <c r="A259" s="105"/>
      <c r="B259" s="105"/>
      <c r="C259" s="105"/>
      <c r="D259" s="105"/>
      <c r="E259" s="105"/>
      <c r="F259" s="105"/>
      <c r="G259" s="109"/>
    </row>
    <row r="260" spans="1:7" x14ac:dyDescent="0.2">
      <c r="A260" s="106"/>
      <c r="B260" s="106"/>
      <c r="C260" s="106"/>
      <c r="D260" s="106"/>
      <c r="E260" s="106"/>
      <c r="F260" s="106"/>
      <c r="G260" s="109"/>
    </row>
    <row r="261" spans="1:7" ht="15" thickBot="1" x14ac:dyDescent="0.25">
      <c r="G261" s="109"/>
    </row>
    <row r="262" spans="1:7" ht="58.5" customHeight="1" thickBot="1" x14ac:dyDescent="0.25">
      <c r="A262" s="114" t="s">
        <v>379</v>
      </c>
      <c r="B262" s="523" t="s">
        <v>380</v>
      </c>
      <c r="C262" s="524"/>
      <c r="D262" s="524"/>
      <c r="E262" s="525"/>
      <c r="F262" s="105"/>
      <c r="G262" s="109"/>
    </row>
    <row r="263" spans="1:7" ht="18.75" thickBot="1" x14ac:dyDescent="0.25">
      <c r="A263" s="526" t="s">
        <v>352</v>
      </c>
      <c r="B263" s="527"/>
      <c r="C263" s="527"/>
      <c r="D263" s="527"/>
      <c r="E263" s="528"/>
      <c r="F263" s="105"/>
      <c r="G263" s="109"/>
    </row>
    <row r="264" spans="1:7" ht="36.75" thickBot="1" x14ac:dyDescent="0.25">
      <c r="A264" s="101" t="s">
        <v>353</v>
      </c>
      <c r="B264" s="102" t="s">
        <v>354</v>
      </c>
      <c r="C264" s="102" t="s">
        <v>355</v>
      </c>
      <c r="D264" s="102" t="s">
        <v>356</v>
      </c>
      <c r="E264" s="102" t="s">
        <v>357</v>
      </c>
      <c r="F264" s="105"/>
      <c r="G264" s="109"/>
    </row>
    <row r="265" spans="1:7" ht="28.5" customHeight="1" x14ac:dyDescent="0.2">
      <c r="A265" s="515" t="s">
        <v>307</v>
      </c>
      <c r="B265" s="534" t="s">
        <v>364</v>
      </c>
      <c r="C265" s="551" t="s">
        <v>390</v>
      </c>
      <c r="D265" s="536">
        <v>5</v>
      </c>
      <c r="E265" s="536"/>
      <c r="F265" s="108"/>
      <c r="G265" s="109"/>
    </row>
    <row r="266" spans="1:7" ht="28.5" customHeight="1" x14ac:dyDescent="0.2">
      <c r="A266" s="516"/>
      <c r="B266" s="518"/>
      <c r="C266" s="520"/>
      <c r="D266" s="522"/>
      <c r="E266" s="522"/>
      <c r="F266" s="108"/>
      <c r="G266" s="109"/>
    </row>
    <row r="267" spans="1:7" ht="28.5" customHeight="1" x14ac:dyDescent="0.2">
      <c r="A267" s="515" t="s">
        <v>26</v>
      </c>
      <c r="B267" s="517" t="s">
        <v>362</v>
      </c>
      <c r="C267" s="519" t="s">
        <v>391</v>
      </c>
      <c r="D267" s="521">
        <v>4</v>
      </c>
      <c r="E267" s="521"/>
      <c r="F267" s="108"/>
      <c r="G267" s="109"/>
    </row>
    <row r="268" spans="1:7" ht="28.5" customHeight="1" x14ac:dyDescent="0.2">
      <c r="A268" s="516"/>
      <c r="B268" s="518"/>
      <c r="C268" s="520"/>
      <c r="D268" s="522"/>
      <c r="E268" s="522"/>
      <c r="F268" s="108"/>
      <c r="G268" s="109"/>
    </row>
    <row r="269" spans="1:7" ht="28.5" customHeight="1" x14ac:dyDescent="0.2">
      <c r="A269" s="515" t="s">
        <v>27</v>
      </c>
      <c r="B269" s="517" t="s">
        <v>365</v>
      </c>
      <c r="C269" s="519" t="s">
        <v>392</v>
      </c>
      <c r="D269" s="521">
        <v>3</v>
      </c>
      <c r="E269" s="521"/>
      <c r="F269" s="108"/>
      <c r="G269" s="109"/>
    </row>
    <row r="270" spans="1:7" ht="28.5" customHeight="1" x14ac:dyDescent="0.2">
      <c r="A270" s="516"/>
      <c r="B270" s="518"/>
      <c r="C270" s="520"/>
      <c r="D270" s="522"/>
      <c r="E270" s="522"/>
      <c r="F270" s="108"/>
      <c r="G270" s="109"/>
    </row>
    <row r="271" spans="1:7" ht="28.5" customHeight="1" x14ac:dyDescent="0.2">
      <c r="A271" s="515" t="s">
        <v>24</v>
      </c>
      <c r="B271" s="517" t="s">
        <v>365</v>
      </c>
      <c r="C271" s="519" t="s">
        <v>393</v>
      </c>
      <c r="D271" s="521">
        <v>2</v>
      </c>
      <c r="E271" s="521" t="s">
        <v>509</v>
      </c>
      <c r="F271" s="108"/>
      <c r="G271" s="109"/>
    </row>
    <row r="272" spans="1:7" ht="28.5" customHeight="1" x14ac:dyDescent="0.2">
      <c r="A272" s="516"/>
      <c r="B272" s="518"/>
      <c r="C272" s="520"/>
      <c r="D272" s="522"/>
      <c r="E272" s="522"/>
      <c r="F272" s="108"/>
      <c r="G272" s="109"/>
    </row>
    <row r="273" spans="1:7" ht="28.5" customHeight="1" x14ac:dyDescent="0.2">
      <c r="A273" s="515" t="s">
        <v>37</v>
      </c>
      <c r="B273" s="517" t="s">
        <v>363</v>
      </c>
      <c r="C273" s="519" t="s">
        <v>394</v>
      </c>
      <c r="D273" s="521">
        <v>1</v>
      </c>
      <c r="E273" s="521"/>
      <c r="F273" s="108"/>
      <c r="G273" s="109"/>
    </row>
    <row r="274" spans="1:7" ht="28.5" customHeight="1" thickBot="1" x14ac:dyDescent="0.25">
      <c r="A274" s="541"/>
      <c r="B274" s="531"/>
      <c r="C274" s="532"/>
      <c r="D274" s="533"/>
      <c r="E274" s="533"/>
      <c r="F274" s="108"/>
      <c r="G274" s="109"/>
    </row>
    <row r="275" spans="1:7" x14ac:dyDescent="0.2">
      <c r="A275" s="105"/>
      <c r="B275" s="105"/>
      <c r="C275" s="105"/>
      <c r="D275" s="105"/>
      <c r="E275" s="105"/>
      <c r="F275" s="105"/>
      <c r="G275" s="109"/>
    </row>
    <row r="276" spans="1:7" x14ac:dyDescent="0.2">
      <c r="A276" s="105"/>
      <c r="B276" s="105"/>
      <c r="C276" s="105"/>
      <c r="D276" s="105"/>
      <c r="E276" s="105"/>
      <c r="F276" s="105"/>
      <c r="G276" s="109"/>
    </row>
    <row r="277" spans="1:7" x14ac:dyDescent="0.2">
      <c r="A277" s="105"/>
      <c r="B277" s="105"/>
      <c r="C277" s="105"/>
      <c r="D277" s="111"/>
      <c r="E277" s="111"/>
      <c r="F277" s="105"/>
      <c r="G277" s="109"/>
    </row>
    <row r="278" spans="1:7" ht="18" x14ac:dyDescent="0.25">
      <c r="A278" s="112" t="s">
        <v>358</v>
      </c>
      <c r="B278" s="112"/>
      <c r="C278" s="113"/>
      <c r="D278" s="113" t="s">
        <v>359</v>
      </c>
      <c r="E278" s="113"/>
      <c r="F278" s="105"/>
      <c r="G278" s="109"/>
    </row>
    <row r="279" spans="1:7" x14ac:dyDescent="0.2">
      <c r="A279" s="105"/>
      <c r="B279" s="105"/>
      <c r="C279" s="105"/>
      <c r="D279" s="105"/>
      <c r="E279" s="105"/>
      <c r="F279" s="105"/>
      <c r="G279" s="109"/>
    </row>
    <row r="280" spans="1:7" x14ac:dyDescent="0.2">
      <c r="A280" s="106"/>
      <c r="B280" s="106"/>
      <c r="C280" s="106"/>
      <c r="D280" s="106"/>
      <c r="E280" s="106"/>
      <c r="F280" s="106"/>
      <c r="G280" s="109"/>
    </row>
  </sheetData>
  <mergeCells count="378">
    <mergeCell ref="A271:A272"/>
    <mergeCell ref="B271:B272"/>
    <mergeCell ref="C271:C272"/>
    <mergeCell ref="D271:D272"/>
    <mergeCell ref="E271:E272"/>
    <mergeCell ref="A273:A274"/>
    <mergeCell ref="B273:B274"/>
    <mergeCell ref="C273:C274"/>
    <mergeCell ref="D273:D274"/>
    <mergeCell ref="E273:E274"/>
    <mergeCell ref="A267:A268"/>
    <mergeCell ref="B267:B268"/>
    <mergeCell ref="C267:C268"/>
    <mergeCell ref="D267:D268"/>
    <mergeCell ref="E267:E268"/>
    <mergeCell ref="A269:A270"/>
    <mergeCell ref="B269:B270"/>
    <mergeCell ref="C269:C270"/>
    <mergeCell ref="D269:D270"/>
    <mergeCell ref="E269:E270"/>
    <mergeCell ref="B262:E262"/>
    <mergeCell ref="A263:E263"/>
    <mergeCell ref="A265:A266"/>
    <mergeCell ref="B265:B266"/>
    <mergeCell ref="C265:C266"/>
    <mergeCell ref="D265:D266"/>
    <mergeCell ref="E265:E266"/>
    <mergeCell ref="A251:A252"/>
    <mergeCell ref="B251:B252"/>
    <mergeCell ref="C251:C252"/>
    <mergeCell ref="D251:D252"/>
    <mergeCell ref="E251:E252"/>
    <mergeCell ref="A253:A254"/>
    <mergeCell ref="B253:B254"/>
    <mergeCell ref="C253:C254"/>
    <mergeCell ref="D253:D254"/>
    <mergeCell ref="E253:E254"/>
    <mergeCell ref="A247:A248"/>
    <mergeCell ref="B247:B248"/>
    <mergeCell ref="C247:C248"/>
    <mergeCell ref="D247:D248"/>
    <mergeCell ref="E247:E248"/>
    <mergeCell ref="A249:A250"/>
    <mergeCell ref="B249:B250"/>
    <mergeCell ref="C249:C250"/>
    <mergeCell ref="D249:D250"/>
    <mergeCell ref="E249:E250"/>
    <mergeCell ref="B242:E242"/>
    <mergeCell ref="A243:E243"/>
    <mergeCell ref="A245:A246"/>
    <mergeCell ref="B245:B246"/>
    <mergeCell ref="C245:C246"/>
    <mergeCell ref="D245:D246"/>
    <mergeCell ref="E245:E246"/>
    <mergeCell ref="A231:A232"/>
    <mergeCell ref="B231:B232"/>
    <mergeCell ref="C231:C232"/>
    <mergeCell ref="D231:D232"/>
    <mergeCell ref="E231:E232"/>
    <mergeCell ref="A233:A234"/>
    <mergeCell ref="B233:B234"/>
    <mergeCell ref="C233:C234"/>
    <mergeCell ref="D233:D234"/>
    <mergeCell ref="E233:E234"/>
    <mergeCell ref="A227:A228"/>
    <mergeCell ref="B227:B228"/>
    <mergeCell ref="C227:C228"/>
    <mergeCell ref="D227:D228"/>
    <mergeCell ref="E227:E228"/>
    <mergeCell ref="A229:A230"/>
    <mergeCell ref="B229:B230"/>
    <mergeCell ref="C229:C230"/>
    <mergeCell ref="D229:D230"/>
    <mergeCell ref="E229:E230"/>
    <mergeCell ref="B222:E222"/>
    <mergeCell ref="A223:E223"/>
    <mergeCell ref="A225:A226"/>
    <mergeCell ref="B225:B226"/>
    <mergeCell ref="C225:C226"/>
    <mergeCell ref="D225:D226"/>
    <mergeCell ref="E225:E226"/>
    <mergeCell ref="A211:A212"/>
    <mergeCell ref="B211:B212"/>
    <mergeCell ref="C211:C212"/>
    <mergeCell ref="D211:D212"/>
    <mergeCell ref="E211:E212"/>
    <mergeCell ref="A213:A214"/>
    <mergeCell ref="B213:B214"/>
    <mergeCell ref="C213:C214"/>
    <mergeCell ref="D213:D214"/>
    <mergeCell ref="E213:E214"/>
    <mergeCell ref="A207:A208"/>
    <mergeCell ref="B207:B208"/>
    <mergeCell ref="C207:C208"/>
    <mergeCell ref="D207:D208"/>
    <mergeCell ref="E207:E208"/>
    <mergeCell ref="A209:A210"/>
    <mergeCell ref="B209:B210"/>
    <mergeCell ref="C209:C210"/>
    <mergeCell ref="D209:D210"/>
    <mergeCell ref="E209:E210"/>
    <mergeCell ref="B202:E202"/>
    <mergeCell ref="A203:E203"/>
    <mergeCell ref="A205:A206"/>
    <mergeCell ref="B205:B206"/>
    <mergeCell ref="C205:C206"/>
    <mergeCell ref="D205:D206"/>
    <mergeCell ref="E205:E206"/>
    <mergeCell ref="A191:A192"/>
    <mergeCell ref="B191:B192"/>
    <mergeCell ref="C191:C192"/>
    <mergeCell ref="D191:D192"/>
    <mergeCell ref="E191:E192"/>
    <mergeCell ref="A193:A194"/>
    <mergeCell ref="B193:B194"/>
    <mergeCell ref="C193:C194"/>
    <mergeCell ref="D193:D194"/>
    <mergeCell ref="E193:E194"/>
    <mergeCell ref="A187:A188"/>
    <mergeCell ref="B187:B188"/>
    <mergeCell ref="C187:C188"/>
    <mergeCell ref="D187:D188"/>
    <mergeCell ref="E187:E188"/>
    <mergeCell ref="A189:A190"/>
    <mergeCell ref="B189:B190"/>
    <mergeCell ref="C189:C190"/>
    <mergeCell ref="D189:D190"/>
    <mergeCell ref="E189:E190"/>
    <mergeCell ref="B182:E182"/>
    <mergeCell ref="A183:E183"/>
    <mergeCell ref="A185:A186"/>
    <mergeCell ref="B185:B186"/>
    <mergeCell ref="C185:C186"/>
    <mergeCell ref="D185:D186"/>
    <mergeCell ref="E185:E186"/>
    <mergeCell ref="A171:A172"/>
    <mergeCell ref="B171:B172"/>
    <mergeCell ref="C171:C172"/>
    <mergeCell ref="D171:D172"/>
    <mergeCell ref="E171:E172"/>
    <mergeCell ref="A173:A174"/>
    <mergeCell ref="B173:B174"/>
    <mergeCell ref="C173:C174"/>
    <mergeCell ref="D173:D174"/>
    <mergeCell ref="E173:E174"/>
    <mergeCell ref="A167:A168"/>
    <mergeCell ref="B167:B168"/>
    <mergeCell ref="C167:C168"/>
    <mergeCell ref="D167:D168"/>
    <mergeCell ref="E167:E168"/>
    <mergeCell ref="A169:A170"/>
    <mergeCell ref="B169:B170"/>
    <mergeCell ref="C169:C170"/>
    <mergeCell ref="D169:D170"/>
    <mergeCell ref="E169:E170"/>
    <mergeCell ref="B162:E162"/>
    <mergeCell ref="A163:E163"/>
    <mergeCell ref="A165:A166"/>
    <mergeCell ref="B165:B166"/>
    <mergeCell ref="C165:C166"/>
    <mergeCell ref="D165:D166"/>
    <mergeCell ref="E165:E166"/>
    <mergeCell ref="A151:A152"/>
    <mergeCell ref="C151:C152"/>
    <mergeCell ref="D151:D152"/>
    <mergeCell ref="E151:E152"/>
    <mergeCell ref="A153:A154"/>
    <mergeCell ref="C153:C154"/>
    <mergeCell ref="D153:D154"/>
    <mergeCell ref="E153:E154"/>
    <mergeCell ref="B151:B152"/>
    <mergeCell ref="B153:B154"/>
    <mergeCell ref="A147:A148"/>
    <mergeCell ref="C147:C148"/>
    <mergeCell ref="D147:D148"/>
    <mergeCell ref="E147:E148"/>
    <mergeCell ref="A149:A150"/>
    <mergeCell ref="C149:C150"/>
    <mergeCell ref="D149:D150"/>
    <mergeCell ref="E149:E150"/>
    <mergeCell ref="B147:B148"/>
    <mergeCell ref="B149:B150"/>
    <mergeCell ref="B142:E142"/>
    <mergeCell ref="A143:E143"/>
    <mergeCell ref="A145:A146"/>
    <mergeCell ref="C145:C146"/>
    <mergeCell ref="D145:D146"/>
    <mergeCell ref="E145:E146"/>
    <mergeCell ref="B145:B146"/>
    <mergeCell ref="A131:A132"/>
    <mergeCell ref="C131:C132"/>
    <mergeCell ref="D131:D132"/>
    <mergeCell ref="E131:E132"/>
    <mergeCell ref="A133:A134"/>
    <mergeCell ref="C133:C134"/>
    <mergeCell ref="D133:D134"/>
    <mergeCell ref="E133:E134"/>
    <mergeCell ref="B131:B132"/>
    <mergeCell ref="B133:B134"/>
    <mergeCell ref="A127:A128"/>
    <mergeCell ref="C127:C128"/>
    <mergeCell ref="D127:D128"/>
    <mergeCell ref="E127:E128"/>
    <mergeCell ref="A129:A130"/>
    <mergeCell ref="C129:C130"/>
    <mergeCell ref="D129:D130"/>
    <mergeCell ref="E129:E130"/>
    <mergeCell ref="B127:B128"/>
    <mergeCell ref="B129:B130"/>
    <mergeCell ref="B122:E122"/>
    <mergeCell ref="A123:E123"/>
    <mergeCell ref="A125:A126"/>
    <mergeCell ref="C125:C126"/>
    <mergeCell ref="D125:D126"/>
    <mergeCell ref="E125:E126"/>
    <mergeCell ref="B125:B126"/>
    <mergeCell ref="A111:A112"/>
    <mergeCell ref="C111:C112"/>
    <mergeCell ref="D111:D112"/>
    <mergeCell ref="E111:E112"/>
    <mergeCell ref="A113:A114"/>
    <mergeCell ref="C113:C114"/>
    <mergeCell ref="D113:D114"/>
    <mergeCell ref="E113:E114"/>
    <mergeCell ref="B111:B112"/>
    <mergeCell ref="B113:B114"/>
    <mergeCell ref="A107:A108"/>
    <mergeCell ref="C107:C108"/>
    <mergeCell ref="D107:D108"/>
    <mergeCell ref="E107:E108"/>
    <mergeCell ref="A109:A110"/>
    <mergeCell ref="C109:C110"/>
    <mergeCell ref="D109:D110"/>
    <mergeCell ref="E109:E110"/>
    <mergeCell ref="B107:B108"/>
    <mergeCell ref="B109:B110"/>
    <mergeCell ref="B102:E102"/>
    <mergeCell ref="A103:E103"/>
    <mergeCell ref="A105:A106"/>
    <mergeCell ref="C105:C106"/>
    <mergeCell ref="D105:D106"/>
    <mergeCell ref="E105:E106"/>
    <mergeCell ref="B105:B106"/>
    <mergeCell ref="A91:A92"/>
    <mergeCell ref="C91:C92"/>
    <mergeCell ref="D91:D92"/>
    <mergeCell ref="E91:E92"/>
    <mergeCell ref="A93:A94"/>
    <mergeCell ref="C93:C94"/>
    <mergeCell ref="D93:D94"/>
    <mergeCell ref="E93:E94"/>
    <mergeCell ref="B91:B92"/>
    <mergeCell ref="B93:B94"/>
    <mergeCell ref="A87:A88"/>
    <mergeCell ref="C87:C88"/>
    <mergeCell ref="D87:D88"/>
    <mergeCell ref="E87:E88"/>
    <mergeCell ref="A89:A90"/>
    <mergeCell ref="C89:C90"/>
    <mergeCell ref="D89:D90"/>
    <mergeCell ref="E89:E90"/>
    <mergeCell ref="B87:B88"/>
    <mergeCell ref="B89:B90"/>
    <mergeCell ref="B82:E82"/>
    <mergeCell ref="A83:E83"/>
    <mergeCell ref="A85:A86"/>
    <mergeCell ref="C85:C86"/>
    <mergeCell ref="D85:D86"/>
    <mergeCell ref="E85:E86"/>
    <mergeCell ref="B85:B86"/>
    <mergeCell ref="A71:A72"/>
    <mergeCell ref="C71:C72"/>
    <mergeCell ref="D71:D72"/>
    <mergeCell ref="E71:E72"/>
    <mergeCell ref="A73:A74"/>
    <mergeCell ref="C73:C74"/>
    <mergeCell ref="D73:D74"/>
    <mergeCell ref="E73:E74"/>
    <mergeCell ref="B71:B72"/>
    <mergeCell ref="B73:B74"/>
    <mergeCell ref="A67:A68"/>
    <mergeCell ref="C67:C68"/>
    <mergeCell ref="D67:D68"/>
    <mergeCell ref="E67:E68"/>
    <mergeCell ref="A69:A70"/>
    <mergeCell ref="C69:C70"/>
    <mergeCell ref="D69:D70"/>
    <mergeCell ref="E69:E70"/>
    <mergeCell ref="B67:B68"/>
    <mergeCell ref="B69:B70"/>
    <mergeCell ref="B62:E62"/>
    <mergeCell ref="A63:E63"/>
    <mergeCell ref="A65:A66"/>
    <mergeCell ref="C65:C66"/>
    <mergeCell ref="D65:D66"/>
    <mergeCell ref="E65:E66"/>
    <mergeCell ref="B65:B66"/>
    <mergeCell ref="A51:A52"/>
    <mergeCell ref="C51:C52"/>
    <mergeCell ref="D51:D52"/>
    <mergeCell ref="E51:E52"/>
    <mergeCell ref="A53:A54"/>
    <mergeCell ref="C53:C54"/>
    <mergeCell ref="D53:D54"/>
    <mergeCell ref="E53:E54"/>
    <mergeCell ref="B51:B52"/>
    <mergeCell ref="B53:B54"/>
    <mergeCell ref="A47:A48"/>
    <mergeCell ref="C47:C48"/>
    <mergeCell ref="D47:D48"/>
    <mergeCell ref="E47:E48"/>
    <mergeCell ref="A49:A50"/>
    <mergeCell ref="C49:C50"/>
    <mergeCell ref="D49:D50"/>
    <mergeCell ref="E49:E50"/>
    <mergeCell ref="B47:B48"/>
    <mergeCell ref="B49:B50"/>
    <mergeCell ref="B42:E42"/>
    <mergeCell ref="A43:E43"/>
    <mergeCell ref="A45:A46"/>
    <mergeCell ref="C45:C46"/>
    <mergeCell ref="D45:D46"/>
    <mergeCell ref="E45:E46"/>
    <mergeCell ref="B45:B46"/>
    <mergeCell ref="A31:A32"/>
    <mergeCell ref="C31:C32"/>
    <mergeCell ref="D31:D32"/>
    <mergeCell ref="E31:E32"/>
    <mergeCell ref="A33:A34"/>
    <mergeCell ref="C33:C34"/>
    <mergeCell ref="D33:D34"/>
    <mergeCell ref="E33:E34"/>
    <mergeCell ref="B31:B32"/>
    <mergeCell ref="B33:B34"/>
    <mergeCell ref="A27:A28"/>
    <mergeCell ref="C27:C28"/>
    <mergeCell ref="D27:D28"/>
    <mergeCell ref="E27:E28"/>
    <mergeCell ref="A29:A30"/>
    <mergeCell ref="C29:C30"/>
    <mergeCell ref="D29:D30"/>
    <mergeCell ref="E29:E30"/>
    <mergeCell ref="B27:B28"/>
    <mergeCell ref="B29:B30"/>
    <mergeCell ref="A9:A10"/>
    <mergeCell ref="C9:C10"/>
    <mergeCell ref="D9:D10"/>
    <mergeCell ref="E9:E10"/>
    <mergeCell ref="B7:B8"/>
    <mergeCell ref="B9:B10"/>
    <mergeCell ref="B22:E22"/>
    <mergeCell ref="A23:E23"/>
    <mergeCell ref="A25:A26"/>
    <mergeCell ref="C25:C26"/>
    <mergeCell ref="D25:D26"/>
    <mergeCell ref="E25:E26"/>
    <mergeCell ref="B25:B26"/>
    <mergeCell ref="A11:A12"/>
    <mergeCell ref="C11:C12"/>
    <mergeCell ref="D11:D12"/>
    <mergeCell ref="E11:E12"/>
    <mergeCell ref="A13:A14"/>
    <mergeCell ref="C13:C14"/>
    <mergeCell ref="D13:D14"/>
    <mergeCell ref="E13:E14"/>
    <mergeCell ref="B11:B12"/>
    <mergeCell ref="B13:B14"/>
    <mergeCell ref="B2:E2"/>
    <mergeCell ref="A3:E3"/>
    <mergeCell ref="A5:A6"/>
    <mergeCell ref="C5:C6"/>
    <mergeCell ref="D5:D6"/>
    <mergeCell ref="E5:E6"/>
    <mergeCell ref="B5:B6"/>
    <mergeCell ref="A7:A8"/>
    <mergeCell ref="C7:C8"/>
    <mergeCell ref="D7:D8"/>
    <mergeCell ref="E7:E8"/>
  </mergeCells>
  <dataValidations count="1">
    <dataValidation type="list" allowBlank="1" showInputMessage="1" showErrorMessage="1" sqref="E5:E14 E25:E34 E45:E54 E65:E74 E85:E94 E105:E114 E125:E134 E145:E154 E165:E174 E185:E194 E205:E214 E225:E234 E245:E254 E265:E274" xr:uid="{A4E2F60B-2331-4F33-B15A-6BBF1C912430}">
      <formula1>"X"</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F9820F0C07E96D41A348634D7CC2BC08" ma:contentTypeVersion="3" ma:contentTypeDescription="Crear nuevo documento." ma:contentTypeScope="" ma:versionID="1aef3adba1bf7b782ca79a5051847c9f">
  <xsd:schema xmlns:xsd="http://www.w3.org/2001/XMLSchema" xmlns:xs="http://www.w3.org/2001/XMLSchema" xmlns:p="http://schemas.microsoft.com/office/2006/metadata/properties" xmlns:ns2="42ce5d16-5a34-4ee1-81d1-f203543d20af" xmlns:ns3="7dd7eebf-8976-4870-b6a7-b65d880828c1" targetNamespace="http://schemas.microsoft.com/office/2006/metadata/properties" ma:root="true" ma:fieldsID="b1d6c2979e031352186677bc2d35f99f" ns2:_="" ns3:_="">
    <xsd:import namespace="42ce5d16-5a34-4ee1-81d1-f203543d20af"/>
    <xsd:import namespace="7dd7eebf-8976-4870-b6a7-b65d880828c1"/>
    <xsd:element name="properties">
      <xsd:complexType>
        <xsd:sequence>
          <xsd:element name="documentManagement">
            <xsd:complexType>
              <xsd:all>
                <xsd:element ref="ns2:Formato"/>
                <xsd:element ref="ns2:Orden"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2ce5d16-5a34-4ee1-81d1-f203543d20af" elementFormDefault="qualified">
    <xsd:import namespace="http://schemas.microsoft.com/office/2006/documentManagement/types"/>
    <xsd:import namespace="http://schemas.microsoft.com/office/infopath/2007/PartnerControls"/>
    <xsd:element name="Formato" ma:index="8" ma:displayName="Formato" ma:internalName="Formato">
      <xsd:simpleType>
        <xsd:restriction base="dms:Text">
          <xsd:maxLength value="255"/>
        </xsd:restriction>
      </xsd:simpleType>
    </xsd:element>
    <xsd:element name="Orden" ma:index="9" nillable="true" ma:displayName="Orden" ma:internalName="Orden">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7dd7eebf-8976-4870-b6a7-b65d880828c1"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rden xmlns="42ce5d16-5a34-4ee1-81d1-f203543d20af">19</Orden>
    <Formato xmlns="42ce5d16-5a34-4ee1-81d1-f203543d20af">Excel publicado 7/oct/2020</Formato>
  </documentManagement>
</p:properties>
</file>

<file path=customXml/itemProps1.xml><?xml version="1.0" encoding="utf-8"?>
<ds:datastoreItem xmlns:ds="http://schemas.openxmlformats.org/officeDocument/2006/customXml" ds:itemID="{3F4AA3A3-A91F-45B9-8C49-DEE3908E22C1}"/>
</file>

<file path=customXml/itemProps2.xml><?xml version="1.0" encoding="utf-8"?>
<ds:datastoreItem xmlns:ds="http://schemas.openxmlformats.org/officeDocument/2006/customXml" ds:itemID="{BAF60299-9F00-4A1C-98B2-BFE4DC272AB4}"/>
</file>

<file path=customXml/itemProps3.xml><?xml version="1.0" encoding="utf-8"?>
<ds:datastoreItem xmlns:ds="http://schemas.openxmlformats.org/officeDocument/2006/customXml" ds:itemID="{987BD471-4911-404C-A2DF-64966D3E1FF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Hoja1</vt:lpstr>
      <vt:lpstr>Clasificación del Riesgo</vt:lpstr>
      <vt:lpstr>Gestión Comercial</vt:lpstr>
      <vt:lpstr>Gestión Humana</vt:lpstr>
      <vt:lpstr>MRC CONTRATACIÓN - COVID19</vt:lpstr>
      <vt:lpstr>Hoja2</vt:lpstr>
      <vt:lpstr>Hoja3</vt:lpstr>
      <vt:lpstr>Encuesta de Probablilidad</vt:lpstr>
      <vt:lpstr>Probabilidad</vt:lpstr>
      <vt:lpstr>Impacto</vt:lpstr>
      <vt:lpstr>Controles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Matriz Contratación Sanitaria Covid 19</dc:title>
  <dc:creator>rangarita</dc:creator>
  <cp:lastModifiedBy>Carlos Andres Villanueva Vasquez</cp:lastModifiedBy>
  <cp:lastPrinted>2016-06-17T14:54:41Z</cp:lastPrinted>
  <dcterms:created xsi:type="dcterms:W3CDTF">2013-09-13T19:45:55Z</dcterms:created>
  <dcterms:modified xsi:type="dcterms:W3CDTF">2020-10-05T18:07:27Z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0x010100F9820F0C07E96D41A348634D7CC2BC08</vt:lpwstr>
  </property>
</Properties>
</file>